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3/Đa Độ/"/>
    </mc:Choice>
  </mc:AlternateContent>
  <xr:revisionPtr revIDLastSave="0" documentId="13_ncr:1_{778E3431-37CE-5A42-A30F-771984F5C165}" xr6:coauthVersionLast="47" xr6:coauthVersionMax="47" xr10:uidLastSave="{00000000-0000-0000-0000-000000000000}"/>
  <bookViews>
    <workbookView xWindow="0" yWindow="840" windowWidth="30240" windowHeight="17580" xr2:uid="{00000000-000D-0000-FFFF-FFFF00000000}"/>
  </bookViews>
  <sheets>
    <sheet name="TB Đại Đồng 1" sheetId="1" r:id="rId1"/>
    <sheet name="TB Lạng Côn" sheetId="2" r:id="rId2"/>
    <sheet name="TB Núi Đối" sheetId="3" r:id="rId3"/>
    <sheet name="TH 3 công trình" sheetId="5" r:id="rId4"/>
    <sheet name="Tổng hợp 11CT" sheetId="21" r:id="rId5"/>
    <sheet name="kênh Đại Trà 2" sheetId="4" r:id="rId6"/>
    <sheet name="1. Kênh Cống Cầm Cập" sheetId="9" r:id="rId7"/>
    <sheet name="2. Kênh Mai Dương 5" sheetId="10" r:id="rId8"/>
    <sheet name="3. Kênh Thượng Lĩnh" sheetId="11" r:id="rId9"/>
    <sheet name="4. Kênh Đức Phong 1" sheetId="12" r:id="rId10"/>
    <sheet name="5. Kênh Đức Phong 4" sheetId="13" r:id="rId11"/>
    <sheet name="6. TB Trà Phương" sheetId="14" r:id="rId12"/>
    <sheet name="7. TB Đại Trà" sheetId="15" r:id="rId13"/>
    <sheet name="8. TB Xuân Úc" sheetId="16" r:id="rId14"/>
    <sheet name="9. Kênh Thượng Lĩnh 2" sheetId="17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4" hidden="1">'Tổng hợp 11CT'!$B$1:$B$79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4" i="4" l="1"/>
  <c r="Q23" i="4"/>
  <c r="Q22" i="4"/>
  <c r="Q14" i="4"/>
  <c r="M7" i="21"/>
  <c r="M8" i="21"/>
  <c r="M5" i="21"/>
  <c r="M6" i="21"/>
  <c r="M9" i="21"/>
  <c r="M4" i="21"/>
  <c r="M3" i="21"/>
  <c r="J19" i="21"/>
  <c r="J18" i="21"/>
  <c r="J17" i="21"/>
  <c r="J16" i="21"/>
  <c r="J15" i="21"/>
  <c r="J14" i="21"/>
  <c r="J13" i="21"/>
  <c r="J12" i="21"/>
  <c r="J11" i="21"/>
  <c r="J10" i="21"/>
  <c r="J9" i="21"/>
  <c r="J8" i="21"/>
  <c r="J7" i="21"/>
  <c r="J6" i="21"/>
  <c r="J5" i="21"/>
  <c r="J4" i="21"/>
  <c r="J3" i="21"/>
  <c r="J2" i="21"/>
  <c r="Q25" i="4" l="1"/>
  <c r="Q16" i="17"/>
  <c r="Q15" i="17"/>
  <c r="Q14" i="17"/>
  <c r="Q13" i="17"/>
  <c r="Q12" i="17"/>
  <c r="Q11" i="17"/>
  <c r="Q10" i="17"/>
  <c r="Q7" i="17"/>
  <c r="Q6" i="17"/>
  <c r="A3" i="17"/>
  <c r="A2" i="17"/>
  <c r="A2" i="16"/>
  <c r="Q18" i="16"/>
  <c r="Q19" i="16"/>
  <c r="Q17" i="16"/>
  <c r="Q16" i="16"/>
  <c r="Q15" i="16"/>
  <c r="Q14" i="16"/>
  <c r="Q13" i="16"/>
  <c r="Q12" i="16"/>
  <c r="Q11" i="16"/>
  <c r="Q10" i="16"/>
  <c r="Q7" i="16"/>
  <c r="Q6" i="16"/>
  <c r="Q8" i="16" s="1"/>
  <c r="Q25" i="15"/>
  <c r="Q24" i="15"/>
  <c r="Q26" i="15"/>
  <c r="Q11" i="15"/>
  <c r="Q10" i="15"/>
  <c r="Q9" i="15"/>
  <c r="Q8" i="15"/>
  <c r="Q21" i="15" s="1"/>
  <c r="Q7" i="15"/>
  <c r="Q6" i="15"/>
  <c r="Q15" i="15"/>
  <c r="Q14" i="15"/>
  <c r="Q13" i="15"/>
  <c r="Q12" i="15"/>
  <c r="Q17" i="15"/>
  <c r="Q16" i="15"/>
  <c r="A2" i="15"/>
  <c r="Q35" i="15"/>
  <c r="Q34" i="15"/>
  <c r="Q33" i="15"/>
  <c r="Q32" i="15"/>
  <c r="Q31" i="15"/>
  <c r="Q28" i="15"/>
  <c r="Q27" i="15"/>
  <c r="Q23" i="15"/>
  <c r="Q19" i="15"/>
  <c r="Q18" i="15"/>
  <c r="Q9" i="13"/>
  <c r="Q9" i="14"/>
  <c r="Q19" i="14"/>
  <c r="Q18" i="14"/>
  <c r="Q17" i="14"/>
  <c r="Q16" i="14"/>
  <c r="Q15" i="14"/>
  <c r="Q14" i="14"/>
  <c r="Q13" i="14"/>
  <c r="Q12" i="14"/>
  <c r="Q11" i="14"/>
  <c r="Q8" i="14"/>
  <c r="Q7" i="14"/>
  <c r="Q6" i="14"/>
  <c r="Q15" i="13"/>
  <c r="Q11" i="13"/>
  <c r="Q13" i="13"/>
  <c r="Q7" i="13"/>
  <c r="Q6" i="13"/>
  <c r="Q24" i="13"/>
  <c r="Q23" i="13"/>
  <c r="Q22" i="13"/>
  <c r="Q21" i="13"/>
  <c r="Q20" i="13"/>
  <c r="Q19" i="13"/>
  <c r="Q18" i="13"/>
  <c r="Q17" i="13"/>
  <c r="Q14" i="13"/>
  <c r="Q12" i="13"/>
  <c r="Q16" i="12"/>
  <c r="Q18" i="12"/>
  <c r="Q17" i="12"/>
  <c r="Q14" i="12"/>
  <c r="Q13" i="12"/>
  <c r="Q8" i="12"/>
  <c r="Q7" i="12"/>
  <c r="Q6" i="12"/>
  <c r="A2" i="12"/>
  <c r="Q19" i="12"/>
  <c r="Q15" i="12"/>
  <c r="Q12" i="12"/>
  <c r="Q11" i="12"/>
  <c r="Q16" i="11"/>
  <c r="Q15" i="11"/>
  <c r="Q13" i="11"/>
  <c r="Q11" i="11"/>
  <c r="A3" i="11"/>
  <c r="A2" i="11"/>
  <c r="Q10" i="11"/>
  <c r="Q7" i="10"/>
  <c r="Q6" i="10"/>
  <c r="A3" i="10"/>
  <c r="A2" i="10"/>
  <c r="Q16" i="10"/>
  <c r="Q15" i="10"/>
  <c r="Q14" i="10"/>
  <c r="Q13" i="10"/>
  <c r="Q12" i="10"/>
  <c r="Q11" i="10"/>
  <c r="Q10" i="10"/>
  <c r="Q16" i="9"/>
  <c r="Q7" i="9"/>
  <c r="Q10" i="9"/>
  <c r="Q11" i="9"/>
  <c r="Q12" i="9"/>
  <c r="Q13" i="9"/>
  <c r="Q14" i="9"/>
  <c r="Q15" i="9"/>
  <c r="Q17" i="9"/>
  <c r="Q17" i="17" l="1"/>
  <c r="Q8" i="17"/>
  <c r="Q20" i="16"/>
  <c r="Q29" i="15"/>
  <c r="Q36" i="15"/>
  <c r="Q20" i="14"/>
  <c r="Q14" i="11"/>
  <c r="Q9" i="12"/>
  <c r="Q26" i="13"/>
  <c r="Q20" i="12"/>
  <c r="Q17" i="10"/>
  <c r="Q8" i="10"/>
  <c r="Q18" i="9"/>
  <c r="Q6" i="9"/>
  <c r="Q8" i="9" s="1"/>
  <c r="Q11" i="4"/>
  <c r="Q12" i="4"/>
  <c r="Q13" i="4"/>
  <c r="Q15" i="4"/>
  <c r="Q16" i="4"/>
  <c r="Q10" i="4"/>
  <c r="Q7" i="4"/>
  <c r="Q6" i="4"/>
  <c r="F17" i="5"/>
  <c r="F5" i="5"/>
  <c r="F6" i="5"/>
  <c r="F7" i="5"/>
  <c r="F8" i="5"/>
  <c r="F4" i="5"/>
  <c r="H9" i="5"/>
  <c r="Q8" i="4" l="1"/>
  <c r="Q7" i="11"/>
  <c r="Q12" i="11"/>
  <c r="Q17" i="11" s="1"/>
  <c r="Q6" i="11"/>
  <c r="Q8" i="11" s="1"/>
  <c r="Q17" i="4"/>
  <c r="F9" i="5"/>
</calcChain>
</file>

<file path=xl/sharedStrings.xml><?xml version="1.0" encoding="utf-8"?>
<sst xmlns="http://schemas.openxmlformats.org/spreadsheetml/2006/main" count="1161" uniqueCount="148">
  <si>
    <t>BẢNG TỔNG HỢP VẬT TƯ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</si>
  <si>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</si>
  <si>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</si>
  <si>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</si>
  <si>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</si>
  <si>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</si>
  <si>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</si>
  <si>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</si>
  <si>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</si>
  <si>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</si>
  <si>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</si>
  <si>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Z999</t>
  </si>
  <si>
    <t>Vật liệu khác</t>
  </si>
  <si>
    <t>%</t>
  </si>
  <si>
    <t>TỔNG VẬT LIỆU</t>
  </si>
  <si>
    <t>II</t>
  </si>
  <si>
    <t>NHÂN CÔNG</t>
  </si>
  <si>
    <t>TỔNG NHÂN CÔNG</t>
  </si>
  <si>
    <t>CÔNG TRÌNH : SỬA CHỮA KÊNH TƯỚI SAU TRẠM BƠM ĐẠI ĐỒNG 1 (ĐOẠN TỪ ĐƯỜNG NHỰA ĐẾN CẦU MÁNG GẦN NGHĨA TRANG, CHIỀU DÀI L= 350M)</t>
  </si>
  <si>
    <t>ĐỊA ĐIỂM XÂY DỰNG: XÃ ĐẠI ĐỒNG, HUYỆN KIẾN THỤY, TP HẢI PHÒNG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</si>
  <si>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</si>
  <si>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</si>
  <si>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</si>
  <si>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</si>
  <si>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</si>
  <si>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</si>
  <si>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</si>
  <si>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Tổng chênh_x000D_
(đ)</t>
  </si>
  <si>
    <t>A24.0176</t>
  </si>
  <si>
    <t>Cát mịn Ml=1,5-2</t>
  </si>
  <si>
    <t>m3</t>
  </si>
  <si>
    <t>A24.0180</t>
  </si>
  <si>
    <t>Cát vàng</t>
  </si>
  <si>
    <t>A24.0008</t>
  </si>
  <si>
    <t>Đá 1x2</t>
  </si>
  <si>
    <t>A25.0199</t>
  </si>
  <si>
    <t>Gạch đất sét nung 6,5x10,5x22cm</t>
  </si>
  <si>
    <t>viên</t>
  </si>
  <si>
    <t>A24.0524</t>
  </si>
  <si>
    <t>Nước</t>
  </si>
  <si>
    <t>lít</t>
  </si>
  <si>
    <t>A24.0796A</t>
  </si>
  <si>
    <t>Xi măng PCB40</t>
  </si>
  <si>
    <t>kg</t>
  </si>
  <si>
    <t>TT</t>
  </si>
  <si>
    <t xml:space="preserve">Nhân công bậc 3/7 thu dọn mặt bằng </t>
  </si>
  <si>
    <t>công</t>
  </si>
  <si>
    <t>N1.30</t>
  </si>
  <si>
    <t>Nhân công 3,0/7 - Nhóm 1</t>
  </si>
  <si>
    <t>N2.30</t>
  </si>
  <si>
    <t>Nhân công 3,0/7 - Nhóm 2</t>
  </si>
  <si>
    <t>N1.35</t>
  </si>
  <si>
    <t>Nhân công 3,5/7 - Nhóm 1</t>
  </si>
  <si>
    <t>N2.35</t>
  </si>
  <si>
    <t>Nhân công 3,5/7 - Nhóm 2</t>
  </si>
  <si>
    <t>N2.40</t>
  </si>
  <si>
    <t>Nhân công 4,0/7 - Nhóm 2</t>
  </si>
  <si>
    <t>SỬA CHỮA KÊNH TƯỚI SAU TRẠM BƠM LẠNG CÔN (ĐOẠN TỪ VÒNG XUYẾN ĐẾN NGHĨA ĐỊA, CHIỀU DÀI L= 500M)</t>
  </si>
  <si>
    <t>ĐỊA ĐIỂM XÂY DỰNG: XÃ ĐÔNG PHƯƠNG, HUYỆN KIẾN THỤY, TP HẢI PHÒNG</t>
  </si>
  <si>
    <t xml:space="preserve">BẢNG TỔNG HỢP VẬT TƯ </t>
  </si>
  <si>
    <t>CÔNG TRÌNH : SỬA CHỮA KÊNH TƯỚI SAU TRẠM BƠM NÚI ĐỐI (CÁCH BỂ XẢ 83M, ĐOẠN 1 TUYẾN RẼ PHẢI CHIỀU DÀI L=120M; ĐOẠN 2 TUYẾN THẲNG CHIỀU DÀI L=330M)</t>
  </si>
  <si>
    <t>ĐỊA ĐIỂM XD: THỊ TRẤN NÚI ĐỐI, HUYỆN KIẾN THỤY, TP. HẢI PHÒNG</t>
  </si>
  <si>
    <t>BẢNG TỔNG HỢP VẬT TƯ VÀ CHÊNH LỆCH GIÁ</t>
  </si>
  <si>
    <t>III</t>
  </si>
  <si>
    <t>MÁY THI CÔNG</t>
  </si>
  <si>
    <t>TỔNG MÁY THI CÔNG</t>
  </si>
  <si>
    <t>CÔNG TRÌNH : NẠO VÉT, ĐẮP BỜ KÊNH ĐẠI TRÀ 2</t>
  </si>
  <si>
    <t>ĐỊA ĐIỂM XD: XÃ ĐÔNG PHƯƠNG, HUYỆN KIẾN THỤY, TP HẢI PHÒNG</t>
  </si>
  <si>
    <t>N1.40</t>
  </si>
  <si>
    <t>Nhân công 4,0/7 - Nhóm 1</t>
  </si>
  <si>
    <t>M102.0106</t>
  </si>
  <si>
    <t>Cần trục ô tô - sức nâng : 16,0 T</t>
  </si>
  <si>
    <t>ca</t>
  </si>
  <si>
    <t>M101.0103</t>
  </si>
  <si>
    <t>Máy đào một gầu, bánh xích - dung tích gầu : 0,65 m3</t>
  </si>
  <si>
    <t>M101.0104</t>
  </si>
  <si>
    <t>Máy đào một gầu, bánh xích - dung tích gầu : 0,80 m3</t>
  </si>
  <si>
    <t>M106.0301</t>
  </si>
  <si>
    <t>Ô tô đầu kéo - công suất : 150,0 CV</t>
  </si>
  <si>
    <t>M106.0108</t>
  </si>
  <si>
    <t>Ô tô vận tải thùng - trọng tải : 12,0 T</t>
  </si>
  <si>
    <t>M109.0201</t>
  </si>
  <si>
    <t>Phao thép, trọng tải : 60 T</t>
  </si>
  <si>
    <t>M106.0801</t>
  </si>
  <si>
    <t>Rơ mooc - trọng tải : 15,0 T</t>
  </si>
  <si>
    <t>BẢNG TỔNG HỢP VẬT TƯ 3 CÔNG TRÌNH TRẠM BƠM</t>
  </si>
  <si>
    <t>Thành tiền</t>
  </si>
  <si>
    <t>CÔNG TRÌNH : NẠO VÉT, ĐẮP BỜ KÊNH SAU CỐNG CẦM CẬP (Từ cống Cầm Cập về phía nội đồng)</t>
  </si>
  <si>
    <t xml:space="preserve">ĐỊA ĐIỂM XD: PHƯỜNG HẢI THÀNH, QUẬN DƯƠNG KINH, THÀNH PHỐ HẢI PHÒNG </t>
  </si>
  <si>
    <t>M102.0202</t>
  </si>
  <si>
    <t>Cần cẩu bánh hơi 16T</t>
  </si>
  <si>
    <t>M106.0202</t>
  </si>
  <si>
    <t>Ô tô tự đổ - trọng tải : 5,0 T</t>
  </si>
  <si>
    <t>ĐỊA ĐIỂM XÂY DỰNG: XÃ ĐẠI ĐỒNG - HUYỆN KIẾN THỤY - THÀNH PHỐ HẢI PHÒNG</t>
  </si>
  <si>
    <t>CÔNG TRÌNH: NẠO VÉT, ĐẮP BỜ KÊNH ĐỨC PHONG 4 (ĐOẠN TỪ CÁCH ĐƯỜNG CAO TỐC 150M ĐẾN CẦU ĐEN, L = 1065M)</t>
  </si>
  <si>
    <t>A24.1042</t>
  </si>
  <si>
    <t>Cát</t>
  </si>
  <si>
    <t>A33.0174</t>
  </si>
  <si>
    <t>Ống bê tông dài 2m D=2000mm</t>
  </si>
  <si>
    <t>đoạn</t>
  </si>
  <si>
    <t>M529</t>
  </si>
  <si>
    <t xml:space="preserve">Phao thép 60T phục vụ thi công kênh </t>
  </si>
  <si>
    <t>M999</t>
  </si>
  <si>
    <t>Máy khác</t>
  </si>
  <si>
    <t>M106.0104</t>
  </si>
  <si>
    <t>Ô tô vận tải thùng - trọng tải : 5,0 T</t>
  </si>
  <si>
    <t>CÔNG TRÌNH: NẠO VÉT, ĐẮP BỜ KÊNH HÚT TRẠM BƠM TRÀ PHƯƠNG 1, L = 268M</t>
  </si>
  <si>
    <t>ĐỊA ĐIỂM XÂY DỰNG: XÃ THỤY HƯƠNG - HUYỆN KIẾN THỤY - THÀNH PHỐ HẢI PHÒNG</t>
  </si>
  <si>
    <t>ĐỊA ĐIỂM XÂY DỰNG: XÃ ĐÔNG PHƯƠNG - HUYỆN KIẾN THỤY - THÀNH PHỐ HẢI PHÒNG</t>
  </si>
  <si>
    <t>A24.0175</t>
  </si>
  <si>
    <t>Cát mịn ML=0,7-1,4</t>
  </si>
  <si>
    <t>A24.0293</t>
  </si>
  <si>
    <t>Dây thép</t>
  </si>
  <si>
    <t>A24.0054</t>
  </si>
  <si>
    <t>Đinh</t>
  </si>
  <si>
    <t>A24.0056</t>
  </si>
  <si>
    <t>Đinh đỉa</t>
  </si>
  <si>
    <t>cái</t>
  </si>
  <si>
    <t>A24.0415</t>
  </si>
  <si>
    <t>Gỗ nẹp, giằng chống</t>
  </si>
  <si>
    <t>A24.0418</t>
  </si>
  <si>
    <t>Gỗ ván</t>
  </si>
  <si>
    <t>A24.0738</t>
  </si>
  <si>
    <t>Thép tròn D&lt;=10mm</t>
  </si>
  <si>
    <t>A24.0797A</t>
  </si>
  <si>
    <t>Xi măng PCB30</t>
  </si>
  <si>
    <t>Vât liệu khác</t>
  </si>
  <si>
    <t>N25.0001</t>
  </si>
  <si>
    <t>Bậc 3,0/7 - Nhóm I</t>
  </si>
  <si>
    <t>M112.2601</t>
  </si>
  <si>
    <t>Máy cắt uốn cốt thép - công suất : 5,0 kW</t>
  </si>
  <si>
    <t>M112.1301</t>
  </si>
  <si>
    <t>Máy đầm bê tông, dầm dùi - công suất : 1,5 kW</t>
  </si>
  <si>
    <t>M104.0102</t>
  </si>
  <si>
    <t>Máy trộn bê tông - dung tích : 250,0 lít</t>
  </si>
  <si>
    <t>M104.0202</t>
  </si>
  <si>
    <t>Máy trộn vữa 150 lít</t>
  </si>
  <si>
    <t>M106.0105</t>
  </si>
  <si>
    <t>M112.3801</t>
  </si>
  <si>
    <t>Máy cưa gỗ cầm tay - công suất : 1,3 kW</t>
  </si>
  <si>
    <t>MÃ</t>
  </si>
  <si>
    <t>ĐƠN VỊ</t>
  </si>
  <si>
    <t>KHỐI LƯỢNG</t>
  </si>
  <si>
    <t>GIÁ THÀNH H.T</t>
  </si>
  <si>
    <t>Tổng</t>
  </si>
  <si>
    <t>MÁY THI CÔNG - Kênh Thượng Lĩnh</t>
  </si>
  <si>
    <t>Mai Hoa</t>
  </si>
  <si>
    <t>29/08/2023 Tạm ứng 100tr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</si>
</sst>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164" formatCode="#,##0.000"/>
    <numFmt numFmtId="165" formatCode="#,##0.#;\-#,##0.#"/>
    <numFmt numFmtId="166" formatCode="#,##0.####;\-#,##0.####"/>
    <numFmt numFmtId="167" formatCode="#,##0.#####;\-#,##0.#####"/>
    <numFmt numFmtId="168" formatCode="#,##0.##0;\-#,##0.##0"/>
    <numFmt numFmtId="169" formatCode="#,##0.###0;\-#,##0.###0"/>
    <numFmt numFmtId="170" formatCode="_(* #,##0.00000_);_(* \(#,##0.00000\);_(* &quot;-&quot;_);_(@_)"/>
    <numFmt numFmtId="171" formatCode="_(* #,##0.0_);_(* \(#,##0.0\);_(* &quot;-&quot;_);_(@_)"/>
  </numFmts>
  <fonts count="23">
    <font>
      <sz val="11"/>
      <color theme="1"/>
      <name val="Calibri"/>
      <family val="2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  <charset val="163"/>
    </font>
    <font>
      <sz val="11"/>
      <color theme="1"/>
      <name val="Calibri"/>
      <family val="2"/>
      <scheme val="minor"/>
    </font>
    <font>
      <b/>
      <sz val="13"/>
      <color indexed="32"/>
      <name val="Times Roman"/>
    </font>
    <font>
      <sz val="13"/>
      <color theme="1"/>
      <name val="Times Roman"/>
    </font>
    <font>
      <sz val="13"/>
      <name val="Times Roman"/>
    </font>
    <font>
      <sz val="16"/>
      <name val="Times New Roman"/>
      <family val="1"/>
    </font>
    <font>
      <b/>
      <sz val="16"/>
      <name val="Times New Roman"/>
      <family val="1"/>
    </font>
    <font>
      <sz val="12"/>
      <name val="Arial Narrow"/>
      <family val="2"/>
    </font>
    <font>
      <b/>
      <sz val="12"/>
      <color indexed="32"/>
      <name val="Arial"/>
      <family val="2"/>
    </font>
    <font>
      <sz val="11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4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 applyAlignment="1" applyProtection="1">
      <alignment vertical="top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top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164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0" borderId="4" xfId="0" applyNumberFormat="1" applyFont="1" applyBorder="1" applyAlignment="1" applyProtection="1">
      <alignment horizontal="center" vertical="top" wrapText="1"/>
      <protection locked="0"/>
    </xf>
    <xf numFmtId="3" fontId="5" fillId="3" borderId="4" xfId="0" applyNumberFormat="1" applyFont="1" applyFill="1" applyBorder="1" applyAlignment="1" applyProtection="1">
      <alignment horizontal="center" vertical="top" wrapText="1"/>
      <protection locked="0"/>
    </xf>
    <xf numFmtId="165" fontId="5" fillId="0" borderId="4" xfId="0" applyNumberFormat="1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vertical="top" wrapText="1"/>
      <protection locked="0"/>
    </xf>
    <xf numFmtId="164" fontId="6" fillId="0" borderId="4" xfId="0" applyNumberFormat="1" applyFont="1" applyBorder="1" applyAlignment="1" applyProtection="1">
      <alignment vertical="top" wrapText="1"/>
      <protection locked="0"/>
    </xf>
    <xf numFmtId="3" fontId="6" fillId="0" borderId="4" xfId="0" applyNumberFormat="1" applyFont="1" applyBorder="1" applyAlignment="1" applyProtection="1">
      <alignment vertical="top" wrapText="1"/>
      <protection locked="0"/>
    </xf>
    <xf numFmtId="3" fontId="6" fillId="3" borderId="4" xfId="0" applyNumberFormat="1" applyFont="1" applyFill="1" applyBorder="1" applyAlignment="1" applyProtection="1">
      <alignment vertical="top" wrapText="1"/>
      <protection locked="0"/>
    </xf>
    <xf numFmtId="165" fontId="6" fillId="0" borderId="4" xfId="0" applyNumberFormat="1" applyFont="1" applyBorder="1" applyAlignment="1" applyProtection="1">
      <alignment vertical="top" wrapText="1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5" fillId="0" borderId="6" xfId="0" applyFont="1" applyBorder="1" applyAlignment="1" applyProtection="1">
      <alignment horizontal="center" vertical="top" wrapText="1"/>
      <protection locked="0"/>
    </xf>
    <xf numFmtId="0" fontId="5" fillId="0" borderId="6" xfId="0" applyFont="1" applyBorder="1" applyAlignment="1" applyProtection="1">
      <alignment vertical="top" wrapText="1"/>
      <protection locked="0"/>
    </xf>
    <xf numFmtId="164" fontId="5" fillId="0" borderId="6" xfId="0" applyNumberFormat="1" applyFont="1" applyBorder="1" applyAlignment="1" applyProtection="1">
      <alignment vertical="top" wrapText="1"/>
      <protection locked="0"/>
    </xf>
    <xf numFmtId="3" fontId="5" fillId="0" borderId="6" xfId="0" applyNumberFormat="1" applyFont="1" applyBorder="1" applyAlignment="1" applyProtection="1">
      <alignment vertical="top" wrapText="1"/>
      <protection locked="0"/>
    </xf>
    <xf numFmtId="3" fontId="5" fillId="3" borderId="6" xfId="0" applyNumberFormat="1" applyFont="1" applyFill="1" applyBorder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vertical="top"/>
      <protection locked="0"/>
    </xf>
    <xf numFmtId="3" fontId="2" fillId="0" borderId="0" xfId="0" applyNumberFormat="1" applyFont="1" applyAlignment="1" applyProtection="1">
      <alignment vertical="top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3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top"/>
      <protection locked="0"/>
    </xf>
    <xf numFmtId="0" fontId="9" fillId="0" borderId="4" xfId="0" applyFont="1" applyBorder="1" applyAlignment="1" applyProtection="1">
      <alignment horizontal="center" vertical="top" wrapText="1"/>
      <protection locked="0"/>
    </xf>
    <xf numFmtId="166" fontId="9" fillId="0" borderId="4" xfId="0" applyNumberFormat="1" applyFont="1" applyBorder="1" applyAlignment="1" applyProtection="1">
      <alignment horizontal="center" vertical="top" wrapText="1"/>
      <protection locked="0"/>
    </xf>
    <xf numFmtId="3" fontId="9" fillId="0" borderId="4" xfId="0" applyNumberFormat="1" applyFont="1" applyBorder="1" applyAlignment="1" applyProtection="1">
      <alignment horizontal="center" vertical="top" wrapText="1"/>
      <protection locked="0"/>
    </xf>
    <xf numFmtId="165" fontId="9" fillId="0" borderId="4" xfId="0" applyNumberFormat="1" applyFont="1" applyBorder="1" applyAlignment="1" applyProtection="1">
      <alignment horizontal="center" vertical="top" wrapText="1"/>
      <protection locked="0"/>
    </xf>
    <xf numFmtId="165" fontId="9" fillId="3" borderId="4" xfId="0" applyNumberFormat="1" applyFont="1" applyFill="1" applyBorder="1" applyAlignment="1" applyProtection="1">
      <alignment horizontal="center" vertical="top" wrapText="1"/>
      <protection locked="0"/>
    </xf>
    <xf numFmtId="167" fontId="9" fillId="0" borderId="4" xfId="0" applyNumberFormat="1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/>
      <protection locked="0"/>
    </xf>
    <xf numFmtId="0" fontId="10" fillId="0" borderId="4" xfId="0" applyFont="1" applyBorder="1" applyAlignment="1" applyProtection="1">
      <alignment horizontal="center" vertical="top" wrapText="1"/>
      <protection locked="0"/>
    </xf>
    <xf numFmtId="0" fontId="10" fillId="0" borderId="4" xfId="0" applyFont="1" applyBorder="1" applyAlignment="1" applyProtection="1">
      <alignment vertical="top" wrapText="1"/>
      <protection locked="0"/>
    </xf>
    <xf numFmtId="166" fontId="10" fillId="0" borderId="4" xfId="0" applyNumberFormat="1" applyFont="1" applyBorder="1" applyAlignment="1" applyProtection="1">
      <alignment vertical="top" wrapText="1"/>
      <protection locked="0"/>
    </xf>
    <xf numFmtId="3" fontId="10" fillId="0" borderId="4" xfId="0" applyNumberFormat="1" applyFont="1" applyBorder="1" applyAlignment="1" applyProtection="1">
      <alignment vertical="top" wrapText="1"/>
      <protection locked="0"/>
    </xf>
    <xf numFmtId="165" fontId="10" fillId="0" borderId="4" xfId="0" applyNumberFormat="1" applyFont="1" applyBorder="1" applyAlignment="1" applyProtection="1">
      <alignment vertical="top" wrapText="1"/>
      <protection locked="0"/>
    </xf>
    <xf numFmtId="165" fontId="10" fillId="3" borderId="4" xfId="0" applyNumberFormat="1" applyFont="1" applyFill="1" applyBorder="1" applyAlignment="1" applyProtection="1">
      <alignment vertical="top" wrapText="1"/>
      <protection locked="0"/>
    </xf>
    <xf numFmtId="167" fontId="10" fillId="0" borderId="4" xfId="0" applyNumberFormat="1" applyFont="1" applyBorder="1" applyAlignment="1" applyProtection="1">
      <alignment vertical="top" wrapText="1"/>
      <protection locked="0"/>
    </xf>
    <xf numFmtId="0" fontId="9" fillId="0" borderId="5" xfId="0" applyFont="1" applyBorder="1" applyAlignment="1" applyProtection="1">
      <alignment horizontal="center" vertical="top"/>
      <protection locked="0"/>
    </xf>
    <xf numFmtId="0" fontId="9" fillId="0" borderId="6" xfId="0" applyFont="1" applyBorder="1" applyAlignment="1" applyProtection="1">
      <alignment horizontal="center" vertical="top" wrapText="1"/>
      <protection locked="0"/>
    </xf>
    <xf numFmtId="0" fontId="9" fillId="0" borderId="6" xfId="0" applyFont="1" applyBorder="1" applyAlignment="1" applyProtection="1">
      <alignment vertical="top" wrapText="1"/>
      <protection locked="0"/>
    </xf>
    <xf numFmtId="3" fontId="9" fillId="0" borderId="6" xfId="0" applyNumberFormat="1" applyFont="1" applyBorder="1" applyAlignment="1" applyProtection="1">
      <alignment vertical="top" wrapText="1"/>
      <protection locked="0"/>
    </xf>
    <xf numFmtId="3" fontId="9" fillId="3" borderId="6" xfId="0" applyNumberFormat="1" applyFont="1" applyFill="1" applyBorder="1" applyAlignment="1" applyProtection="1">
      <alignment vertical="top" wrapText="1"/>
      <protection locked="0"/>
    </xf>
    <xf numFmtId="3" fontId="9" fillId="3" borderId="4" xfId="0" applyNumberFormat="1" applyFont="1" applyFill="1" applyBorder="1" applyAlignment="1" applyProtection="1">
      <alignment horizontal="center" vertical="top" wrapText="1"/>
      <protection locked="0"/>
    </xf>
    <xf numFmtId="3" fontId="10" fillId="3" borderId="4" xfId="0" applyNumberFormat="1" applyFont="1" applyFill="1" applyBorder="1" applyAlignment="1" applyProtection="1">
      <alignment vertical="top" wrapText="1"/>
      <protection locked="0"/>
    </xf>
    <xf numFmtId="168" fontId="10" fillId="0" borderId="4" xfId="0" applyNumberFormat="1" applyFont="1" applyBorder="1" applyAlignment="1" applyProtection="1">
      <alignment vertical="top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vertical="center" wrapText="1"/>
      <protection locked="0"/>
    </xf>
    <xf numFmtId="168" fontId="10" fillId="0" borderId="4" xfId="0" applyNumberFormat="1" applyFont="1" applyBorder="1" applyAlignment="1" applyProtection="1">
      <alignment vertical="center" wrapText="1"/>
      <protection locked="0"/>
    </xf>
    <xf numFmtId="3" fontId="10" fillId="0" borderId="4" xfId="0" applyNumberFormat="1" applyFont="1" applyBorder="1" applyAlignment="1" applyProtection="1">
      <alignment vertical="center" wrapText="1"/>
      <protection locked="0"/>
    </xf>
    <xf numFmtId="169" fontId="10" fillId="0" borderId="4" xfId="0" applyNumberFormat="1" applyFont="1" applyBorder="1" applyAlignment="1" applyProtection="1">
      <alignment vertical="center" wrapText="1"/>
      <protection locked="0"/>
    </xf>
    <xf numFmtId="0" fontId="15" fillId="0" borderId="8" xfId="0" applyFont="1" applyBorder="1" applyAlignment="1" applyProtection="1">
      <alignment horizontal="left" vertical="top" wrapText="1" indent="1"/>
      <protection locked="0"/>
    </xf>
    <xf numFmtId="166" fontId="15" fillId="0" borderId="8" xfId="0" applyNumberFormat="1" applyFont="1" applyBorder="1" applyAlignment="1" applyProtection="1">
      <alignment horizontal="left" vertical="top" wrapText="1" indent="1"/>
      <protection locked="0"/>
    </xf>
    <xf numFmtId="0" fontId="17" fillId="0" borderId="8" xfId="0" applyFont="1" applyBorder="1" applyAlignment="1" applyProtection="1">
      <alignment horizontal="left" vertical="top" wrapText="1" indent="1"/>
      <protection locked="0"/>
    </xf>
    <xf numFmtId="170" fontId="17" fillId="0" borderId="8" xfId="1" applyNumberFormat="1" applyFont="1" applyBorder="1" applyAlignment="1" applyProtection="1">
      <alignment horizontal="left" vertical="top" wrapText="1" indent="1"/>
      <protection locked="0"/>
    </xf>
    <xf numFmtId="0" fontId="16" fillId="0" borderId="8" xfId="1" applyNumberFormat="1" applyFont="1" applyBorder="1" applyAlignment="1">
      <alignment horizontal="left" vertical="top" wrapText="1" indent="1"/>
    </xf>
    <xf numFmtId="41" fontId="16" fillId="0" borderId="8" xfId="1" applyFont="1" applyBorder="1" applyAlignment="1">
      <alignment horizontal="left" vertical="top" wrapText="1" indent="1"/>
    </xf>
    <xf numFmtId="0" fontId="16" fillId="0" borderId="8" xfId="0" applyFont="1" applyBorder="1" applyAlignment="1">
      <alignment horizontal="left" vertical="top" wrapText="1" indent="1"/>
    </xf>
    <xf numFmtId="41" fontId="16" fillId="0" borderId="8" xfId="0" applyNumberFormat="1" applyFont="1" applyBorder="1" applyAlignment="1">
      <alignment horizontal="left" vertical="top" wrapText="1" indent="1"/>
    </xf>
    <xf numFmtId="0" fontId="18" fillId="0" borderId="4" xfId="0" applyFont="1" applyBorder="1" applyAlignment="1" applyProtection="1">
      <alignment vertical="top" wrapText="1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166" fontId="18" fillId="0" borderId="4" xfId="0" applyNumberFormat="1" applyFont="1" applyBorder="1" applyAlignment="1" applyProtection="1">
      <alignment vertical="top" wrapText="1"/>
      <protection locked="0"/>
    </xf>
    <xf numFmtId="165" fontId="18" fillId="0" borderId="4" xfId="0" applyNumberFormat="1" applyFont="1" applyBorder="1" applyAlignment="1" applyProtection="1">
      <alignment vertical="top" wrapText="1"/>
      <protection locked="0"/>
    </xf>
    <xf numFmtId="165" fontId="18" fillId="3" borderId="4" xfId="0" applyNumberFormat="1" applyFont="1" applyFill="1" applyBorder="1" applyAlignment="1" applyProtection="1">
      <alignment vertical="top" wrapText="1"/>
      <protection locked="0"/>
    </xf>
    <xf numFmtId="167" fontId="18" fillId="0" borderId="4" xfId="0" applyNumberFormat="1" applyFont="1" applyBorder="1" applyAlignment="1" applyProtection="1">
      <alignment vertical="top" wrapText="1"/>
      <protection locked="0"/>
    </xf>
    <xf numFmtId="3" fontId="18" fillId="0" borderId="4" xfId="0" applyNumberFormat="1" applyFont="1" applyBorder="1" applyAlignment="1" applyProtection="1">
      <alignment vertical="top" wrapText="1"/>
      <protection locked="0"/>
    </xf>
    <xf numFmtId="0" fontId="18" fillId="0" borderId="0" xfId="0" applyFont="1" applyAlignment="1" applyProtection="1">
      <alignment vertical="top"/>
      <protection locked="0"/>
    </xf>
    <xf numFmtId="3" fontId="19" fillId="0" borderId="0" xfId="0" applyNumberFormat="1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41" fontId="10" fillId="0" borderId="4" xfId="1" applyFont="1" applyBorder="1" applyAlignment="1" applyProtection="1">
      <alignment horizontal="right" vertical="top" wrapText="1"/>
      <protection locked="0"/>
    </xf>
    <xf numFmtId="41" fontId="10" fillId="3" borderId="4" xfId="1" applyFont="1" applyFill="1" applyBorder="1" applyAlignment="1" applyProtection="1">
      <alignment horizontal="right" vertical="top" wrapText="1"/>
      <protection locked="0"/>
    </xf>
    <xf numFmtId="41" fontId="20" fillId="0" borderId="4" xfId="1" applyFont="1" applyBorder="1" applyAlignment="1" applyProtection="1">
      <alignment vertical="top" wrapText="1"/>
      <protection locked="0"/>
    </xf>
    <xf numFmtId="41" fontId="20" fillId="3" borderId="4" xfId="1" applyFont="1" applyFill="1" applyBorder="1" applyAlignment="1" applyProtection="1">
      <alignment vertical="top" wrapText="1"/>
      <protection locked="0"/>
    </xf>
    <xf numFmtId="41" fontId="21" fillId="0" borderId="6" xfId="1" applyFont="1" applyBorder="1" applyAlignment="1" applyProtection="1">
      <alignment vertical="top" wrapText="1"/>
      <protection locked="0"/>
    </xf>
    <xf numFmtId="41" fontId="21" fillId="3" borderId="6" xfId="1" applyFont="1" applyFill="1" applyBorder="1" applyAlignment="1" applyProtection="1">
      <alignment vertical="top" wrapText="1"/>
      <protection locked="0"/>
    </xf>
    <xf numFmtId="171" fontId="10" fillId="0" borderId="4" xfId="1" applyNumberFormat="1" applyFont="1" applyBorder="1" applyAlignment="1" applyProtection="1">
      <alignment vertical="top" wrapText="1"/>
      <protection locked="0"/>
    </xf>
    <xf numFmtId="41" fontId="10" fillId="0" borderId="4" xfId="1" applyFont="1" applyBorder="1" applyAlignment="1" applyProtection="1">
      <alignment vertical="top" wrapText="1"/>
      <protection locked="0"/>
    </xf>
    <xf numFmtId="41" fontId="10" fillId="3" borderId="4" xfId="1" applyFont="1" applyFill="1" applyBorder="1" applyAlignment="1" applyProtection="1">
      <alignment vertical="top" wrapText="1"/>
      <protection locked="0"/>
    </xf>
    <xf numFmtId="41" fontId="9" fillId="0" borderId="6" xfId="1" applyFont="1" applyBorder="1" applyAlignment="1" applyProtection="1">
      <alignment vertical="top" wrapText="1"/>
      <protection locked="0"/>
    </xf>
    <xf numFmtId="41" fontId="9" fillId="3" borderId="6" xfId="1" applyFont="1" applyFill="1" applyBorder="1" applyAlignment="1" applyProtection="1">
      <alignment vertical="top" wrapText="1"/>
      <protection locked="0"/>
    </xf>
    <xf numFmtId="41" fontId="9" fillId="0" borderId="4" xfId="1" applyFont="1" applyBorder="1" applyAlignment="1" applyProtection="1">
      <alignment horizontal="center" vertical="top" wrapText="1"/>
      <protection locked="0"/>
    </xf>
    <xf numFmtId="41" fontId="9" fillId="3" borderId="4" xfId="1" applyFont="1" applyFill="1" applyBorder="1" applyAlignment="1" applyProtection="1">
      <alignment horizontal="center" vertical="top" wrapText="1"/>
      <protection locked="0"/>
    </xf>
    <xf numFmtId="0" fontId="10" fillId="4" borderId="4" xfId="0" applyFont="1" applyFill="1" applyBorder="1" applyAlignment="1" applyProtection="1">
      <alignment vertical="top" wrapText="1"/>
      <protection locked="0"/>
    </xf>
    <xf numFmtId="0" fontId="10" fillId="4" borderId="4" xfId="0" applyFont="1" applyFill="1" applyBorder="1" applyAlignment="1" applyProtection="1">
      <alignment horizontal="center" vertical="top" wrapText="1"/>
      <protection locked="0"/>
    </xf>
    <xf numFmtId="171" fontId="10" fillId="4" borderId="4" xfId="1" applyNumberFormat="1" applyFont="1" applyFill="1" applyBorder="1" applyAlignment="1" applyProtection="1">
      <alignment vertical="top" wrapText="1"/>
    </xf>
    <xf numFmtId="41" fontId="10" fillId="4" borderId="4" xfId="1" applyFont="1" applyFill="1" applyBorder="1" applyAlignment="1" applyProtection="1">
      <alignment vertical="top" wrapText="1"/>
      <protection locked="0"/>
    </xf>
    <xf numFmtId="0" fontId="2" fillId="4" borderId="0" xfId="0" applyFont="1" applyFill="1" applyAlignment="1" applyProtection="1">
      <alignment vertical="top"/>
      <protection locked="0"/>
    </xf>
    <xf numFmtId="171" fontId="10" fillId="4" borderId="4" xfId="1" applyNumberFormat="1" applyFont="1" applyFill="1" applyBorder="1" applyAlignment="1" applyProtection="1">
      <alignment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horizontal="center"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top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thiquynh/Desktop/So&#795;n%20&#272;i&#803;nh/15:08:2023/2.%20Kenh%20Mai%20Du&#795;o&#795;ng%20(&#272;i&#803;nh%20So&#795;n)/DT%20kenh%20Mai%20Duong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thiquynh/Desktop/So&#795;n%20&#272;i&#803;nh/15:08:2023/3.%20Ke&#770;nh%20Thu&#795;o&#795;&#803;ng%20Li&#771;nh%202%20(&#272;inh%20So&#795;n)/DT%20kenh%20thuong%20Linh%2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thiquynh/Desktop/So&#795;n%20&#272;i&#803;nh/15:08:2023/4.%20Nao%20vet,%20dap%20bo%20kenh%20duc%20phong%201/DT%20kenh%20Duc%20Phong%2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thiquynh/Desktop/So&#795;n%20&#272;i&#803;nh/15:08:2023/7.%20Sua%20chua%20kenh%20tuoi%20tram%20bom%20Dai%20Tra/DT%20kenh%20tuoi%20sau%20Tb%20Dai%20Tra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thiquynh/Desktop/So&#795;n%20&#272;i&#803;nh/15:08:2023/8.%20Kenh%20hut%20TB%20Xuan%20Uc/8.%20DT%20KENH%20HUT%20XUAN%20U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EU GIA HĐ"/>
      <sheetName val="THKP hạng mục"/>
      <sheetName val="Giá tổng hợp"/>
      <sheetName val="Tổng hợp VT"/>
      <sheetName val="Đầu vào"/>
      <sheetName val="Nhân công"/>
      <sheetName val="Máy"/>
      <sheetName val="Chiết tính"/>
      <sheetName val="Công trình"/>
      <sheetName val="Giá tháng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Hệ số"/>
      <sheetName val="Đơn giá TH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CÔNG TRÌNH : NẠO VÉT, ĐẮP BỜ KÊNH MAI DƯƠNG 5 (ĐOẠN TỪ TRÊN TB ĐỒNG ĐÔNG ĐẾN ĐƯỜNG NHỰA, L=1250M)</v>
          </cell>
        </row>
        <row r="6">
          <cell r="F6" t="str">
            <v>ĐỊA ĐIỂM: XÃ AN THỌ, MỸ ĐỨC - HUYỆN AN LÃO - TP. HẢI PHÒNG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HĐ"/>
      <sheetName val="Chiết tính"/>
      <sheetName val="THKP hạng mục"/>
      <sheetName val="Giá tổng hợp"/>
      <sheetName val="Tổng hợp VT"/>
      <sheetName val="Đầu vào"/>
      <sheetName val="Nhân công"/>
      <sheetName val="Máy"/>
      <sheetName val="Công trình"/>
      <sheetName val="Giá tháng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Hệ số"/>
      <sheetName val="Đơn giá TH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CÔNG TRÌNH : NẠO VÉT, ĐẮP BỜ KÊNH THƯỢNG LĨNH 2 (ĐOẠN TỪ KÊNH MAI DƯƠNG 4 ĐẾN HẾT TUYẾN, L=1260M)</v>
          </cell>
        </row>
        <row r="6">
          <cell r="F6" t="str">
            <v>ĐỊA ĐIỂM: XÃ CHIẾN THẮNG, AN THỌ - HUYỆN AN LÃO - TP. HẢI PHÒNG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KP hạng mục"/>
      <sheetName val="Giá tổng hợp"/>
      <sheetName val="Tổng hợp VT"/>
      <sheetName val="Đầu vào"/>
      <sheetName val="Công trình"/>
      <sheetName val="Giá tháng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CÔNG TRÌNH : NẠO VÉT, ĐẮP BỜ KÊNH ĐỨC PHONG 1 (ĐOẠN TỪ TRẠM BƠM ĐẠI ĐỒNG ĐẾN KHU DÂN CƯ ĐỨC PHONG, L = 1650M)</v>
          </cell>
        </row>
      </sheetData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KP hạng mục"/>
      <sheetName val="Giá tổng hợp"/>
      <sheetName val="Tổng hợp VT"/>
      <sheetName val="Đầu vào"/>
      <sheetName val="Công trình"/>
      <sheetName val="Giá tháng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CÔNG TRÌNH : SỬA CHỮA KÊNH TƯỚI SAU TRẠM BƠM ĐẠI TRÀ (ĐOẠN TỪ BÃI ĐỔ PHẾ THẢI ĐẾN CUỐI TUYẾN, L = 700M)</v>
          </cell>
        </row>
      </sheetData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KP hạng mục"/>
      <sheetName val="Giá tổng hợp"/>
      <sheetName val="Tổng hợp VT"/>
      <sheetName val="Công trình"/>
      <sheetName val="Giá tháng"/>
      <sheetName val="Đầu vào"/>
      <sheetName val="Nhân công"/>
      <sheetName val="Máy"/>
      <sheetName val="HaoPhiVatTu"/>
      <sheetName val="THVT gộp"/>
      <sheetName val="Cước VC"/>
      <sheetName val="Cước bộ"/>
      <sheetName val="Đơn giá chi tiết"/>
      <sheetName val="TH chi phí XD"/>
      <sheetName val="TH chi phí TB"/>
      <sheetName val="HM chung"/>
      <sheetName val="Dự phòng"/>
      <sheetName val="TH kinh phí"/>
      <sheetName val="Chi tiết KL"/>
      <sheetName val="Luật XD"/>
      <sheetName val="Công trình TL"/>
      <sheetName val="Chiết tính"/>
      <sheetName val="Hệ số"/>
      <sheetName val="Đơn giá TH"/>
      <sheetName val="Dự thầu"/>
      <sheetName val="HM chung thầu"/>
      <sheetName val="Dự phòng thầu"/>
      <sheetName val="Dự toán gói thầu"/>
      <sheetName val="Phân tích VT"/>
      <sheetName val="Bìa"/>
      <sheetName val="NhiênLiệu"/>
      <sheetName val="Thẩm định"/>
      <sheetName val="TH chi phí tư vấn"/>
      <sheetName val="Thép"/>
      <sheetName val="HSXL"/>
      <sheetName val="Định mức tư vấn"/>
      <sheetName val="Quyết toán"/>
      <sheetName val="Giá tháng QT"/>
      <sheetName val="Đầu vào QT"/>
      <sheetName val="Nhân công QT"/>
      <sheetName val="Máy QT"/>
      <sheetName val="HaoPhiVatTu QT"/>
      <sheetName val="Tổng hợp VT QT"/>
      <sheetName val="Cước VC QT"/>
      <sheetName val="Cước bộ QT"/>
      <sheetName val="NhiênLiệu QT"/>
      <sheetName val="Chiết tính QT"/>
      <sheetName val="Dự thầu QT"/>
      <sheetName val="Hệ số QT"/>
      <sheetName val="HSXLQT"/>
      <sheetName val="KL hoàn thành"/>
      <sheetName val="KL phát sinh"/>
      <sheetName val="Hệ số Pn"/>
      <sheetName val="Tổng hợp QT"/>
      <sheetName val="Cấu hình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CÔNG TRÌNH : NẠO VÉT, ĐẮP BỜ KÊNH HÚT TRẠM BƠM XUÂN ÚC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topLeftCell="A2" workbookViewId="0">
      <selection activeCell="C6" sqref="C6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25" customWidth="1"/>
    <col min="6" max="6" width="12.83203125" style="26" customWidth="1"/>
    <col min="7" max="9" width="12.83203125" style="26" hidden="1" customWidth="1"/>
    <col min="10" max="10" width="7.83203125" style="26" customWidth="1"/>
    <col min="11" max="11" width="13.5" style="26" hidden="1" customWidth="1"/>
    <col min="12" max="14" width="12.83203125" style="26" hidden="1" customWidth="1"/>
    <col min="15" max="16" width="12.83203125" style="26" customWidth="1"/>
    <col min="17" max="18" width="12.83203125" style="1" hidden="1" customWidth="1"/>
    <col min="19" max="20" width="8.5" style="1" hidden="1" customWidth="1"/>
    <col min="21" max="256" width="8.5" style="1"/>
    <col min="257" max="257" width="5.5" style="1" customWidth="1"/>
    <col min="258" max="258" width="10.6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2" width="12.83203125" style="1" customWidth="1"/>
    <col min="273" max="276" width="0" style="1" hidden="1" customWidth="1"/>
    <col min="277" max="512" width="8.5" style="1"/>
    <col min="513" max="513" width="5.5" style="1" customWidth="1"/>
    <col min="514" max="514" width="10.6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8" width="12.83203125" style="1" customWidth="1"/>
    <col min="529" max="532" width="0" style="1" hidden="1" customWidth="1"/>
    <col min="533" max="768" width="8.5" style="1"/>
    <col min="769" max="769" width="5.5" style="1" customWidth="1"/>
    <col min="770" max="770" width="10.6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4" width="12.83203125" style="1" customWidth="1"/>
    <col min="785" max="788" width="0" style="1" hidden="1" customWidth="1"/>
    <col min="789" max="1024" width="8.5" style="1"/>
    <col min="1025" max="1025" width="5.5" style="1" customWidth="1"/>
    <col min="1026" max="1026" width="10.6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40" width="12.83203125" style="1" customWidth="1"/>
    <col min="1041" max="1044" width="0" style="1" hidden="1" customWidth="1"/>
    <col min="1045" max="1280" width="8.5" style="1"/>
    <col min="1281" max="1281" width="5.5" style="1" customWidth="1"/>
    <col min="1282" max="1282" width="10.6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6" width="12.83203125" style="1" customWidth="1"/>
    <col min="1297" max="1300" width="0" style="1" hidden="1" customWidth="1"/>
    <col min="1301" max="1536" width="8.5" style="1"/>
    <col min="1537" max="1537" width="5.5" style="1" customWidth="1"/>
    <col min="1538" max="1538" width="10.6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2" width="12.83203125" style="1" customWidth="1"/>
    <col min="1553" max="1556" width="0" style="1" hidden="1" customWidth="1"/>
    <col min="1557" max="1792" width="8.5" style="1"/>
    <col min="1793" max="1793" width="5.5" style="1" customWidth="1"/>
    <col min="1794" max="1794" width="10.6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8" width="12.83203125" style="1" customWidth="1"/>
    <col min="1809" max="1812" width="0" style="1" hidden="1" customWidth="1"/>
    <col min="1813" max="2048" width="8.5" style="1"/>
    <col min="2049" max="2049" width="5.5" style="1" customWidth="1"/>
    <col min="2050" max="2050" width="10.6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4" width="12.83203125" style="1" customWidth="1"/>
    <col min="2065" max="2068" width="0" style="1" hidden="1" customWidth="1"/>
    <col min="2069" max="2304" width="8.5" style="1"/>
    <col min="2305" max="2305" width="5.5" style="1" customWidth="1"/>
    <col min="2306" max="2306" width="10.6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20" width="12.83203125" style="1" customWidth="1"/>
    <col min="2321" max="2324" width="0" style="1" hidden="1" customWidth="1"/>
    <col min="2325" max="2560" width="8.5" style="1"/>
    <col min="2561" max="2561" width="5.5" style="1" customWidth="1"/>
    <col min="2562" max="2562" width="10.6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6" width="12.83203125" style="1" customWidth="1"/>
    <col min="2577" max="2580" width="0" style="1" hidden="1" customWidth="1"/>
    <col min="2581" max="2816" width="8.5" style="1"/>
    <col min="2817" max="2817" width="5.5" style="1" customWidth="1"/>
    <col min="2818" max="2818" width="10.6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2" width="12.83203125" style="1" customWidth="1"/>
    <col min="2833" max="2836" width="0" style="1" hidden="1" customWidth="1"/>
    <col min="2837" max="3072" width="8.5" style="1"/>
    <col min="3073" max="3073" width="5.5" style="1" customWidth="1"/>
    <col min="3074" max="3074" width="10.6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8" width="12.83203125" style="1" customWidth="1"/>
    <col min="3089" max="3092" width="0" style="1" hidden="1" customWidth="1"/>
    <col min="3093" max="3328" width="8.5" style="1"/>
    <col min="3329" max="3329" width="5.5" style="1" customWidth="1"/>
    <col min="3330" max="3330" width="10.6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4" width="12.83203125" style="1" customWidth="1"/>
    <col min="3345" max="3348" width="0" style="1" hidden="1" customWidth="1"/>
    <col min="3349" max="3584" width="8.5" style="1"/>
    <col min="3585" max="3585" width="5.5" style="1" customWidth="1"/>
    <col min="3586" max="3586" width="10.6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600" width="12.83203125" style="1" customWidth="1"/>
    <col min="3601" max="3604" width="0" style="1" hidden="1" customWidth="1"/>
    <col min="3605" max="3840" width="8.5" style="1"/>
    <col min="3841" max="3841" width="5.5" style="1" customWidth="1"/>
    <col min="3842" max="3842" width="10.6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6" width="12.83203125" style="1" customWidth="1"/>
    <col min="3857" max="3860" width="0" style="1" hidden="1" customWidth="1"/>
    <col min="3861" max="4096" width="8.5" style="1"/>
    <col min="4097" max="4097" width="5.5" style="1" customWidth="1"/>
    <col min="4098" max="4098" width="10.6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2" width="12.83203125" style="1" customWidth="1"/>
    <col min="4113" max="4116" width="0" style="1" hidden="1" customWidth="1"/>
    <col min="4117" max="4352" width="8.5" style="1"/>
    <col min="4353" max="4353" width="5.5" style="1" customWidth="1"/>
    <col min="4354" max="4354" width="10.6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8" width="12.83203125" style="1" customWidth="1"/>
    <col min="4369" max="4372" width="0" style="1" hidden="1" customWidth="1"/>
    <col min="4373" max="4608" width="8.5" style="1"/>
    <col min="4609" max="4609" width="5.5" style="1" customWidth="1"/>
    <col min="4610" max="4610" width="10.6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4" width="12.83203125" style="1" customWidth="1"/>
    <col min="4625" max="4628" width="0" style="1" hidden="1" customWidth="1"/>
    <col min="4629" max="4864" width="8.5" style="1"/>
    <col min="4865" max="4865" width="5.5" style="1" customWidth="1"/>
    <col min="4866" max="4866" width="10.6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80" width="12.83203125" style="1" customWidth="1"/>
    <col min="4881" max="4884" width="0" style="1" hidden="1" customWidth="1"/>
    <col min="4885" max="5120" width="8.5" style="1"/>
    <col min="5121" max="5121" width="5.5" style="1" customWidth="1"/>
    <col min="5122" max="5122" width="10.6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6" width="12.83203125" style="1" customWidth="1"/>
    <col min="5137" max="5140" width="0" style="1" hidden="1" customWidth="1"/>
    <col min="5141" max="5376" width="8.5" style="1"/>
    <col min="5377" max="5377" width="5.5" style="1" customWidth="1"/>
    <col min="5378" max="5378" width="10.6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2" width="12.83203125" style="1" customWidth="1"/>
    <col min="5393" max="5396" width="0" style="1" hidden="1" customWidth="1"/>
    <col min="5397" max="5632" width="8.5" style="1"/>
    <col min="5633" max="5633" width="5.5" style="1" customWidth="1"/>
    <col min="5634" max="5634" width="10.6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8" width="12.83203125" style="1" customWidth="1"/>
    <col min="5649" max="5652" width="0" style="1" hidden="1" customWidth="1"/>
    <col min="5653" max="5888" width="8.5" style="1"/>
    <col min="5889" max="5889" width="5.5" style="1" customWidth="1"/>
    <col min="5890" max="5890" width="10.6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4" width="12.83203125" style="1" customWidth="1"/>
    <col min="5905" max="5908" width="0" style="1" hidden="1" customWidth="1"/>
    <col min="5909" max="6144" width="8.5" style="1"/>
    <col min="6145" max="6145" width="5.5" style="1" customWidth="1"/>
    <col min="6146" max="6146" width="10.6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60" width="12.83203125" style="1" customWidth="1"/>
    <col min="6161" max="6164" width="0" style="1" hidden="1" customWidth="1"/>
    <col min="6165" max="6400" width="8.5" style="1"/>
    <col min="6401" max="6401" width="5.5" style="1" customWidth="1"/>
    <col min="6402" max="6402" width="10.6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6" width="12.83203125" style="1" customWidth="1"/>
    <col min="6417" max="6420" width="0" style="1" hidden="1" customWidth="1"/>
    <col min="6421" max="6656" width="8.5" style="1"/>
    <col min="6657" max="6657" width="5.5" style="1" customWidth="1"/>
    <col min="6658" max="6658" width="10.6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2" width="12.83203125" style="1" customWidth="1"/>
    <col min="6673" max="6676" width="0" style="1" hidden="1" customWidth="1"/>
    <col min="6677" max="6912" width="8.5" style="1"/>
    <col min="6913" max="6913" width="5.5" style="1" customWidth="1"/>
    <col min="6914" max="6914" width="10.6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8" width="12.83203125" style="1" customWidth="1"/>
    <col min="6929" max="6932" width="0" style="1" hidden="1" customWidth="1"/>
    <col min="6933" max="7168" width="8.5" style="1"/>
    <col min="7169" max="7169" width="5.5" style="1" customWidth="1"/>
    <col min="7170" max="7170" width="10.6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4" width="12.83203125" style="1" customWidth="1"/>
    <col min="7185" max="7188" width="0" style="1" hidden="1" customWidth="1"/>
    <col min="7189" max="7424" width="8.5" style="1"/>
    <col min="7425" max="7425" width="5.5" style="1" customWidth="1"/>
    <col min="7426" max="7426" width="10.6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40" width="12.83203125" style="1" customWidth="1"/>
    <col min="7441" max="7444" width="0" style="1" hidden="1" customWidth="1"/>
    <col min="7445" max="7680" width="8.5" style="1"/>
    <col min="7681" max="7681" width="5.5" style="1" customWidth="1"/>
    <col min="7682" max="7682" width="10.6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6" width="12.83203125" style="1" customWidth="1"/>
    <col min="7697" max="7700" width="0" style="1" hidden="1" customWidth="1"/>
    <col min="7701" max="7936" width="8.5" style="1"/>
    <col min="7937" max="7937" width="5.5" style="1" customWidth="1"/>
    <col min="7938" max="7938" width="10.6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2" width="12.83203125" style="1" customWidth="1"/>
    <col min="7953" max="7956" width="0" style="1" hidden="1" customWidth="1"/>
    <col min="7957" max="8192" width="8.5" style="1"/>
    <col min="8193" max="8193" width="5.5" style="1" customWidth="1"/>
    <col min="8194" max="8194" width="10.6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8" width="12.83203125" style="1" customWidth="1"/>
    <col min="8209" max="8212" width="0" style="1" hidden="1" customWidth="1"/>
    <col min="8213" max="8448" width="8.5" style="1"/>
    <col min="8449" max="8449" width="5.5" style="1" customWidth="1"/>
    <col min="8450" max="8450" width="10.6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4" width="12.83203125" style="1" customWidth="1"/>
    <col min="8465" max="8468" width="0" style="1" hidden="1" customWidth="1"/>
    <col min="8469" max="8704" width="8.5" style="1"/>
    <col min="8705" max="8705" width="5.5" style="1" customWidth="1"/>
    <col min="8706" max="8706" width="10.6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20" width="12.83203125" style="1" customWidth="1"/>
    <col min="8721" max="8724" width="0" style="1" hidden="1" customWidth="1"/>
    <col min="8725" max="8960" width="8.5" style="1"/>
    <col min="8961" max="8961" width="5.5" style="1" customWidth="1"/>
    <col min="8962" max="8962" width="10.6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6" width="12.83203125" style="1" customWidth="1"/>
    <col min="8977" max="8980" width="0" style="1" hidden="1" customWidth="1"/>
    <col min="8981" max="9216" width="8.5" style="1"/>
    <col min="9217" max="9217" width="5.5" style="1" customWidth="1"/>
    <col min="9218" max="9218" width="10.6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2" width="12.83203125" style="1" customWidth="1"/>
    <col min="9233" max="9236" width="0" style="1" hidden="1" customWidth="1"/>
    <col min="9237" max="9472" width="8.5" style="1"/>
    <col min="9473" max="9473" width="5.5" style="1" customWidth="1"/>
    <col min="9474" max="9474" width="10.6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8" width="12.83203125" style="1" customWidth="1"/>
    <col min="9489" max="9492" width="0" style="1" hidden="1" customWidth="1"/>
    <col min="9493" max="9728" width="8.5" style="1"/>
    <col min="9729" max="9729" width="5.5" style="1" customWidth="1"/>
    <col min="9730" max="9730" width="10.6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4" width="12.83203125" style="1" customWidth="1"/>
    <col min="9745" max="9748" width="0" style="1" hidden="1" customWidth="1"/>
    <col min="9749" max="9984" width="8.5" style="1"/>
    <col min="9985" max="9985" width="5.5" style="1" customWidth="1"/>
    <col min="9986" max="9986" width="10.6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10000" width="12.83203125" style="1" customWidth="1"/>
    <col min="10001" max="10004" width="0" style="1" hidden="1" customWidth="1"/>
    <col min="10005" max="10240" width="8.5" style="1"/>
    <col min="10241" max="10241" width="5.5" style="1" customWidth="1"/>
    <col min="10242" max="10242" width="10.6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6" width="12.83203125" style="1" customWidth="1"/>
    <col min="10257" max="10260" width="0" style="1" hidden="1" customWidth="1"/>
    <col min="10261" max="10496" width="8.5" style="1"/>
    <col min="10497" max="10497" width="5.5" style="1" customWidth="1"/>
    <col min="10498" max="10498" width="10.6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2" width="12.83203125" style="1" customWidth="1"/>
    <col min="10513" max="10516" width="0" style="1" hidden="1" customWidth="1"/>
    <col min="10517" max="10752" width="8.5" style="1"/>
    <col min="10753" max="10753" width="5.5" style="1" customWidth="1"/>
    <col min="10754" max="10754" width="10.6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8" width="12.83203125" style="1" customWidth="1"/>
    <col min="10769" max="10772" width="0" style="1" hidden="1" customWidth="1"/>
    <col min="10773" max="11008" width="8.5" style="1"/>
    <col min="11009" max="11009" width="5.5" style="1" customWidth="1"/>
    <col min="11010" max="11010" width="10.6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4" width="12.83203125" style="1" customWidth="1"/>
    <col min="11025" max="11028" width="0" style="1" hidden="1" customWidth="1"/>
    <col min="11029" max="11264" width="8.5" style="1"/>
    <col min="11265" max="11265" width="5.5" style="1" customWidth="1"/>
    <col min="11266" max="11266" width="10.6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80" width="12.83203125" style="1" customWidth="1"/>
    <col min="11281" max="11284" width="0" style="1" hidden="1" customWidth="1"/>
    <col min="11285" max="11520" width="8.5" style="1"/>
    <col min="11521" max="11521" width="5.5" style="1" customWidth="1"/>
    <col min="11522" max="11522" width="10.6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6" width="12.83203125" style="1" customWidth="1"/>
    <col min="11537" max="11540" width="0" style="1" hidden="1" customWidth="1"/>
    <col min="11541" max="11776" width="8.5" style="1"/>
    <col min="11777" max="11777" width="5.5" style="1" customWidth="1"/>
    <col min="11778" max="11778" width="10.6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2" width="12.83203125" style="1" customWidth="1"/>
    <col min="11793" max="11796" width="0" style="1" hidden="1" customWidth="1"/>
    <col min="11797" max="12032" width="8.5" style="1"/>
    <col min="12033" max="12033" width="5.5" style="1" customWidth="1"/>
    <col min="12034" max="12034" width="10.6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8" width="12.83203125" style="1" customWidth="1"/>
    <col min="12049" max="12052" width="0" style="1" hidden="1" customWidth="1"/>
    <col min="12053" max="12288" width="8.5" style="1"/>
    <col min="12289" max="12289" width="5.5" style="1" customWidth="1"/>
    <col min="12290" max="12290" width="10.6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4" width="12.83203125" style="1" customWidth="1"/>
    <col min="12305" max="12308" width="0" style="1" hidden="1" customWidth="1"/>
    <col min="12309" max="12544" width="8.5" style="1"/>
    <col min="12545" max="12545" width="5.5" style="1" customWidth="1"/>
    <col min="12546" max="12546" width="10.6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60" width="12.83203125" style="1" customWidth="1"/>
    <col min="12561" max="12564" width="0" style="1" hidden="1" customWidth="1"/>
    <col min="12565" max="12800" width="8.5" style="1"/>
    <col min="12801" max="12801" width="5.5" style="1" customWidth="1"/>
    <col min="12802" max="12802" width="10.6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6" width="12.83203125" style="1" customWidth="1"/>
    <col min="12817" max="12820" width="0" style="1" hidden="1" customWidth="1"/>
    <col min="12821" max="13056" width="8.5" style="1"/>
    <col min="13057" max="13057" width="5.5" style="1" customWidth="1"/>
    <col min="13058" max="13058" width="10.6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2" width="12.83203125" style="1" customWidth="1"/>
    <col min="13073" max="13076" width="0" style="1" hidden="1" customWidth="1"/>
    <col min="13077" max="13312" width="8.5" style="1"/>
    <col min="13313" max="13313" width="5.5" style="1" customWidth="1"/>
    <col min="13314" max="13314" width="10.6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8" width="12.83203125" style="1" customWidth="1"/>
    <col min="13329" max="13332" width="0" style="1" hidden="1" customWidth="1"/>
    <col min="13333" max="13568" width="8.5" style="1"/>
    <col min="13569" max="13569" width="5.5" style="1" customWidth="1"/>
    <col min="13570" max="13570" width="10.6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4" width="12.83203125" style="1" customWidth="1"/>
    <col min="13585" max="13588" width="0" style="1" hidden="1" customWidth="1"/>
    <col min="13589" max="13824" width="8.5" style="1"/>
    <col min="13825" max="13825" width="5.5" style="1" customWidth="1"/>
    <col min="13826" max="13826" width="10.6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40" width="12.83203125" style="1" customWidth="1"/>
    <col min="13841" max="13844" width="0" style="1" hidden="1" customWidth="1"/>
    <col min="13845" max="14080" width="8.5" style="1"/>
    <col min="14081" max="14081" width="5.5" style="1" customWidth="1"/>
    <col min="14082" max="14082" width="10.6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6" width="12.83203125" style="1" customWidth="1"/>
    <col min="14097" max="14100" width="0" style="1" hidden="1" customWidth="1"/>
    <col min="14101" max="14336" width="8.5" style="1"/>
    <col min="14337" max="14337" width="5.5" style="1" customWidth="1"/>
    <col min="14338" max="14338" width="10.6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2" width="12.83203125" style="1" customWidth="1"/>
    <col min="14353" max="14356" width="0" style="1" hidden="1" customWidth="1"/>
    <col min="14357" max="14592" width="8.5" style="1"/>
    <col min="14593" max="14593" width="5.5" style="1" customWidth="1"/>
    <col min="14594" max="14594" width="10.6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8" width="12.83203125" style="1" customWidth="1"/>
    <col min="14609" max="14612" width="0" style="1" hidden="1" customWidth="1"/>
    <col min="14613" max="14848" width="8.5" style="1"/>
    <col min="14849" max="14849" width="5.5" style="1" customWidth="1"/>
    <col min="14850" max="14850" width="10.6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4" width="12.83203125" style="1" customWidth="1"/>
    <col min="14865" max="14868" width="0" style="1" hidden="1" customWidth="1"/>
    <col min="14869" max="15104" width="8.5" style="1"/>
    <col min="15105" max="15105" width="5.5" style="1" customWidth="1"/>
    <col min="15106" max="15106" width="10.6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20" width="12.83203125" style="1" customWidth="1"/>
    <col min="15121" max="15124" width="0" style="1" hidden="1" customWidth="1"/>
    <col min="15125" max="15360" width="8.5" style="1"/>
    <col min="15361" max="15361" width="5.5" style="1" customWidth="1"/>
    <col min="15362" max="15362" width="10.6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6" width="12.83203125" style="1" customWidth="1"/>
    <col min="15377" max="15380" width="0" style="1" hidden="1" customWidth="1"/>
    <col min="15381" max="15616" width="8.5" style="1"/>
    <col min="15617" max="15617" width="5.5" style="1" customWidth="1"/>
    <col min="15618" max="15618" width="10.6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2" width="12.83203125" style="1" customWidth="1"/>
    <col min="15633" max="15636" width="0" style="1" hidden="1" customWidth="1"/>
    <col min="15637" max="15872" width="8.5" style="1"/>
    <col min="15873" max="15873" width="5.5" style="1" customWidth="1"/>
    <col min="15874" max="15874" width="10.6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8" width="12.83203125" style="1" customWidth="1"/>
    <col min="15889" max="15892" width="0" style="1" hidden="1" customWidth="1"/>
    <col min="15893" max="16128" width="8.5" style="1"/>
    <col min="16129" max="16129" width="5.5" style="1" customWidth="1"/>
    <col min="16130" max="16130" width="10.6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4" width="12.83203125" style="1" customWidth="1"/>
    <col min="16145" max="16148" width="0" style="1" hidden="1" customWidth="1"/>
    <col min="16149" max="16384" width="8.5" style="1"/>
  </cols>
  <sheetData>
    <row r="1" spans="1:20" ht="19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0" ht="35.25" customHeight="1">
      <c r="A2" s="98" t="s">
        <v>18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20" ht="26.25" customHeight="1">
      <c r="A3" s="100" t="s">
        <v>19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20" ht="45">
      <c r="A4" s="2" t="s">
        <v>1</v>
      </c>
      <c r="B4" s="3" t="s">
        <v>2</v>
      </c>
      <c r="C4" s="3" t="s">
        <v>3</v>
      </c>
      <c r="D4" s="3" t="s">
        <v>4</v>
      </c>
      <c r="E4" s="4" t="s">
        <v>5</v>
      </c>
      <c r="F4" s="5" t="s">
        <v>20</v>
      </c>
      <c r="G4" s="5" t="s">
        <v>21</v>
      </c>
      <c r="H4" s="5" t="s">
        <v>22</v>
      </c>
      <c r="I4" s="5" t="s">
        <v>21</v>
      </c>
      <c r="J4" s="5" t="s">
        <v>6</v>
      </c>
      <c r="K4" s="5" t="s">
        <v>23</v>
      </c>
      <c r="L4" s="5" t="s">
        <v>21</v>
      </c>
      <c r="M4" s="5" t="s">
        <v>24</v>
      </c>
      <c r="N4" s="5" t="s">
        <v>21</v>
      </c>
      <c r="O4" s="5" t="s">
        <v>25</v>
      </c>
      <c r="P4" s="5" t="s">
        <v>21</v>
      </c>
      <c r="Q4" s="3" t="s">
        <v>26</v>
      </c>
      <c r="R4" s="3" t="s">
        <v>27</v>
      </c>
      <c r="S4" s="1" t="s">
        <v>7</v>
      </c>
      <c r="T4" s="1" t="s">
        <v>8</v>
      </c>
    </row>
    <row r="5" spans="1:20" ht="12">
      <c r="A5" s="6" t="s">
        <v>9</v>
      </c>
      <c r="B5" s="7"/>
      <c r="C5" s="7" t="s">
        <v>10</v>
      </c>
      <c r="D5" s="7"/>
      <c r="E5" s="8"/>
      <c r="F5" s="9"/>
      <c r="G5" s="9"/>
      <c r="H5" s="10"/>
      <c r="I5" s="9"/>
      <c r="J5" s="9"/>
      <c r="K5" s="9"/>
      <c r="L5" s="9"/>
      <c r="M5" s="9"/>
      <c r="N5" s="9"/>
      <c r="O5" s="9"/>
      <c r="P5" s="9"/>
      <c r="Q5" s="11"/>
      <c r="R5" s="11"/>
    </row>
    <row r="6" spans="1:20" ht="15">
      <c r="A6" s="12">
        <v>1</v>
      </c>
      <c r="B6" s="13" t="s">
        <v>28</v>
      </c>
      <c r="C6" s="14" t="s">
        <v>29</v>
      </c>
      <c r="D6" s="13" t="s">
        <v>30</v>
      </c>
      <c r="E6" s="15">
        <v>24.11178</v>
      </c>
      <c r="F6" s="16">
        <v>400000</v>
      </c>
      <c r="G6" s="16">
        <v>9644712</v>
      </c>
      <c r="H6" s="17">
        <v>430000</v>
      </c>
      <c r="I6" s="16">
        <v>10368065.4</v>
      </c>
      <c r="J6" s="16">
        <v>1</v>
      </c>
      <c r="K6" s="16">
        <v>430000</v>
      </c>
      <c r="L6" s="16">
        <v>10368065.4</v>
      </c>
      <c r="M6" s="16">
        <v>0</v>
      </c>
      <c r="N6" s="16">
        <v>0</v>
      </c>
      <c r="O6" s="16">
        <v>430000</v>
      </c>
      <c r="P6" s="16">
        <v>10368065.4</v>
      </c>
      <c r="Q6" s="18">
        <v>30000</v>
      </c>
      <c r="R6" s="18">
        <v>723353.40000000037</v>
      </c>
      <c r="S6" s="1">
        <v>0</v>
      </c>
      <c r="T6" s="1">
        <v>0</v>
      </c>
    </row>
    <row r="7" spans="1:20" ht="15">
      <c r="A7" s="12">
        <v>2</v>
      </c>
      <c r="B7" s="13" t="s">
        <v>31</v>
      </c>
      <c r="C7" s="14" t="s">
        <v>32</v>
      </c>
      <c r="D7" s="13" t="s">
        <v>30</v>
      </c>
      <c r="E7" s="15">
        <v>44.7517</v>
      </c>
      <c r="F7" s="16">
        <v>450000</v>
      </c>
      <c r="G7" s="16">
        <v>20138265</v>
      </c>
      <c r="H7" s="17">
        <v>480000</v>
      </c>
      <c r="I7" s="16">
        <v>21480816</v>
      </c>
      <c r="J7" s="16">
        <v>1</v>
      </c>
      <c r="K7" s="16">
        <v>480000</v>
      </c>
      <c r="L7" s="16">
        <v>21480816</v>
      </c>
      <c r="M7" s="16">
        <v>0</v>
      </c>
      <c r="N7" s="16">
        <v>0</v>
      </c>
      <c r="O7" s="16">
        <v>480000</v>
      </c>
      <c r="P7" s="16">
        <v>21480816</v>
      </c>
      <c r="Q7" s="18">
        <v>30000</v>
      </c>
      <c r="R7" s="18">
        <v>1342551</v>
      </c>
      <c r="S7" s="1">
        <v>0</v>
      </c>
      <c r="T7" s="1">
        <v>0</v>
      </c>
    </row>
    <row r="8" spans="1:20" ht="15">
      <c r="A8" s="12">
        <v>3</v>
      </c>
      <c r="B8" s="13" t="s">
        <v>33</v>
      </c>
      <c r="C8" s="14" t="s">
        <v>34</v>
      </c>
      <c r="D8" s="13" t="s">
        <v>30</v>
      </c>
      <c r="E8" s="15">
        <v>25.607399999999998</v>
      </c>
      <c r="F8" s="16">
        <v>320000</v>
      </c>
      <c r="G8" s="16">
        <v>8194367.9999999991</v>
      </c>
      <c r="H8" s="17">
        <v>320000</v>
      </c>
      <c r="I8" s="16">
        <v>8194367.9999999991</v>
      </c>
      <c r="J8" s="16">
        <v>1</v>
      </c>
      <c r="K8" s="16">
        <v>320000</v>
      </c>
      <c r="L8" s="16">
        <v>8194367.9999999991</v>
      </c>
      <c r="M8" s="16">
        <v>0</v>
      </c>
      <c r="N8" s="16">
        <v>0</v>
      </c>
      <c r="O8" s="16">
        <v>320000</v>
      </c>
      <c r="P8" s="16">
        <v>8194367.9999999991</v>
      </c>
      <c r="Q8" s="18">
        <v>0</v>
      </c>
      <c r="R8" s="18">
        <v>0</v>
      </c>
      <c r="S8" s="1">
        <v>0</v>
      </c>
      <c r="T8" s="1">
        <v>0</v>
      </c>
    </row>
    <row r="9" spans="1:20" ht="15">
      <c r="A9" s="12">
        <v>4</v>
      </c>
      <c r="B9" s="13" t="s">
        <v>35</v>
      </c>
      <c r="C9" s="14" t="s">
        <v>36</v>
      </c>
      <c r="D9" s="13" t="s">
        <v>37</v>
      </c>
      <c r="E9" s="15">
        <v>37889.94</v>
      </c>
      <c r="F9" s="16">
        <v>900</v>
      </c>
      <c r="G9" s="16">
        <v>34100946</v>
      </c>
      <c r="H9" s="17">
        <v>1300</v>
      </c>
      <c r="I9" s="16">
        <v>49256922</v>
      </c>
      <c r="J9" s="16">
        <v>1</v>
      </c>
      <c r="K9" s="16">
        <v>1300</v>
      </c>
      <c r="L9" s="16">
        <v>49256922</v>
      </c>
      <c r="M9" s="16">
        <v>0</v>
      </c>
      <c r="N9" s="16">
        <v>0</v>
      </c>
      <c r="O9" s="16">
        <v>1300</v>
      </c>
      <c r="P9" s="16">
        <v>49256922</v>
      </c>
      <c r="Q9" s="18">
        <v>400</v>
      </c>
      <c r="R9" s="18">
        <v>15155976</v>
      </c>
      <c r="S9" s="1">
        <v>0</v>
      </c>
      <c r="T9" s="1">
        <v>0</v>
      </c>
    </row>
    <row r="10" spans="1:20" ht="15">
      <c r="A10" s="12">
        <v>5</v>
      </c>
      <c r="B10" s="13" t="s">
        <v>38</v>
      </c>
      <c r="C10" s="14" t="s">
        <v>39</v>
      </c>
      <c r="D10" s="13" t="s">
        <v>40</v>
      </c>
      <c r="E10" s="15">
        <v>17665.25</v>
      </c>
      <c r="F10" s="16">
        <v>12</v>
      </c>
      <c r="G10" s="16">
        <v>211983</v>
      </c>
      <c r="H10" s="17">
        <v>12</v>
      </c>
      <c r="I10" s="16">
        <v>211983</v>
      </c>
      <c r="J10" s="16">
        <v>1</v>
      </c>
      <c r="K10" s="16">
        <v>12</v>
      </c>
      <c r="L10" s="16">
        <v>211983</v>
      </c>
      <c r="M10" s="16">
        <v>0</v>
      </c>
      <c r="N10" s="16">
        <v>0</v>
      </c>
      <c r="O10" s="16">
        <v>12</v>
      </c>
      <c r="P10" s="16">
        <v>211983</v>
      </c>
      <c r="Q10" s="18">
        <v>0</v>
      </c>
      <c r="R10" s="18">
        <v>0</v>
      </c>
      <c r="S10" s="1">
        <v>0</v>
      </c>
      <c r="T10" s="1">
        <v>0</v>
      </c>
    </row>
    <row r="11" spans="1:20" ht="15">
      <c r="A11" s="12">
        <v>6</v>
      </c>
      <c r="B11" s="13" t="s">
        <v>41</v>
      </c>
      <c r="C11" s="14" t="s">
        <v>42</v>
      </c>
      <c r="D11" s="13" t="s">
        <v>43</v>
      </c>
      <c r="E11" s="15">
        <v>18868.268</v>
      </c>
      <c r="F11" s="16">
        <v>1398</v>
      </c>
      <c r="G11" s="16">
        <v>26377838.664000001</v>
      </c>
      <c r="H11" s="17">
        <v>1540</v>
      </c>
      <c r="I11" s="16">
        <v>29057132.719999999</v>
      </c>
      <c r="J11" s="16">
        <v>1</v>
      </c>
      <c r="K11" s="16">
        <v>1540</v>
      </c>
      <c r="L11" s="16">
        <v>29057132.719999999</v>
      </c>
      <c r="M11" s="16">
        <v>0</v>
      </c>
      <c r="N11" s="16">
        <v>0</v>
      </c>
      <c r="O11" s="16">
        <v>1540</v>
      </c>
      <c r="P11" s="16">
        <v>29057132.719999999</v>
      </c>
      <c r="Q11" s="18">
        <v>142</v>
      </c>
      <c r="R11" s="18">
        <v>2679294.055999998</v>
      </c>
      <c r="S11" s="1">
        <v>0</v>
      </c>
      <c r="T11" s="1">
        <v>0</v>
      </c>
    </row>
    <row r="12" spans="1:20" ht="15">
      <c r="A12" s="12">
        <v>7</v>
      </c>
      <c r="B12" s="13" t="s">
        <v>11</v>
      </c>
      <c r="C12" s="14" t="s">
        <v>12</v>
      </c>
      <c r="D12" s="13" t="s">
        <v>13</v>
      </c>
      <c r="E12" s="15"/>
      <c r="F12" s="16"/>
      <c r="G12" s="16">
        <v>903531.97200000007</v>
      </c>
      <c r="H12" s="17"/>
      <c r="I12" s="16"/>
      <c r="J12" s="16"/>
      <c r="K12" s="16"/>
      <c r="L12" s="16"/>
      <c r="M12" s="16"/>
      <c r="N12" s="16"/>
      <c r="O12" s="16"/>
      <c r="P12" s="16">
        <v>970460.48399999994</v>
      </c>
      <c r="Q12" s="18"/>
      <c r="R12" s="18">
        <v>66928.511999999871</v>
      </c>
    </row>
    <row r="13" spans="1:20" ht="12">
      <c r="A13" s="19"/>
      <c r="B13" s="20"/>
      <c r="C13" s="21" t="s">
        <v>14</v>
      </c>
      <c r="D13" s="20"/>
      <c r="E13" s="22"/>
      <c r="F13" s="23"/>
      <c r="G13" s="23">
        <v>99571644.636000007</v>
      </c>
      <c r="H13" s="24"/>
      <c r="I13" s="23">
        <v>118569287.12</v>
      </c>
      <c r="J13" s="23"/>
      <c r="K13" s="23"/>
      <c r="L13" s="23">
        <v>118569287.12</v>
      </c>
      <c r="M13" s="23"/>
      <c r="N13" s="23">
        <v>0</v>
      </c>
      <c r="O13" s="23"/>
      <c r="P13" s="23">
        <v>119539747.604</v>
      </c>
      <c r="Q13" s="23"/>
      <c r="R13" s="23">
        <v>19968102.967999995</v>
      </c>
    </row>
    <row r="14" spans="1:20" ht="12">
      <c r="A14" s="6" t="s">
        <v>15</v>
      </c>
      <c r="B14" s="7"/>
      <c r="C14" s="7" t="s">
        <v>16</v>
      </c>
      <c r="D14" s="7"/>
      <c r="E14" s="8"/>
      <c r="F14" s="9"/>
      <c r="G14" s="9"/>
      <c r="H14" s="10"/>
      <c r="I14" s="9"/>
      <c r="J14" s="9"/>
      <c r="K14" s="9"/>
      <c r="L14" s="9"/>
      <c r="M14" s="9"/>
      <c r="N14" s="9"/>
      <c r="O14" s="9"/>
      <c r="P14" s="9"/>
      <c r="Q14" s="11"/>
      <c r="R14" s="11"/>
    </row>
    <row r="15" spans="1:20" ht="15">
      <c r="A15" s="12">
        <v>1</v>
      </c>
      <c r="B15" s="13" t="s">
        <v>44</v>
      </c>
      <c r="C15" s="14" t="s">
        <v>45</v>
      </c>
      <c r="D15" s="13" t="s">
        <v>46</v>
      </c>
      <c r="E15" s="15">
        <v>10</v>
      </c>
      <c r="F15" s="16">
        <v>221303</v>
      </c>
      <c r="G15" s="16">
        <v>2213030</v>
      </c>
      <c r="H15" s="17">
        <v>221303</v>
      </c>
      <c r="I15" s="16">
        <v>2213030</v>
      </c>
      <c r="J15" s="16">
        <v>1</v>
      </c>
      <c r="K15" s="16">
        <v>221303</v>
      </c>
      <c r="L15" s="16">
        <v>2213030</v>
      </c>
      <c r="M15" s="16"/>
      <c r="N15" s="16"/>
      <c r="O15" s="16">
        <v>221303</v>
      </c>
      <c r="P15" s="16">
        <v>2213030</v>
      </c>
      <c r="Q15" s="18">
        <v>0</v>
      </c>
      <c r="R15" s="18">
        <v>0</v>
      </c>
    </row>
    <row r="16" spans="1:20" ht="15">
      <c r="A16" s="12">
        <v>2</v>
      </c>
      <c r="B16" s="13" t="s">
        <v>47</v>
      </c>
      <c r="C16" s="14" t="s">
        <v>48</v>
      </c>
      <c r="D16" s="13" t="s">
        <v>46</v>
      </c>
      <c r="E16" s="15">
        <v>330.66653600000001</v>
      </c>
      <c r="F16" s="16">
        <v>221303</v>
      </c>
      <c r="G16" s="16">
        <v>73177496.416408002</v>
      </c>
      <c r="H16" s="17">
        <v>221303</v>
      </c>
      <c r="I16" s="16">
        <v>73177496.416408002</v>
      </c>
      <c r="J16" s="16">
        <v>1</v>
      </c>
      <c r="K16" s="16">
        <v>221303</v>
      </c>
      <c r="L16" s="16">
        <v>73177496.416408002</v>
      </c>
      <c r="M16" s="16"/>
      <c r="N16" s="16"/>
      <c r="O16" s="16">
        <v>221303</v>
      </c>
      <c r="P16" s="16">
        <v>73177496.416408002</v>
      </c>
      <c r="Q16" s="18">
        <v>0</v>
      </c>
      <c r="R16" s="18">
        <v>0</v>
      </c>
    </row>
    <row r="17" spans="1:18" ht="15">
      <c r="A17" s="12">
        <v>3</v>
      </c>
      <c r="B17" s="13" t="s">
        <v>49</v>
      </c>
      <c r="C17" s="14" t="s">
        <v>50</v>
      </c>
      <c r="D17" s="13" t="s">
        <v>46</v>
      </c>
      <c r="E17" s="15">
        <v>47.6</v>
      </c>
      <c r="F17" s="16">
        <v>239592</v>
      </c>
      <c r="G17" s="16">
        <v>11404579.200000001</v>
      </c>
      <c r="H17" s="17">
        <v>239592</v>
      </c>
      <c r="I17" s="16">
        <v>11404579.200000001</v>
      </c>
      <c r="J17" s="16">
        <v>1</v>
      </c>
      <c r="K17" s="16">
        <v>239592</v>
      </c>
      <c r="L17" s="16">
        <v>11404579.200000001</v>
      </c>
      <c r="M17" s="16"/>
      <c r="N17" s="16"/>
      <c r="O17" s="16">
        <v>239592</v>
      </c>
      <c r="P17" s="16">
        <v>11404579.200000001</v>
      </c>
      <c r="Q17" s="18">
        <v>0</v>
      </c>
      <c r="R17" s="18">
        <v>0</v>
      </c>
    </row>
    <row r="18" spans="1:18" ht="15">
      <c r="A18" s="12">
        <v>4</v>
      </c>
      <c r="B18" s="13" t="s">
        <v>51</v>
      </c>
      <c r="C18" s="14" t="s">
        <v>52</v>
      </c>
      <c r="D18" s="13" t="s">
        <v>46</v>
      </c>
      <c r="E18" s="15">
        <v>5.7200000000000006</v>
      </c>
      <c r="F18" s="16">
        <v>242000</v>
      </c>
      <c r="G18" s="16">
        <v>1384240.0000000002</v>
      </c>
      <c r="H18" s="17">
        <v>242000</v>
      </c>
      <c r="I18" s="16">
        <v>1384240.0000000002</v>
      </c>
      <c r="J18" s="16">
        <v>1</v>
      </c>
      <c r="K18" s="16">
        <v>242000</v>
      </c>
      <c r="L18" s="16">
        <v>1384240.0000000002</v>
      </c>
      <c r="M18" s="16"/>
      <c r="N18" s="16"/>
      <c r="O18" s="16">
        <v>242000</v>
      </c>
      <c r="P18" s="16">
        <v>1384240.0000000002</v>
      </c>
      <c r="Q18" s="18">
        <v>0</v>
      </c>
      <c r="R18" s="18">
        <v>0</v>
      </c>
    </row>
    <row r="19" spans="1:18" ht="15">
      <c r="A19" s="12">
        <v>5</v>
      </c>
      <c r="B19" s="13" t="s">
        <v>53</v>
      </c>
      <c r="C19" s="14" t="s">
        <v>54</v>
      </c>
      <c r="D19" s="13" t="s">
        <v>46</v>
      </c>
      <c r="E19" s="15">
        <v>118.87040000000002</v>
      </c>
      <c r="F19" s="16">
        <v>262000</v>
      </c>
      <c r="G19" s="16">
        <v>31144044.800000004</v>
      </c>
      <c r="H19" s="17">
        <v>262000</v>
      </c>
      <c r="I19" s="16">
        <v>31144044.800000004</v>
      </c>
      <c r="J19" s="16">
        <v>1</v>
      </c>
      <c r="K19" s="16">
        <v>262000</v>
      </c>
      <c r="L19" s="16">
        <v>31144044.800000004</v>
      </c>
      <c r="M19" s="16"/>
      <c r="N19" s="16"/>
      <c r="O19" s="16">
        <v>262000</v>
      </c>
      <c r="P19" s="16">
        <v>31144044.800000004</v>
      </c>
      <c r="Q19" s="18">
        <v>0</v>
      </c>
      <c r="R19" s="18">
        <v>0</v>
      </c>
    </row>
    <row r="20" spans="1:18" ht="15">
      <c r="A20" s="12">
        <v>6</v>
      </c>
      <c r="B20" s="13" t="s">
        <v>55</v>
      </c>
      <c r="C20" s="14" t="s">
        <v>56</v>
      </c>
      <c r="D20" s="13" t="s">
        <v>46</v>
      </c>
      <c r="E20" s="15">
        <v>303.8</v>
      </c>
      <c r="F20" s="16">
        <v>284408</v>
      </c>
      <c r="G20" s="16">
        <v>86403150.400000006</v>
      </c>
      <c r="H20" s="17">
        <v>284408</v>
      </c>
      <c r="I20" s="16">
        <v>86403150.400000006</v>
      </c>
      <c r="J20" s="16">
        <v>1</v>
      </c>
      <c r="K20" s="16">
        <v>284408</v>
      </c>
      <c r="L20" s="16">
        <v>86403150.400000006</v>
      </c>
      <c r="M20" s="16"/>
      <c r="N20" s="16"/>
      <c r="O20" s="16">
        <v>284408</v>
      </c>
      <c r="P20" s="16">
        <v>86403150.400000006</v>
      </c>
      <c r="Q20" s="18">
        <v>0</v>
      </c>
      <c r="R20" s="18">
        <v>0</v>
      </c>
    </row>
    <row r="21" spans="1:18" ht="12">
      <c r="A21" s="19"/>
      <c r="B21" s="20"/>
      <c r="C21" s="21" t="s">
        <v>17</v>
      </c>
      <c r="D21" s="20"/>
      <c r="E21" s="22"/>
      <c r="F21" s="23"/>
      <c r="G21" s="23">
        <v>205726540.81640801</v>
      </c>
      <c r="H21" s="24"/>
      <c r="I21" s="23">
        <v>205726540.81640801</v>
      </c>
      <c r="J21" s="23"/>
      <c r="K21" s="23"/>
      <c r="L21" s="23">
        <v>205726540.81640801</v>
      </c>
      <c r="M21" s="23"/>
      <c r="N21" s="23">
        <v>0</v>
      </c>
      <c r="O21" s="23"/>
      <c r="P21" s="23">
        <v>205726540.81640801</v>
      </c>
      <c r="Q21" s="23"/>
      <c r="R21" s="23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1"/>
  <sheetViews>
    <sheetView workbookViewId="0">
      <selection sqref="A1:R21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6" width="12.83203125" style="26" customWidth="1"/>
    <col min="7" max="9" width="12.83203125" style="1" hidden="1" customWidth="1"/>
    <col min="10" max="10" width="7.83203125" style="1" customWidth="1"/>
    <col min="11" max="11" width="13.5" style="1" hidden="1" customWidth="1"/>
    <col min="12" max="14" width="12.83203125" style="1" hidden="1" customWidth="1"/>
    <col min="15" max="16" width="12.83203125" style="26" customWidth="1"/>
    <col min="17" max="18" width="12.83203125" style="1" hidden="1" customWidth="1"/>
    <col min="19" max="20" width="8.5" style="1" hidden="1" customWidth="1"/>
    <col min="21" max="256" width="8.5" style="1"/>
    <col min="257" max="257" width="5.5" style="1" customWidth="1"/>
    <col min="258" max="258" width="10.6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2" width="12.83203125" style="1" customWidth="1"/>
    <col min="273" max="276" width="0" style="1" hidden="1" customWidth="1"/>
    <col min="277" max="512" width="8.5" style="1"/>
    <col min="513" max="513" width="5.5" style="1" customWidth="1"/>
    <col min="514" max="514" width="10.6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8" width="12.83203125" style="1" customWidth="1"/>
    <col min="529" max="532" width="0" style="1" hidden="1" customWidth="1"/>
    <col min="533" max="768" width="8.5" style="1"/>
    <col min="769" max="769" width="5.5" style="1" customWidth="1"/>
    <col min="770" max="770" width="10.6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4" width="12.83203125" style="1" customWidth="1"/>
    <col min="785" max="788" width="0" style="1" hidden="1" customWidth="1"/>
    <col min="789" max="1024" width="8.5" style="1"/>
    <col min="1025" max="1025" width="5.5" style="1" customWidth="1"/>
    <col min="1026" max="1026" width="10.6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40" width="12.83203125" style="1" customWidth="1"/>
    <col min="1041" max="1044" width="0" style="1" hidden="1" customWidth="1"/>
    <col min="1045" max="1280" width="8.5" style="1"/>
    <col min="1281" max="1281" width="5.5" style="1" customWidth="1"/>
    <col min="1282" max="1282" width="10.6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6" width="12.83203125" style="1" customWidth="1"/>
    <col min="1297" max="1300" width="0" style="1" hidden="1" customWidth="1"/>
    <col min="1301" max="1536" width="8.5" style="1"/>
    <col min="1537" max="1537" width="5.5" style="1" customWidth="1"/>
    <col min="1538" max="1538" width="10.6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2" width="12.83203125" style="1" customWidth="1"/>
    <col min="1553" max="1556" width="0" style="1" hidden="1" customWidth="1"/>
    <col min="1557" max="1792" width="8.5" style="1"/>
    <col min="1793" max="1793" width="5.5" style="1" customWidth="1"/>
    <col min="1794" max="1794" width="10.6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8" width="12.83203125" style="1" customWidth="1"/>
    <col min="1809" max="1812" width="0" style="1" hidden="1" customWidth="1"/>
    <col min="1813" max="2048" width="8.5" style="1"/>
    <col min="2049" max="2049" width="5.5" style="1" customWidth="1"/>
    <col min="2050" max="2050" width="10.6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4" width="12.83203125" style="1" customWidth="1"/>
    <col min="2065" max="2068" width="0" style="1" hidden="1" customWidth="1"/>
    <col min="2069" max="2304" width="8.5" style="1"/>
    <col min="2305" max="2305" width="5.5" style="1" customWidth="1"/>
    <col min="2306" max="2306" width="10.6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20" width="12.83203125" style="1" customWidth="1"/>
    <col min="2321" max="2324" width="0" style="1" hidden="1" customWidth="1"/>
    <col min="2325" max="2560" width="8.5" style="1"/>
    <col min="2561" max="2561" width="5.5" style="1" customWidth="1"/>
    <col min="2562" max="2562" width="10.6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6" width="12.83203125" style="1" customWidth="1"/>
    <col min="2577" max="2580" width="0" style="1" hidden="1" customWidth="1"/>
    <col min="2581" max="2816" width="8.5" style="1"/>
    <col min="2817" max="2817" width="5.5" style="1" customWidth="1"/>
    <col min="2818" max="2818" width="10.6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2" width="12.83203125" style="1" customWidth="1"/>
    <col min="2833" max="2836" width="0" style="1" hidden="1" customWidth="1"/>
    <col min="2837" max="3072" width="8.5" style="1"/>
    <col min="3073" max="3073" width="5.5" style="1" customWidth="1"/>
    <col min="3074" max="3074" width="10.6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8" width="12.83203125" style="1" customWidth="1"/>
    <col min="3089" max="3092" width="0" style="1" hidden="1" customWidth="1"/>
    <col min="3093" max="3328" width="8.5" style="1"/>
    <col min="3329" max="3329" width="5.5" style="1" customWidth="1"/>
    <col min="3330" max="3330" width="10.6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4" width="12.83203125" style="1" customWidth="1"/>
    <col min="3345" max="3348" width="0" style="1" hidden="1" customWidth="1"/>
    <col min="3349" max="3584" width="8.5" style="1"/>
    <col min="3585" max="3585" width="5.5" style="1" customWidth="1"/>
    <col min="3586" max="3586" width="10.6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600" width="12.83203125" style="1" customWidth="1"/>
    <col min="3601" max="3604" width="0" style="1" hidden="1" customWidth="1"/>
    <col min="3605" max="3840" width="8.5" style="1"/>
    <col min="3841" max="3841" width="5.5" style="1" customWidth="1"/>
    <col min="3842" max="3842" width="10.6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6" width="12.83203125" style="1" customWidth="1"/>
    <col min="3857" max="3860" width="0" style="1" hidden="1" customWidth="1"/>
    <col min="3861" max="4096" width="8.5" style="1"/>
    <col min="4097" max="4097" width="5.5" style="1" customWidth="1"/>
    <col min="4098" max="4098" width="10.6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2" width="12.83203125" style="1" customWidth="1"/>
    <col min="4113" max="4116" width="0" style="1" hidden="1" customWidth="1"/>
    <col min="4117" max="4352" width="8.5" style="1"/>
    <col min="4353" max="4353" width="5.5" style="1" customWidth="1"/>
    <col min="4354" max="4354" width="10.6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8" width="12.83203125" style="1" customWidth="1"/>
    <col min="4369" max="4372" width="0" style="1" hidden="1" customWidth="1"/>
    <col min="4373" max="4608" width="8.5" style="1"/>
    <col min="4609" max="4609" width="5.5" style="1" customWidth="1"/>
    <col min="4610" max="4610" width="10.6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4" width="12.83203125" style="1" customWidth="1"/>
    <col min="4625" max="4628" width="0" style="1" hidden="1" customWidth="1"/>
    <col min="4629" max="4864" width="8.5" style="1"/>
    <col min="4865" max="4865" width="5.5" style="1" customWidth="1"/>
    <col min="4866" max="4866" width="10.6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80" width="12.83203125" style="1" customWidth="1"/>
    <col min="4881" max="4884" width="0" style="1" hidden="1" customWidth="1"/>
    <col min="4885" max="5120" width="8.5" style="1"/>
    <col min="5121" max="5121" width="5.5" style="1" customWidth="1"/>
    <col min="5122" max="5122" width="10.6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6" width="12.83203125" style="1" customWidth="1"/>
    <col min="5137" max="5140" width="0" style="1" hidden="1" customWidth="1"/>
    <col min="5141" max="5376" width="8.5" style="1"/>
    <col min="5377" max="5377" width="5.5" style="1" customWidth="1"/>
    <col min="5378" max="5378" width="10.6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2" width="12.83203125" style="1" customWidth="1"/>
    <col min="5393" max="5396" width="0" style="1" hidden="1" customWidth="1"/>
    <col min="5397" max="5632" width="8.5" style="1"/>
    <col min="5633" max="5633" width="5.5" style="1" customWidth="1"/>
    <col min="5634" max="5634" width="10.6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8" width="12.83203125" style="1" customWidth="1"/>
    <col min="5649" max="5652" width="0" style="1" hidden="1" customWidth="1"/>
    <col min="5653" max="5888" width="8.5" style="1"/>
    <col min="5889" max="5889" width="5.5" style="1" customWidth="1"/>
    <col min="5890" max="5890" width="10.6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4" width="12.83203125" style="1" customWidth="1"/>
    <col min="5905" max="5908" width="0" style="1" hidden="1" customWidth="1"/>
    <col min="5909" max="6144" width="8.5" style="1"/>
    <col min="6145" max="6145" width="5.5" style="1" customWidth="1"/>
    <col min="6146" max="6146" width="10.6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60" width="12.83203125" style="1" customWidth="1"/>
    <col min="6161" max="6164" width="0" style="1" hidden="1" customWidth="1"/>
    <col min="6165" max="6400" width="8.5" style="1"/>
    <col min="6401" max="6401" width="5.5" style="1" customWidth="1"/>
    <col min="6402" max="6402" width="10.6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6" width="12.83203125" style="1" customWidth="1"/>
    <col min="6417" max="6420" width="0" style="1" hidden="1" customWidth="1"/>
    <col min="6421" max="6656" width="8.5" style="1"/>
    <col min="6657" max="6657" width="5.5" style="1" customWidth="1"/>
    <col min="6658" max="6658" width="10.6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2" width="12.83203125" style="1" customWidth="1"/>
    <col min="6673" max="6676" width="0" style="1" hidden="1" customWidth="1"/>
    <col min="6677" max="6912" width="8.5" style="1"/>
    <col min="6913" max="6913" width="5.5" style="1" customWidth="1"/>
    <col min="6914" max="6914" width="10.6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8" width="12.83203125" style="1" customWidth="1"/>
    <col min="6929" max="6932" width="0" style="1" hidden="1" customWidth="1"/>
    <col min="6933" max="7168" width="8.5" style="1"/>
    <col min="7169" max="7169" width="5.5" style="1" customWidth="1"/>
    <col min="7170" max="7170" width="10.6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4" width="12.83203125" style="1" customWidth="1"/>
    <col min="7185" max="7188" width="0" style="1" hidden="1" customWidth="1"/>
    <col min="7189" max="7424" width="8.5" style="1"/>
    <col min="7425" max="7425" width="5.5" style="1" customWidth="1"/>
    <col min="7426" max="7426" width="10.6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40" width="12.83203125" style="1" customWidth="1"/>
    <col min="7441" max="7444" width="0" style="1" hidden="1" customWidth="1"/>
    <col min="7445" max="7680" width="8.5" style="1"/>
    <col min="7681" max="7681" width="5.5" style="1" customWidth="1"/>
    <col min="7682" max="7682" width="10.6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6" width="12.83203125" style="1" customWidth="1"/>
    <col min="7697" max="7700" width="0" style="1" hidden="1" customWidth="1"/>
    <col min="7701" max="7936" width="8.5" style="1"/>
    <col min="7937" max="7937" width="5.5" style="1" customWidth="1"/>
    <col min="7938" max="7938" width="10.6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2" width="12.83203125" style="1" customWidth="1"/>
    <col min="7953" max="7956" width="0" style="1" hidden="1" customWidth="1"/>
    <col min="7957" max="8192" width="8.5" style="1"/>
    <col min="8193" max="8193" width="5.5" style="1" customWidth="1"/>
    <col min="8194" max="8194" width="10.6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8" width="12.83203125" style="1" customWidth="1"/>
    <col min="8209" max="8212" width="0" style="1" hidden="1" customWidth="1"/>
    <col min="8213" max="8448" width="8.5" style="1"/>
    <col min="8449" max="8449" width="5.5" style="1" customWidth="1"/>
    <col min="8450" max="8450" width="10.6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4" width="12.83203125" style="1" customWidth="1"/>
    <col min="8465" max="8468" width="0" style="1" hidden="1" customWidth="1"/>
    <col min="8469" max="8704" width="8.5" style="1"/>
    <col min="8705" max="8705" width="5.5" style="1" customWidth="1"/>
    <col min="8706" max="8706" width="10.6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20" width="12.83203125" style="1" customWidth="1"/>
    <col min="8721" max="8724" width="0" style="1" hidden="1" customWidth="1"/>
    <col min="8725" max="8960" width="8.5" style="1"/>
    <col min="8961" max="8961" width="5.5" style="1" customWidth="1"/>
    <col min="8962" max="8962" width="10.6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6" width="12.83203125" style="1" customWidth="1"/>
    <col min="8977" max="8980" width="0" style="1" hidden="1" customWidth="1"/>
    <col min="8981" max="9216" width="8.5" style="1"/>
    <col min="9217" max="9217" width="5.5" style="1" customWidth="1"/>
    <col min="9218" max="9218" width="10.6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2" width="12.83203125" style="1" customWidth="1"/>
    <col min="9233" max="9236" width="0" style="1" hidden="1" customWidth="1"/>
    <col min="9237" max="9472" width="8.5" style="1"/>
    <col min="9473" max="9473" width="5.5" style="1" customWidth="1"/>
    <col min="9474" max="9474" width="10.6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8" width="12.83203125" style="1" customWidth="1"/>
    <col min="9489" max="9492" width="0" style="1" hidden="1" customWidth="1"/>
    <col min="9493" max="9728" width="8.5" style="1"/>
    <col min="9729" max="9729" width="5.5" style="1" customWidth="1"/>
    <col min="9730" max="9730" width="10.6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4" width="12.83203125" style="1" customWidth="1"/>
    <col min="9745" max="9748" width="0" style="1" hidden="1" customWidth="1"/>
    <col min="9749" max="9984" width="8.5" style="1"/>
    <col min="9985" max="9985" width="5.5" style="1" customWidth="1"/>
    <col min="9986" max="9986" width="10.6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10000" width="12.83203125" style="1" customWidth="1"/>
    <col min="10001" max="10004" width="0" style="1" hidden="1" customWidth="1"/>
    <col min="10005" max="10240" width="8.5" style="1"/>
    <col min="10241" max="10241" width="5.5" style="1" customWidth="1"/>
    <col min="10242" max="10242" width="10.6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6" width="12.83203125" style="1" customWidth="1"/>
    <col min="10257" max="10260" width="0" style="1" hidden="1" customWidth="1"/>
    <col min="10261" max="10496" width="8.5" style="1"/>
    <col min="10497" max="10497" width="5.5" style="1" customWidth="1"/>
    <col min="10498" max="10498" width="10.6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2" width="12.83203125" style="1" customWidth="1"/>
    <col min="10513" max="10516" width="0" style="1" hidden="1" customWidth="1"/>
    <col min="10517" max="10752" width="8.5" style="1"/>
    <col min="10753" max="10753" width="5.5" style="1" customWidth="1"/>
    <col min="10754" max="10754" width="10.6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8" width="12.83203125" style="1" customWidth="1"/>
    <col min="10769" max="10772" width="0" style="1" hidden="1" customWidth="1"/>
    <col min="10773" max="11008" width="8.5" style="1"/>
    <col min="11009" max="11009" width="5.5" style="1" customWidth="1"/>
    <col min="11010" max="11010" width="10.6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4" width="12.83203125" style="1" customWidth="1"/>
    <col min="11025" max="11028" width="0" style="1" hidden="1" customWidth="1"/>
    <col min="11029" max="11264" width="8.5" style="1"/>
    <col min="11265" max="11265" width="5.5" style="1" customWidth="1"/>
    <col min="11266" max="11266" width="10.6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80" width="12.83203125" style="1" customWidth="1"/>
    <col min="11281" max="11284" width="0" style="1" hidden="1" customWidth="1"/>
    <col min="11285" max="11520" width="8.5" style="1"/>
    <col min="11521" max="11521" width="5.5" style="1" customWidth="1"/>
    <col min="11522" max="11522" width="10.6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6" width="12.83203125" style="1" customWidth="1"/>
    <col min="11537" max="11540" width="0" style="1" hidden="1" customWidth="1"/>
    <col min="11541" max="11776" width="8.5" style="1"/>
    <col min="11777" max="11777" width="5.5" style="1" customWidth="1"/>
    <col min="11778" max="11778" width="10.6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2" width="12.83203125" style="1" customWidth="1"/>
    <col min="11793" max="11796" width="0" style="1" hidden="1" customWidth="1"/>
    <col min="11797" max="12032" width="8.5" style="1"/>
    <col min="12033" max="12033" width="5.5" style="1" customWidth="1"/>
    <col min="12034" max="12034" width="10.6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8" width="12.83203125" style="1" customWidth="1"/>
    <col min="12049" max="12052" width="0" style="1" hidden="1" customWidth="1"/>
    <col min="12053" max="12288" width="8.5" style="1"/>
    <col min="12289" max="12289" width="5.5" style="1" customWidth="1"/>
    <col min="12290" max="12290" width="10.6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4" width="12.83203125" style="1" customWidth="1"/>
    <col min="12305" max="12308" width="0" style="1" hidden="1" customWidth="1"/>
    <col min="12309" max="12544" width="8.5" style="1"/>
    <col min="12545" max="12545" width="5.5" style="1" customWidth="1"/>
    <col min="12546" max="12546" width="10.6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60" width="12.83203125" style="1" customWidth="1"/>
    <col min="12561" max="12564" width="0" style="1" hidden="1" customWidth="1"/>
    <col min="12565" max="12800" width="8.5" style="1"/>
    <col min="12801" max="12801" width="5.5" style="1" customWidth="1"/>
    <col min="12802" max="12802" width="10.6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6" width="12.83203125" style="1" customWidth="1"/>
    <col min="12817" max="12820" width="0" style="1" hidden="1" customWidth="1"/>
    <col min="12821" max="13056" width="8.5" style="1"/>
    <col min="13057" max="13057" width="5.5" style="1" customWidth="1"/>
    <col min="13058" max="13058" width="10.6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2" width="12.83203125" style="1" customWidth="1"/>
    <col min="13073" max="13076" width="0" style="1" hidden="1" customWidth="1"/>
    <col min="13077" max="13312" width="8.5" style="1"/>
    <col min="13313" max="13313" width="5.5" style="1" customWidth="1"/>
    <col min="13314" max="13314" width="10.6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8" width="12.83203125" style="1" customWidth="1"/>
    <col min="13329" max="13332" width="0" style="1" hidden="1" customWidth="1"/>
    <col min="13333" max="13568" width="8.5" style="1"/>
    <col min="13569" max="13569" width="5.5" style="1" customWidth="1"/>
    <col min="13570" max="13570" width="10.6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4" width="12.83203125" style="1" customWidth="1"/>
    <col min="13585" max="13588" width="0" style="1" hidden="1" customWidth="1"/>
    <col min="13589" max="13824" width="8.5" style="1"/>
    <col min="13825" max="13825" width="5.5" style="1" customWidth="1"/>
    <col min="13826" max="13826" width="10.6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40" width="12.83203125" style="1" customWidth="1"/>
    <col min="13841" max="13844" width="0" style="1" hidden="1" customWidth="1"/>
    <col min="13845" max="14080" width="8.5" style="1"/>
    <col min="14081" max="14081" width="5.5" style="1" customWidth="1"/>
    <col min="14082" max="14082" width="10.6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6" width="12.83203125" style="1" customWidth="1"/>
    <col min="14097" max="14100" width="0" style="1" hidden="1" customWidth="1"/>
    <col min="14101" max="14336" width="8.5" style="1"/>
    <col min="14337" max="14337" width="5.5" style="1" customWidth="1"/>
    <col min="14338" max="14338" width="10.6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2" width="12.83203125" style="1" customWidth="1"/>
    <col min="14353" max="14356" width="0" style="1" hidden="1" customWidth="1"/>
    <col min="14357" max="14592" width="8.5" style="1"/>
    <col min="14593" max="14593" width="5.5" style="1" customWidth="1"/>
    <col min="14594" max="14594" width="10.6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8" width="12.83203125" style="1" customWidth="1"/>
    <col min="14609" max="14612" width="0" style="1" hidden="1" customWidth="1"/>
    <col min="14613" max="14848" width="8.5" style="1"/>
    <col min="14849" max="14849" width="5.5" style="1" customWidth="1"/>
    <col min="14850" max="14850" width="10.6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4" width="12.83203125" style="1" customWidth="1"/>
    <col min="14865" max="14868" width="0" style="1" hidden="1" customWidth="1"/>
    <col min="14869" max="15104" width="8.5" style="1"/>
    <col min="15105" max="15105" width="5.5" style="1" customWidth="1"/>
    <col min="15106" max="15106" width="10.6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20" width="12.83203125" style="1" customWidth="1"/>
    <col min="15121" max="15124" width="0" style="1" hidden="1" customWidth="1"/>
    <col min="15125" max="15360" width="8.5" style="1"/>
    <col min="15361" max="15361" width="5.5" style="1" customWidth="1"/>
    <col min="15362" max="15362" width="10.6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6" width="12.83203125" style="1" customWidth="1"/>
    <col min="15377" max="15380" width="0" style="1" hidden="1" customWidth="1"/>
    <col min="15381" max="15616" width="8.5" style="1"/>
    <col min="15617" max="15617" width="5.5" style="1" customWidth="1"/>
    <col min="15618" max="15618" width="10.6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2" width="12.83203125" style="1" customWidth="1"/>
    <col min="15633" max="15636" width="0" style="1" hidden="1" customWidth="1"/>
    <col min="15637" max="15872" width="8.5" style="1"/>
    <col min="15873" max="15873" width="5.5" style="1" customWidth="1"/>
    <col min="15874" max="15874" width="10.6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8" width="12.83203125" style="1" customWidth="1"/>
    <col min="15889" max="15892" width="0" style="1" hidden="1" customWidth="1"/>
    <col min="15893" max="16128" width="8.5" style="1"/>
    <col min="16129" max="16129" width="5.5" style="1" customWidth="1"/>
    <col min="16130" max="16130" width="10.6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4" width="12.83203125" style="1" customWidth="1"/>
    <col min="16145" max="16148" width="0" style="1" hidden="1" customWidth="1"/>
    <col min="16149" max="16384" width="8.5" style="1"/>
  </cols>
  <sheetData>
    <row r="1" spans="1:20" ht="19">
      <c r="A1" s="96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0" ht="24.75" customHeight="1">
      <c r="A2" s="101" t="s">
        <v>57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</row>
    <row r="3" spans="1:20" ht="19.5" customHeight="1">
      <c r="A3" s="102" t="s">
        <v>58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20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9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9" t="s">
        <v>25</v>
      </c>
      <c r="P4" s="29" t="s">
        <v>21</v>
      </c>
      <c r="Q4" s="28" t="s">
        <v>26</v>
      </c>
      <c r="R4" s="28" t="s">
        <v>27</v>
      </c>
      <c r="S4" s="1" t="s">
        <v>7</v>
      </c>
      <c r="T4" s="1" t="s">
        <v>8</v>
      </c>
    </row>
    <row r="5" spans="1:20" ht="12">
      <c r="A5" s="30" t="s">
        <v>9</v>
      </c>
      <c r="B5" s="31"/>
      <c r="C5" s="31" t="s">
        <v>10</v>
      </c>
      <c r="D5" s="31"/>
      <c r="E5" s="32"/>
      <c r="F5" s="33"/>
      <c r="G5" s="34"/>
      <c r="H5" s="35"/>
      <c r="I5" s="34"/>
      <c r="J5" s="36"/>
      <c r="K5" s="34"/>
      <c r="L5" s="34"/>
      <c r="M5" s="34"/>
      <c r="N5" s="34"/>
      <c r="O5" s="33"/>
      <c r="P5" s="33"/>
      <c r="Q5" s="34"/>
      <c r="R5" s="34"/>
    </row>
    <row r="6" spans="1:20" ht="15">
      <c r="A6" s="37">
        <v>1</v>
      </c>
      <c r="B6" s="38" t="s">
        <v>28</v>
      </c>
      <c r="C6" s="39" t="s">
        <v>29</v>
      </c>
      <c r="D6" s="38" t="s">
        <v>30</v>
      </c>
      <c r="E6" s="40">
        <v>24.218879999999999</v>
      </c>
      <c r="F6" s="41">
        <v>400000</v>
      </c>
      <c r="G6" s="42">
        <v>9687552</v>
      </c>
      <c r="H6" s="43">
        <v>430000</v>
      </c>
      <c r="I6" s="42">
        <v>10414118.399999999</v>
      </c>
      <c r="J6" s="44">
        <v>1</v>
      </c>
      <c r="K6" s="42">
        <v>430000</v>
      </c>
      <c r="L6" s="42">
        <v>10414118.399999999</v>
      </c>
      <c r="M6" s="42">
        <v>0</v>
      </c>
      <c r="N6" s="42">
        <v>0</v>
      </c>
      <c r="O6" s="41">
        <v>430000</v>
      </c>
      <c r="P6" s="41">
        <v>10414118.399999999</v>
      </c>
      <c r="Q6" s="42">
        <v>30000</v>
      </c>
      <c r="R6" s="42">
        <v>726566.39999999851</v>
      </c>
      <c r="S6" s="1">
        <v>0</v>
      </c>
      <c r="T6" s="1">
        <v>0</v>
      </c>
    </row>
    <row r="7" spans="1:20" ht="15">
      <c r="A7" s="37">
        <v>2</v>
      </c>
      <c r="B7" s="38" t="s">
        <v>31</v>
      </c>
      <c r="C7" s="39" t="s">
        <v>32</v>
      </c>
      <c r="D7" s="38" t="s">
        <v>30</v>
      </c>
      <c r="E7" s="40">
        <v>57.997131250000002</v>
      </c>
      <c r="F7" s="41">
        <v>450000</v>
      </c>
      <c r="G7" s="42">
        <v>26098709.0625</v>
      </c>
      <c r="H7" s="43">
        <v>480000</v>
      </c>
      <c r="I7" s="42">
        <v>27838623</v>
      </c>
      <c r="J7" s="44">
        <v>1</v>
      </c>
      <c r="K7" s="42">
        <v>480000</v>
      </c>
      <c r="L7" s="42">
        <v>27838623</v>
      </c>
      <c r="M7" s="42">
        <v>0</v>
      </c>
      <c r="N7" s="42">
        <v>0</v>
      </c>
      <c r="O7" s="41">
        <v>480000</v>
      </c>
      <c r="P7" s="41">
        <v>27838623</v>
      </c>
      <c r="Q7" s="42">
        <v>30000</v>
      </c>
      <c r="R7" s="42">
        <v>1739913.9375</v>
      </c>
      <c r="S7" s="1">
        <v>0</v>
      </c>
      <c r="T7" s="1">
        <v>0</v>
      </c>
    </row>
    <row r="8" spans="1:20" ht="15">
      <c r="A8" s="37">
        <v>3</v>
      </c>
      <c r="B8" s="38" t="s">
        <v>33</v>
      </c>
      <c r="C8" s="39" t="s">
        <v>34</v>
      </c>
      <c r="D8" s="38" t="s">
        <v>30</v>
      </c>
      <c r="E8" s="40">
        <v>35.095856249999997</v>
      </c>
      <c r="F8" s="41">
        <v>320000</v>
      </c>
      <c r="G8" s="42">
        <v>11230674</v>
      </c>
      <c r="H8" s="43">
        <v>320000</v>
      </c>
      <c r="I8" s="42">
        <v>11230674</v>
      </c>
      <c r="J8" s="44">
        <v>1</v>
      </c>
      <c r="K8" s="42">
        <v>320000</v>
      </c>
      <c r="L8" s="42">
        <v>11230674</v>
      </c>
      <c r="M8" s="42">
        <v>0</v>
      </c>
      <c r="N8" s="42">
        <v>0</v>
      </c>
      <c r="O8" s="41">
        <v>320000</v>
      </c>
      <c r="P8" s="41">
        <v>11230674</v>
      </c>
      <c r="Q8" s="42">
        <v>0</v>
      </c>
      <c r="R8" s="42">
        <v>0</v>
      </c>
      <c r="S8" s="1">
        <v>0</v>
      </c>
      <c r="T8" s="1">
        <v>0</v>
      </c>
    </row>
    <row r="9" spans="1:20" ht="15">
      <c r="A9" s="37">
        <v>4</v>
      </c>
      <c r="B9" s="38" t="s">
        <v>35</v>
      </c>
      <c r="C9" s="39" t="s">
        <v>36</v>
      </c>
      <c r="D9" s="38" t="s">
        <v>37</v>
      </c>
      <c r="E9" s="40">
        <v>38058.240000000005</v>
      </c>
      <c r="F9" s="41">
        <v>900</v>
      </c>
      <c r="G9" s="42">
        <v>34252416.000000007</v>
      </c>
      <c r="H9" s="43">
        <v>1300</v>
      </c>
      <c r="I9" s="42">
        <v>49475712.000000007</v>
      </c>
      <c r="J9" s="44">
        <v>1</v>
      </c>
      <c r="K9" s="42">
        <v>1300</v>
      </c>
      <c r="L9" s="42">
        <v>49475712.000000007</v>
      </c>
      <c r="M9" s="42">
        <v>0</v>
      </c>
      <c r="N9" s="42">
        <v>0</v>
      </c>
      <c r="O9" s="41">
        <v>1300</v>
      </c>
      <c r="P9" s="41">
        <v>49475712.000000007</v>
      </c>
      <c r="Q9" s="42">
        <v>400</v>
      </c>
      <c r="R9" s="42">
        <v>15223296</v>
      </c>
      <c r="S9" s="1">
        <v>0</v>
      </c>
      <c r="T9" s="1">
        <v>0</v>
      </c>
    </row>
    <row r="10" spans="1:20" ht="15">
      <c r="A10" s="37">
        <v>5</v>
      </c>
      <c r="B10" s="38" t="s">
        <v>38</v>
      </c>
      <c r="C10" s="39" t="s">
        <v>39</v>
      </c>
      <c r="D10" s="38" t="s">
        <v>40</v>
      </c>
      <c r="E10" s="40">
        <v>21404.618750000001</v>
      </c>
      <c r="F10" s="41">
        <v>12</v>
      </c>
      <c r="G10" s="42">
        <v>256855.42500000002</v>
      </c>
      <c r="H10" s="43">
        <v>12</v>
      </c>
      <c r="I10" s="42">
        <v>256855.42500000002</v>
      </c>
      <c r="J10" s="44">
        <v>1</v>
      </c>
      <c r="K10" s="42">
        <v>12</v>
      </c>
      <c r="L10" s="42">
        <v>256855.42500000002</v>
      </c>
      <c r="M10" s="42">
        <v>0</v>
      </c>
      <c r="N10" s="42">
        <v>0</v>
      </c>
      <c r="O10" s="41">
        <v>12</v>
      </c>
      <c r="P10" s="41">
        <v>256855.42500000002</v>
      </c>
      <c r="Q10" s="42">
        <v>0</v>
      </c>
      <c r="R10" s="42">
        <v>0</v>
      </c>
      <c r="S10" s="1">
        <v>0</v>
      </c>
      <c r="T10" s="1">
        <v>0</v>
      </c>
    </row>
    <row r="11" spans="1:20" ht="15">
      <c r="A11" s="37">
        <v>6</v>
      </c>
      <c r="B11" s="38" t="s">
        <v>41</v>
      </c>
      <c r="C11" s="39" t="s">
        <v>42</v>
      </c>
      <c r="D11" s="38" t="s">
        <v>43</v>
      </c>
      <c r="E11" s="40">
        <v>23227.290499999999</v>
      </c>
      <c r="F11" s="41">
        <v>1398</v>
      </c>
      <c r="G11" s="42">
        <v>32471752.118999999</v>
      </c>
      <c r="H11" s="43">
        <v>1540</v>
      </c>
      <c r="I11" s="42">
        <v>35770027.369999997</v>
      </c>
      <c r="J11" s="44">
        <v>1</v>
      </c>
      <c r="K11" s="42">
        <v>1540</v>
      </c>
      <c r="L11" s="42">
        <v>35770027.369999997</v>
      </c>
      <c r="M11" s="42">
        <v>0</v>
      </c>
      <c r="N11" s="42">
        <v>0</v>
      </c>
      <c r="O11" s="41">
        <v>1540</v>
      </c>
      <c r="P11" s="41">
        <v>35770027.369999997</v>
      </c>
      <c r="Q11" s="42">
        <v>142</v>
      </c>
      <c r="R11" s="42">
        <v>3298275.2509999983</v>
      </c>
      <c r="S11" s="1">
        <v>0</v>
      </c>
      <c r="T11" s="1">
        <v>0</v>
      </c>
    </row>
    <row r="12" spans="1:20" ht="15">
      <c r="A12" s="37">
        <v>7</v>
      </c>
      <c r="B12" s="38" t="s">
        <v>11</v>
      </c>
      <c r="C12" s="39" t="s">
        <v>12</v>
      </c>
      <c r="D12" s="38" t="s">
        <v>13</v>
      </c>
      <c r="E12" s="40"/>
      <c r="F12" s="41"/>
      <c r="G12" s="42">
        <v>1164732.356625</v>
      </c>
      <c r="H12" s="43"/>
      <c r="I12" s="42"/>
      <c r="J12" s="44"/>
      <c r="K12" s="42"/>
      <c r="L12" s="42"/>
      <c r="M12" s="42"/>
      <c r="N12" s="42"/>
      <c r="O12" s="41"/>
      <c r="P12" s="41">
        <v>1250585.82825</v>
      </c>
      <c r="Q12" s="42"/>
      <c r="R12" s="42">
        <v>85853.471625000006</v>
      </c>
    </row>
    <row r="13" spans="1:20" ht="12">
      <c r="A13" s="45"/>
      <c r="B13" s="46"/>
      <c r="C13" s="47" t="s">
        <v>14</v>
      </c>
      <c r="D13" s="46"/>
      <c r="E13" s="48"/>
      <c r="F13" s="48"/>
      <c r="G13" s="48">
        <v>115162690.96312501</v>
      </c>
      <c r="H13" s="49"/>
      <c r="I13" s="48">
        <v>134986010.19499999</v>
      </c>
      <c r="J13" s="48"/>
      <c r="K13" s="48"/>
      <c r="L13" s="48">
        <v>134986010.19499999</v>
      </c>
      <c r="M13" s="48"/>
      <c r="N13" s="48">
        <v>0</v>
      </c>
      <c r="O13" s="48"/>
      <c r="P13" s="48">
        <v>136236596.02324998</v>
      </c>
      <c r="Q13" s="48"/>
      <c r="R13" s="48">
        <v>21073905.060124997</v>
      </c>
    </row>
    <row r="14" spans="1:20" ht="12">
      <c r="A14" s="30" t="s">
        <v>15</v>
      </c>
      <c r="B14" s="31"/>
      <c r="C14" s="31" t="s">
        <v>16</v>
      </c>
      <c r="D14" s="31"/>
      <c r="E14" s="32"/>
      <c r="F14" s="33"/>
      <c r="G14" s="34"/>
      <c r="H14" s="35"/>
      <c r="I14" s="34"/>
      <c r="J14" s="36"/>
      <c r="K14" s="34"/>
      <c r="L14" s="34"/>
      <c r="M14" s="34"/>
      <c r="N14" s="34"/>
      <c r="O14" s="33"/>
      <c r="P14" s="33"/>
      <c r="Q14" s="34"/>
      <c r="R14" s="34"/>
    </row>
    <row r="15" spans="1:20" ht="15">
      <c r="A15" s="37">
        <v>1</v>
      </c>
      <c r="B15" s="38" t="s">
        <v>44</v>
      </c>
      <c r="C15" s="39" t="s">
        <v>45</v>
      </c>
      <c r="D15" s="38" t="s">
        <v>46</v>
      </c>
      <c r="E15" s="40">
        <v>10</v>
      </c>
      <c r="F15" s="41">
        <v>221303</v>
      </c>
      <c r="G15" s="42">
        <v>2213030</v>
      </c>
      <c r="H15" s="43">
        <v>221303</v>
      </c>
      <c r="I15" s="42">
        <v>2213030</v>
      </c>
      <c r="J15" s="44">
        <v>1</v>
      </c>
      <c r="K15" s="42">
        <v>221303</v>
      </c>
      <c r="L15" s="42">
        <v>2213030</v>
      </c>
      <c r="M15" s="42"/>
      <c r="N15" s="42"/>
      <c r="O15" s="41">
        <v>221303</v>
      </c>
      <c r="P15" s="41">
        <v>2213030</v>
      </c>
      <c r="Q15" s="42">
        <v>0</v>
      </c>
      <c r="R15" s="42">
        <v>0</v>
      </c>
    </row>
    <row r="16" spans="1:20" ht="15">
      <c r="A16" s="37">
        <v>2</v>
      </c>
      <c r="B16" s="38" t="s">
        <v>47</v>
      </c>
      <c r="C16" s="39" t="s">
        <v>48</v>
      </c>
      <c r="D16" s="38" t="s">
        <v>46</v>
      </c>
      <c r="E16" s="40">
        <v>395.73415000000006</v>
      </c>
      <c r="F16" s="41">
        <v>221303</v>
      </c>
      <c r="G16" s="42">
        <v>87577154.597450018</v>
      </c>
      <c r="H16" s="43">
        <v>221303</v>
      </c>
      <c r="I16" s="42">
        <v>87577154.597450018</v>
      </c>
      <c r="J16" s="44">
        <v>1</v>
      </c>
      <c r="K16" s="42">
        <v>221303</v>
      </c>
      <c r="L16" s="42">
        <v>87577154.597450018</v>
      </c>
      <c r="M16" s="42"/>
      <c r="N16" s="42"/>
      <c r="O16" s="41">
        <v>221303</v>
      </c>
      <c r="P16" s="41">
        <v>87577154.597450018</v>
      </c>
      <c r="Q16" s="42">
        <v>0</v>
      </c>
      <c r="R16" s="42">
        <v>0</v>
      </c>
    </row>
    <row r="17" spans="1:18" ht="15">
      <c r="A17" s="37">
        <v>3</v>
      </c>
      <c r="B17" s="38" t="s">
        <v>49</v>
      </c>
      <c r="C17" s="39" t="s">
        <v>50</v>
      </c>
      <c r="D17" s="38" t="s">
        <v>46</v>
      </c>
      <c r="E17" s="40">
        <v>64.516250000000014</v>
      </c>
      <c r="F17" s="41">
        <v>239592</v>
      </c>
      <c r="G17" s="42">
        <v>15457577.370000003</v>
      </c>
      <c r="H17" s="43">
        <v>239592</v>
      </c>
      <c r="I17" s="42">
        <v>15457577.370000003</v>
      </c>
      <c r="J17" s="44">
        <v>1</v>
      </c>
      <c r="K17" s="42">
        <v>239592</v>
      </c>
      <c r="L17" s="42">
        <v>15457577.370000003</v>
      </c>
      <c r="M17" s="42"/>
      <c r="N17" s="42"/>
      <c r="O17" s="41">
        <v>239592</v>
      </c>
      <c r="P17" s="41">
        <v>15457577.370000003</v>
      </c>
      <c r="Q17" s="42">
        <v>0</v>
      </c>
      <c r="R17" s="42">
        <v>0</v>
      </c>
    </row>
    <row r="18" spans="1:18" ht="15">
      <c r="A18" s="37">
        <v>4</v>
      </c>
      <c r="B18" s="38" t="s">
        <v>51</v>
      </c>
      <c r="C18" s="39" t="s">
        <v>52</v>
      </c>
      <c r="D18" s="38" t="s">
        <v>46</v>
      </c>
      <c r="E18" s="40">
        <v>6.5</v>
      </c>
      <c r="F18" s="41">
        <v>242000</v>
      </c>
      <c r="G18" s="42">
        <v>1573000</v>
      </c>
      <c r="H18" s="43">
        <v>242000</v>
      </c>
      <c r="I18" s="42">
        <v>1573000</v>
      </c>
      <c r="J18" s="44">
        <v>1</v>
      </c>
      <c r="K18" s="42">
        <v>242000</v>
      </c>
      <c r="L18" s="42">
        <v>1573000</v>
      </c>
      <c r="M18" s="42"/>
      <c r="N18" s="42"/>
      <c r="O18" s="41">
        <v>242000</v>
      </c>
      <c r="P18" s="41">
        <v>1573000</v>
      </c>
      <c r="Q18" s="42">
        <v>0</v>
      </c>
      <c r="R18" s="42">
        <v>0</v>
      </c>
    </row>
    <row r="19" spans="1:18" ht="15">
      <c r="A19" s="37">
        <v>5</v>
      </c>
      <c r="B19" s="38" t="s">
        <v>53</v>
      </c>
      <c r="C19" s="39" t="s">
        <v>54</v>
      </c>
      <c r="D19" s="38" t="s">
        <v>46</v>
      </c>
      <c r="E19" s="40">
        <v>119.39840000000001</v>
      </c>
      <c r="F19" s="41">
        <v>262000</v>
      </c>
      <c r="G19" s="42">
        <v>31282380.800000001</v>
      </c>
      <c r="H19" s="43">
        <v>262000</v>
      </c>
      <c r="I19" s="42">
        <v>31282380.800000001</v>
      </c>
      <c r="J19" s="44">
        <v>1</v>
      </c>
      <c r="K19" s="42">
        <v>262000</v>
      </c>
      <c r="L19" s="42">
        <v>31282380.800000001</v>
      </c>
      <c r="M19" s="42"/>
      <c r="N19" s="42"/>
      <c r="O19" s="41">
        <v>262000</v>
      </c>
      <c r="P19" s="41">
        <v>31282380.800000001</v>
      </c>
      <c r="Q19" s="42">
        <v>0</v>
      </c>
      <c r="R19" s="42">
        <v>0</v>
      </c>
    </row>
    <row r="20" spans="1:18" ht="15">
      <c r="A20" s="37">
        <v>6</v>
      </c>
      <c r="B20" s="38" t="s">
        <v>55</v>
      </c>
      <c r="C20" s="39" t="s">
        <v>56</v>
      </c>
      <c r="D20" s="38" t="s">
        <v>46</v>
      </c>
      <c r="E20" s="40">
        <v>381.6875</v>
      </c>
      <c r="F20" s="41">
        <v>284408</v>
      </c>
      <c r="G20" s="42">
        <v>108554978.5</v>
      </c>
      <c r="H20" s="43">
        <v>284408</v>
      </c>
      <c r="I20" s="42">
        <v>108554978.5</v>
      </c>
      <c r="J20" s="44">
        <v>1</v>
      </c>
      <c r="K20" s="42">
        <v>284408</v>
      </c>
      <c r="L20" s="42">
        <v>108554978.5</v>
      </c>
      <c r="M20" s="42"/>
      <c r="N20" s="42"/>
      <c r="O20" s="41">
        <v>284408</v>
      </c>
      <c r="P20" s="41">
        <v>108554978.5</v>
      </c>
      <c r="Q20" s="42">
        <v>0</v>
      </c>
      <c r="R20" s="42">
        <v>0</v>
      </c>
    </row>
    <row r="21" spans="1:18" ht="12">
      <c r="A21" s="45"/>
      <c r="B21" s="46"/>
      <c r="C21" s="47" t="s">
        <v>17</v>
      </c>
      <c r="D21" s="46"/>
      <c r="E21" s="48"/>
      <c r="F21" s="48"/>
      <c r="G21" s="48">
        <v>246658121.26745003</v>
      </c>
      <c r="H21" s="49"/>
      <c r="I21" s="48">
        <v>246658121.26745003</v>
      </c>
      <c r="J21" s="48"/>
      <c r="K21" s="48"/>
      <c r="L21" s="48">
        <v>246658121.26745003</v>
      </c>
      <c r="M21" s="48"/>
      <c r="N21" s="48">
        <v>0</v>
      </c>
      <c r="O21" s="48"/>
      <c r="P21" s="48">
        <v>246658121.26745003</v>
      </c>
      <c r="Q21" s="48"/>
      <c r="R21" s="48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0"/>
  <sheetViews>
    <sheetView workbookViewId="0">
      <selection activeCell="V4" sqref="V4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6" width="12.83203125" style="26" customWidth="1"/>
    <col min="7" max="9" width="12.83203125" style="26" hidden="1" customWidth="1"/>
    <col min="10" max="10" width="7.83203125" style="26" customWidth="1"/>
    <col min="11" max="11" width="13.5" style="26" hidden="1" customWidth="1"/>
    <col min="12" max="14" width="12.83203125" style="26" hidden="1" customWidth="1"/>
    <col min="15" max="16" width="12.83203125" style="26" customWidth="1"/>
    <col min="17" max="18" width="12.83203125" style="1" hidden="1" customWidth="1"/>
    <col min="19" max="20" width="8.5" style="1" hidden="1" customWidth="1"/>
    <col min="21" max="21" width="8.5" style="1"/>
    <col min="22" max="22" width="22" style="1" customWidth="1"/>
    <col min="23" max="256" width="8.5" style="1"/>
    <col min="257" max="257" width="5.5" style="1" customWidth="1"/>
    <col min="258" max="258" width="10.6640625" style="1" customWidth="1"/>
    <col min="259" max="259" width="41.5" style="1" customWidth="1"/>
    <col min="260" max="260" width="10" style="1" customWidth="1"/>
    <col min="261" max="262" width="12.83203125" style="1" customWidth="1"/>
    <col min="263" max="265" width="0" style="1" hidden="1" customWidth="1"/>
    <col min="266" max="266" width="7.83203125" style="1" customWidth="1"/>
    <col min="267" max="270" width="0" style="1" hidden="1" customWidth="1"/>
    <col min="271" max="272" width="12.83203125" style="1" customWidth="1"/>
    <col min="273" max="276" width="0" style="1" hidden="1" customWidth="1"/>
    <col min="277" max="512" width="8.5" style="1"/>
    <col min="513" max="513" width="5.5" style="1" customWidth="1"/>
    <col min="514" max="514" width="10.6640625" style="1" customWidth="1"/>
    <col min="515" max="515" width="41.5" style="1" customWidth="1"/>
    <col min="516" max="516" width="10" style="1" customWidth="1"/>
    <col min="517" max="518" width="12.83203125" style="1" customWidth="1"/>
    <col min="519" max="521" width="0" style="1" hidden="1" customWidth="1"/>
    <col min="522" max="522" width="7.83203125" style="1" customWidth="1"/>
    <col min="523" max="526" width="0" style="1" hidden="1" customWidth="1"/>
    <col min="527" max="528" width="12.83203125" style="1" customWidth="1"/>
    <col min="529" max="532" width="0" style="1" hidden="1" customWidth="1"/>
    <col min="533" max="768" width="8.5" style="1"/>
    <col min="769" max="769" width="5.5" style="1" customWidth="1"/>
    <col min="770" max="770" width="10.6640625" style="1" customWidth="1"/>
    <col min="771" max="771" width="41.5" style="1" customWidth="1"/>
    <col min="772" max="772" width="10" style="1" customWidth="1"/>
    <col min="773" max="774" width="12.83203125" style="1" customWidth="1"/>
    <col min="775" max="777" width="0" style="1" hidden="1" customWidth="1"/>
    <col min="778" max="778" width="7.83203125" style="1" customWidth="1"/>
    <col min="779" max="782" width="0" style="1" hidden="1" customWidth="1"/>
    <col min="783" max="784" width="12.83203125" style="1" customWidth="1"/>
    <col min="785" max="788" width="0" style="1" hidden="1" customWidth="1"/>
    <col min="789" max="1024" width="8.5" style="1"/>
    <col min="1025" max="1025" width="5.5" style="1" customWidth="1"/>
    <col min="1026" max="1026" width="10.6640625" style="1" customWidth="1"/>
    <col min="1027" max="1027" width="41.5" style="1" customWidth="1"/>
    <col min="1028" max="1028" width="10" style="1" customWidth="1"/>
    <col min="1029" max="1030" width="12.83203125" style="1" customWidth="1"/>
    <col min="1031" max="1033" width="0" style="1" hidden="1" customWidth="1"/>
    <col min="1034" max="1034" width="7.83203125" style="1" customWidth="1"/>
    <col min="1035" max="1038" width="0" style="1" hidden="1" customWidth="1"/>
    <col min="1039" max="1040" width="12.83203125" style="1" customWidth="1"/>
    <col min="1041" max="1044" width="0" style="1" hidden="1" customWidth="1"/>
    <col min="1045" max="1280" width="8.5" style="1"/>
    <col min="1281" max="1281" width="5.5" style="1" customWidth="1"/>
    <col min="1282" max="1282" width="10.6640625" style="1" customWidth="1"/>
    <col min="1283" max="1283" width="41.5" style="1" customWidth="1"/>
    <col min="1284" max="1284" width="10" style="1" customWidth="1"/>
    <col min="1285" max="1286" width="12.83203125" style="1" customWidth="1"/>
    <col min="1287" max="1289" width="0" style="1" hidden="1" customWidth="1"/>
    <col min="1290" max="1290" width="7.83203125" style="1" customWidth="1"/>
    <col min="1291" max="1294" width="0" style="1" hidden="1" customWidth="1"/>
    <col min="1295" max="1296" width="12.83203125" style="1" customWidth="1"/>
    <col min="1297" max="1300" width="0" style="1" hidden="1" customWidth="1"/>
    <col min="1301" max="1536" width="8.5" style="1"/>
    <col min="1537" max="1537" width="5.5" style="1" customWidth="1"/>
    <col min="1538" max="1538" width="10.6640625" style="1" customWidth="1"/>
    <col min="1539" max="1539" width="41.5" style="1" customWidth="1"/>
    <col min="1540" max="1540" width="10" style="1" customWidth="1"/>
    <col min="1541" max="1542" width="12.83203125" style="1" customWidth="1"/>
    <col min="1543" max="1545" width="0" style="1" hidden="1" customWidth="1"/>
    <col min="1546" max="1546" width="7.83203125" style="1" customWidth="1"/>
    <col min="1547" max="1550" width="0" style="1" hidden="1" customWidth="1"/>
    <col min="1551" max="1552" width="12.83203125" style="1" customWidth="1"/>
    <col min="1553" max="1556" width="0" style="1" hidden="1" customWidth="1"/>
    <col min="1557" max="1792" width="8.5" style="1"/>
    <col min="1793" max="1793" width="5.5" style="1" customWidth="1"/>
    <col min="1794" max="1794" width="10.6640625" style="1" customWidth="1"/>
    <col min="1795" max="1795" width="41.5" style="1" customWidth="1"/>
    <col min="1796" max="1796" width="10" style="1" customWidth="1"/>
    <col min="1797" max="1798" width="12.83203125" style="1" customWidth="1"/>
    <col min="1799" max="1801" width="0" style="1" hidden="1" customWidth="1"/>
    <col min="1802" max="1802" width="7.83203125" style="1" customWidth="1"/>
    <col min="1803" max="1806" width="0" style="1" hidden="1" customWidth="1"/>
    <col min="1807" max="1808" width="12.83203125" style="1" customWidth="1"/>
    <col min="1809" max="1812" width="0" style="1" hidden="1" customWidth="1"/>
    <col min="1813" max="2048" width="8.5" style="1"/>
    <col min="2049" max="2049" width="5.5" style="1" customWidth="1"/>
    <col min="2050" max="2050" width="10.6640625" style="1" customWidth="1"/>
    <col min="2051" max="2051" width="41.5" style="1" customWidth="1"/>
    <col min="2052" max="2052" width="10" style="1" customWidth="1"/>
    <col min="2053" max="2054" width="12.83203125" style="1" customWidth="1"/>
    <col min="2055" max="2057" width="0" style="1" hidden="1" customWidth="1"/>
    <col min="2058" max="2058" width="7.83203125" style="1" customWidth="1"/>
    <col min="2059" max="2062" width="0" style="1" hidden="1" customWidth="1"/>
    <col min="2063" max="2064" width="12.83203125" style="1" customWidth="1"/>
    <col min="2065" max="2068" width="0" style="1" hidden="1" customWidth="1"/>
    <col min="2069" max="2304" width="8.5" style="1"/>
    <col min="2305" max="2305" width="5.5" style="1" customWidth="1"/>
    <col min="2306" max="2306" width="10.6640625" style="1" customWidth="1"/>
    <col min="2307" max="2307" width="41.5" style="1" customWidth="1"/>
    <col min="2308" max="2308" width="10" style="1" customWidth="1"/>
    <col min="2309" max="2310" width="12.83203125" style="1" customWidth="1"/>
    <col min="2311" max="2313" width="0" style="1" hidden="1" customWidth="1"/>
    <col min="2314" max="2314" width="7.83203125" style="1" customWidth="1"/>
    <col min="2315" max="2318" width="0" style="1" hidden="1" customWidth="1"/>
    <col min="2319" max="2320" width="12.83203125" style="1" customWidth="1"/>
    <col min="2321" max="2324" width="0" style="1" hidden="1" customWidth="1"/>
    <col min="2325" max="2560" width="8.5" style="1"/>
    <col min="2561" max="2561" width="5.5" style="1" customWidth="1"/>
    <col min="2562" max="2562" width="10.6640625" style="1" customWidth="1"/>
    <col min="2563" max="2563" width="41.5" style="1" customWidth="1"/>
    <col min="2564" max="2564" width="10" style="1" customWidth="1"/>
    <col min="2565" max="2566" width="12.83203125" style="1" customWidth="1"/>
    <col min="2567" max="2569" width="0" style="1" hidden="1" customWidth="1"/>
    <col min="2570" max="2570" width="7.83203125" style="1" customWidth="1"/>
    <col min="2571" max="2574" width="0" style="1" hidden="1" customWidth="1"/>
    <col min="2575" max="2576" width="12.83203125" style="1" customWidth="1"/>
    <col min="2577" max="2580" width="0" style="1" hidden="1" customWidth="1"/>
    <col min="2581" max="2816" width="8.5" style="1"/>
    <col min="2817" max="2817" width="5.5" style="1" customWidth="1"/>
    <col min="2818" max="2818" width="10.6640625" style="1" customWidth="1"/>
    <col min="2819" max="2819" width="41.5" style="1" customWidth="1"/>
    <col min="2820" max="2820" width="10" style="1" customWidth="1"/>
    <col min="2821" max="2822" width="12.83203125" style="1" customWidth="1"/>
    <col min="2823" max="2825" width="0" style="1" hidden="1" customWidth="1"/>
    <col min="2826" max="2826" width="7.83203125" style="1" customWidth="1"/>
    <col min="2827" max="2830" width="0" style="1" hidden="1" customWidth="1"/>
    <col min="2831" max="2832" width="12.83203125" style="1" customWidth="1"/>
    <col min="2833" max="2836" width="0" style="1" hidden="1" customWidth="1"/>
    <col min="2837" max="3072" width="8.5" style="1"/>
    <col min="3073" max="3073" width="5.5" style="1" customWidth="1"/>
    <col min="3074" max="3074" width="10.6640625" style="1" customWidth="1"/>
    <col min="3075" max="3075" width="41.5" style="1" customWidth="1"/>
    <col min="3076" max="3076" width="10" style="1" customWidth="1"/>
    <col min="3077" max="3078" width="12.83203125" style="1" customWidth="1"/>
    <col min="3079" max="3081" width="0" style="1" hidden="1" customWidth="1"/>
    <col min="3082" max="3082" width="7.83203125" style="1" customWidth="1"/>
    <col min="3083" max="3086" width="0" style="1" hidden="1" customWidth="1"/>
    <col min="3087" max="3088" width="12.83203125" style="1" customWidth="1"/>
    <col min="3089" max="3092" width="0" style="1" hidden="1" customWidth="1"/>
    <col min="3093" max="3328" width="8.5" style="1"/>
    <col min="3329" max="3329" width="5.5" style="1" customWidth="1"/>
    <col min="3330" max="3330" width="10.6640625" style="1" customWidth="1"/>
    <col min="3331" max="3331" width="41.5" style="1" customWidth="1"/>
    <col min="3332" max="3332" width="10" style="1" customWidth="1"/>
    <col min="3333" max="3334" width="12.83203125" style="1" customWidth="1"/>
    <col min="3335" max="3337" width="0" style="1" hidden="1" customWidth="1"/>
    <col min="3338" max="3338" width="7.83203125" style="1" customWidth="1"/>
    <col min="3339" max="3342" width="0" style="1" hidden="1" customWidth="1"/>
    <col min="3343" max="3344" width="12.83203125" style="1" customWidth="1"/>
    <col min="3345" max="3348" width="0" style="1" hidden="1" customWidth="1"/>
    <col min="3349" max="3584" width="8.5" style="1"/>
    <col min="3585" max="3585" width="5.5" style="1" customWidth="1"/>
    <col min="3586" max="3586" width="10.6640625" style="1" customWidth="1"/>
    <col min="3587" max="3587" width="41.5" style="1" customWidth="1"/>
    <col min="3588" max="3588" width="10" style="1" customWidth="1"/>
    <col min="3589" max="3590" width="12.83203125" style="1" customWidth="1"/>
    <col min="3591" max="3593" width="0" style="1" hidden="1" customWidth="1"/>
    <col min="3594" max="3594" width="7.83203125" style="1" customWidth="1"/>
    <col min="3595" max="3598" width="0" style="1" hidden="1" customWidth="1"/>
    <col min="3599" max="3600" width="12.83203125" style="1" customWidth="1"/>
    <col min="3601" max="3604" width="0" style="1" hidden="1" customWidth="1"/>
    <col min="3605" max="3840" width="8.5" style="1"/>
    <col min="3841" max="3841" width="5.5" style="1" customWidth="1"/>
    <col min="3842" max="3842" width="10.6640625" style="1" customWidth="1"/>
    <col min="3843" max="3843" width="41.5" style="1" customWidth="1"/>
    <col min="3844" max="3844" width="10" style="1" customWidth="1"/>
    <col min="3845" max="3846" width="12.83203125" style="1" customWidth="1"/>
    <col min="3847" max="3849" width="0" style="1" hidden="1" customWidth="1"/>
    <col min="3850" max="3850" width="7.83203125" style="1" customWidth="1"/>
    <col min="3851" max="3854" width="0" style="1" hidden="1" customWidth="1"/>
    <col min="3855" max="3856" width="12.83203125" style="1" customWidth="1"/>
    <col min="3857" max="3860" width="0" style="1" hidden="1" customWidth="1"/>
    <col min="3861" max="4096" width="8.5" style="1"/>
    <col min="4097" max="4097" width="5.5" style="1" customWidth="1"/>
    <col min="4098" max="4098" width="10.6640625" style="1" customWidth="1"/>
    <col min="4099" max="4099" width="41.5" style="1" customWidth="1"/>
    <col min="4100" max="4100" width="10" style="1" customWidth="1"/>
    <col min="4101" max="4102" width="12.83203125" style="1" customWidth="1"/>
    <col min="4103" max="4105" width="0" style="1" hidden="1" customWidth="1"/>
    <col min="4106" max="4106" width="7.83203125" style="1" customWidth="1"/>
    <col min="4107" max="4110" width="0" style="1" hidden="1" customWidth="1"/>
    <col min="4111" max="4112" width="12.83203125" style="1" customWidth="1"/>
    <col min="4113" max="4116" width="0" style="1" hidden="1" customWidth="1"/>
    <col min="4117" max="4352" width="8.5" style="1"/>
    <col min="4353" max="4353" width="5.5" style="1" customWidth="1"/>
    <col min="4354" max="4354" width="10.6640625" style="1" customWidth="1"/>
    <col min="4355" max="4355" width="41.5" style="1" customWidth="1"/>
    <col min="4356" max="4356" width="10" style="1" customWidth="1"/>
    <col min="4357" max="4358" width="12.83203125" style="1" customWidth="1"/>
    <col min="4359" max="4361" width="0" style="1" hidden="1" customWidth="1"/>
    <col min="4362" max="4362" width="7.83203125" style="1" customWidth="1"/>
    <col min="4363" max="4366" width="0" style="1" hidden="1" customWidth="1"/>
    <col min="4367" max="4368" width="12.83203125" style="1" customWidth="1"/>
    <col min="4369" max="4372" width="0" style="1" hidden="1" customWidth="1"/>
    <col min="4373" max="4608" width="8.5" style="1"/>
    <col min="4609" max="4609" width="5.5" style="1" customWidth="1"/>
    <col min="4610" max="4610" width="10.6640625" style="1" customWidth="1"/>
    <col min="4611" max="4611" width="41.5" style="1" customWidth="1"/>
    <col min="4612" max="4612" width="10" style="1" customWidth="1"/>
    <col min="4613" max="4614" width="12.83203125" style="1" customWidth="1"/>
    <col min="4615" max="4617" width="0" style="1" hidden="1" customWidth="1"/>
    <col min="4618" max="4618" width="7.83203125" style="1" customWidth="1"/>
    <col min="4619" max="4622" width="0" style="1" hidden="1" customWidth="1"/>
    <col min="4623" max="4624" width="12.83203125" style="1" customWidth="1"/>
    <col min="4625" max="4628" width="0" style="1" hidden="1" customWidth="1"/>
    <col min="4629" max="4864" width="8.5" style="1"/>
    <col min="4865" max="4865" width="5.5" style="1" customWidth="1"/>
    <col min="4866" max="4866" width="10.6640625" style="1" customWidth="1"/>
    <col min="4867" max="4867" width="41.5" style="1" customWidth="1"/>
    <col min="4868" max="4868" width="10" style="1" customWidth="1"/>
    <col min="4869" max="4870" width="12.83203125" style="1" customWidth="1"/>
    <col min="4871" max="4873" width="0" style="1" hidden="1" customWidth="1"/>
    <col min="4874" max="4874" width="7.83203125" style="1" customWidth="1"/>
    <col min="4875" max="4878" width="0" style="1" hidden="1" customWidth="1"/>
    <col min="4879" max="4880" width="12.83203125" style="1" customWidth="1"/>
    <col min="4881" max="4884" width="0" style="1" hidden="1" customWidth="1"/>
    <col min="4885" max="5120" width="8.5" style="1"/>
    <col min="5121" max="5121" width="5.5" style="1" customWidth="1"/>
    <col min="5122" max="5122" width="10.6640625" style="1" customWidth="1"/>
    <col min="5123" max="5123" width="41.5" style="1" customWidth="1"/>
    <col min="5124" max="5124" width="10" style="1" customWidth="1"/>
    <col min="5125" max="5126" width="12.83203125" style="1" customWidth="1"/>
    <col min="5127" max="5129" width="0" style="1" hidden="1" customWidth="1"/>
    <col min="5130" max="5130" width="7.83203125" style="1" customWidth="1"/>
    <col min="5131" max="5134" width="0" style="1" hidden="1" customWidth="1"/>
    <col min="5135" max="5136" width="12.83203125" style="1" customWidth="1"/>
    <col min="5137" max="5140" width="0" style="1" hidden="1" customWidth="1"/>
    <col min="5141" max="5376" width="8.5" style="1"/>
    <col min="5377" max="5377" width="5.5" style="1" customWidth="1"/>
    <col min="5378" max="5378" width="10.6640625" style="1" customWidth="1"/>
    <col min="5379" max="5379" width="41.5" style="1" customWidth="1"/>
    <col min="5380" max="5380" width="10" style="1" customWidth="1"/>
    <col min="5381" max="5382" width="12.83203125" style="1" customWidth="1"/>
    <col min="5383" max="5385" width="0" style="1" hidden="1" customWidth="1"/>
    <col min="5386" max="5386" width="7.83203125" style="1" customWidth="1"/>
    <col min="5387" max="5390" width="0" style="1" hidden="1" customWidth="1"/>
    <col min="5391" max="5392" width="12.83203125" style="1" customWidth="1"/>
    <col min="5393" max="5396" width="0" style="1" hidden="1" customWidth="1"/>
    <col min="5397" max="5632" width="8.5" style="1"/>
    <col min="5633" max="5633" width="5.5" style="1" customWidth="1"/>
    <col min="5634" max="5634" width="10.6640625" style="1" customWidth="1"/>
    <col min="5635" max="5635" width="41.5" style="1" customWidth="1"/>
    <col min="5636" max="5636" width="10" style="1" customWidth="1"/>
    <col min="5637" max="5638" width="12.83203125" style="1" customWidth="1"/>
    <col min="5639" max="5641" width="0" style="1" hidden="1" customWidth="1"/>
    <col min="5642" max="5642" width="7.83203125" style="1" customWidth="1"/>
    <col min="5643" max="5646" width="0" style="1" hidden="1" customWidth="1"/>
    <col min="5647" max="5648" width="12.83203125" style="1" customWidth="1"/>
    <col min="5649" max="5652" width="0" style="1" hidden="1" customWidth="1"/>
    <col min="5653" max="5888" width="8.5" style="1"/>
    <col min="5889" max="5889" width="5.5" style="1" customWidth="1"/>
    <col min="5890" max="5890" width="10.6640625" style="1" customWidth="1"/>
    <col min="5891" max="5891" width="41.5" style="1" customWidth="1"/>
    <col min="5892" max="5892" width="10" style="1" customWidth="1"/>
    <col min="5893" max="5894" width="12.83203125" style="1" customWidth="1"/>
    <col min="5895" max="5897" width="0" style="1" hidden="1" customWidth="1"/>
    <col min="5898" max="5898" width="7.83203125" style="1" customWidth="1"/>
    <col min="5899" max="5902" width="0" style="1" hidden="1" customWidth="1"/>
    <col min="5903" max="5904" width="12.83203125" style="1" customWidth="1"/>
    <col min="5905" max="5908" width="0" style="1" hidden="1" customWidth="1"/>
    <col min="5909" max="6144" width="8.5" style="1"/>
    <col min="6145" max="6145" width="5.5" style="1" customWidth="1"/>
    <col min="6146" max="6146" width="10.6640625" style="1" customWidth="1"/>
    <col min="6147" max="6147" width="41.5" style="1" customWidth="1"/>
    <col min="6148" max="6148" width="10" style="1" customWidth="1"/>
    <col min="6149" max="6150" width="12.83203125" style="1" customWidth="1"/>
    <col min="6151" max="6153" width="0" style="1" hidden="1" customWidth="1"/>
    <col min="6154" max="6154" width="7.83203125" style="1" customWidth="1"/>
    <col min="6155" max="6158" width="0" style="1" hidden="1" customWidth="1"/>
    <col min="6159" max="6160" width="12.83203125" style="1" customWidth="1"/>
    <col min="6161" max="6164" width="0" style="1" hidden="1" customWidth="1"/>
    <col min="6165" max="6400" width="8.5" style="1"/>
    <col min="6401" max="6401" width="5.5" style="1" customWidth="1"/>
    <col min="6402" max="6402" width="10.6640625" style="1" customWidth="1"/>
    <col min="6403" max="6403" width="41.5" style="1" customWidth="1"/>
    <col min="6404" max="6404" width="10" style="1" customWidth="1"/>
    <col min="6405" max="6406" width="12.83203125" style="1" customWidth="1"/>
    <col min="6407" max="6409" width="0" style="1" hidden="1" customWidth="1"/>
    <col min="6410" max="6410" width="7.83203125" style="1" customWidth="1"/>
    <col min="6411" max="6414" width="0" style="1" hidden="1" customWidth="1"/>
    <col min="6415" max="6416" width="12.83203125" style="1" customWidth="1"/>
    <col min="6417" max="6420" width="0" style="1" hidden="1" customWidth="1"/>
    <col min="6421" max="6656" width="8.5" style="1"/>
    <col min="6657" max="6657" width="5.5" style="1" customWidth="1"/>
    <col min="6658" max="6658" width="10.6640625" style="1" customWidth="1"/>
    <col min="6659" max="6659" width="41.5" style="1" customWidth="1"/>
    <col min="6660" max="6660" width="10" style="1" customWidth="1"/>
    <col min="6661" max="6662" width="12.83203125" style="1" customWidth="1"/>
    <col min="6663" max="6665" width="0" style="1" hidden="1" customWidth="1"/>
    <col min="6666" max="6666" width="7.83203125" style="1" customWidth="1"/>
    <col min="6667" max="6670" width="0" style="1" hidden="1" customWidth="1"/>
    <col min="6671" max="6672" width="12.83203125" style="1" customWidth="1"/>
    <col min="6673" max="6676" width="0" style="1" hidden="1" customWidth="1"/>
    <col min="6677" max="6912" width="8.5" style="1"/>
    <col min="6913" max="6913" width="5.5" style="1" customWidth="1"/>
    <col min="6914" max="6914" width="10.6640625" style="1" customWidth="1"/>
    <col min="6915" max="6915" width="41.5" style="1" customWidth="1"/>
    <col min="6916" max="6916" width="10" style="1" customWidth="1"/>
    <col min="6917" max="6918" width="12.83203125" style="1" customWidth="1"/>
    <col min="6919" max="6921" width="0" style="1" hidden="1" customWidth="1"/>
    <col min="6922" max="6922" width="7.83203125" style="1" customWidth="1"/>
    <col min="6923" max="6926" width="0" style="1" hidden="1" customWidth="1"/>
    <col min="6927" max="6928" width="12.83203125" style="1" customWidth="1"/>
    <col min="6929" max="6932" width="0" style="1" hidden="1" customWidth="1"/>
    <col min="6933" max="7168" width="8.5" style="1"/>
    <col min="7169" max="7169" width="5.5" style="1" customWidth="1"/>
    <col min="7170" max="7170" width="10.6640625" style="1" customWidth="1"/>
    <col min="7171" max="7171" width="41.5" style="1" customWidth="1"/>
    <col min="7172" max="7172" width="10" style="1" customWidth="1"/>
    <col min="7173" max="7174" width="12.83203125" style="1" customWidth="1"/>
    <col min="7175" max="7177" width="0" style="1" hidden="1" customWidth="1"/>
    <col min="7178" max="7178" width="7.83203125" style="1" customWidth="1"/>
    <col min="7179" max="7182" width="0" style="1" hidden="1" customWidth="1"/>
    <col min="7183" max="7184" width="12.83203125" style="1" customWidth="1"/>
    <col min="7185" max="7188" width="0" style="1" hidden="1" customWidth="1"/>
    <col min="7189" max="7424" width="8.5" style="1"/>
    <col min="7425" max="7425" width="5.5" style="1" customWidth="1"/>
    <col min="7426" max="7426" width="10.6640625" style="1" customWidth="1"/>
    <col min="7427" max="7427" width="41.5" style="1" customWidth="1"/>
    <col min="7428" max="7428" width="10" style="1" customWidth="1"/>
    <col min="7429" max="7430" width="12.83203125" style="1" customWidth="1"/>
    <col min="7431" max="7433" width="0" style="1" hidden="1" customWidth="1"/>
    <col min="7434" max="7434" width="7.83203125" style="1" customWidth="1"/>
    <col min="7435" max="7438" width="0" style="1" hidden="1" customWidth="1"/>
    <col min="7439" max="7440" width="12.83203125" style="1" customWidth="1"/>
    <col min="7441" max="7444" width="0" style="1" hidden="1" customWidth="1"/>
    <col min="7445" max="7680" width="8.5" style="1"/>
    <col min="7681" max="7681" width="5.5" style="1" customWidth="1"/>
    <col min="7682" max="7682" width="10.6640625" style="1" customWidth="1"/>
    <col min="7683" max="7683" width="41.5" style="1" customWidth="1"/>
    <col min="7684" max="7684" width="10" style="1" customWidth="1"/>
    <col min="7685" max="7686" width="12.83203125" style="1" customWidth="1"/>
    <col min="7687" max="7689" width="0" style="1" hidden="1" customWidth="1"/>
    <col min="7690" max="7690" width="7.83203125" style="1" customWidth="1"/>
    <col min="7691" max="7694" width="0" style="1" hidden="1" customWidth="1"/>
    <col min="7695" max="7696" width="12.83203125" style="1" customWidth="1"/>
    <col min="7697" max="7700" width="0" style="1" hidden="1" customWidth="1"/>
    <col min="7701" max="7936" width="8.5" style="1"/>
    <col min="7937" max="7937" width="5.5" style="1" customWidth="1"/>
    <col min="7938" max="7938" width="10.6640625" style="1" customWidth="1"/>
    <col min="7939" max="7939" width="41.5" style="1" customWidth="1"/>
    <col min="7940" max="7940" width="10" style="1" customWidth="1"/>
    <col min="7941" max="7942" width="12.83203125" style="1" customWidth="1"/>
    <col min="7943" max="7945" width="0" style="1" hidden="1" customWidth="1"/>
    <col min="7946" max="7946" width="7.83203125" style="1" customWidth="1"/>
    <col min="7947" max="7950" width="0" style="1" hidden="1" customWidth="1"/>
    <col min="7951" max="7952" width="12.83203125" style="1" customWidth="1"/>
    <col min="7953" max="7956" width="0" style="1" hidden="1" customWidth="1"/>
    <col min="7957" max="8192" width="8.5" style="1"/>
    <col min="8193" max="8193" width="5.5" style="1" customWidth="1"/>
    <col min="8194" max="8194" width="10.6640625" style="1" customWidth="1"/>
    <col min="8195" max="8195" width="41.5" style="1" customWidth="1"/>
    <col min="8196" max="8196" width="10" style="1" customWidth="1"/>
    <col min="8197" max="8198" width="12.83203125" style="1" customWidth="1"/>
    <col min="8199" max="8201" width="0" style="1" hidden="1" customWidth="1"/>
    <col min="8202" max="8202" width="7.83203125" style="1" customWidth="1"/>
    <col min="8203" max="8206" width="0" style="1" hidden="1" customWidth="1"/>
    <col min="8207" max="8208" width="12.83203125" style="1" customWidth="1"/>
    <col min="8209" max="8212" width="0" style="1" hidden="1" customWidth="1"/>
    <col min="8213" max="8448" width="8.5" style="1"/>
    <col min="8449" max="8449" width="5.5" style="1" customWidth="1"/>
    <col min="8450" max="8450" width="10.6640625" style="1" customWidth="1"/>
    <col min="8451" max="8451" width="41.5" style="1" customWidth="1"/>
    <col min="8452" max="8452" width="10" style="1" customWidth="1"/>
    <col min="8453" max="8454" width="12.83203125" style="1" customWidth="1"/>
    <col min="8455" max="8457" width="0" style="1" hidden="1" customWidth="1"/>
    <col min="8458" max="8458" width="7.83203125" style="1" customWidth="1"/>
    <col min="8459" max="8462" width="0" style="1" hidden="1" customWidth="1"/>
    <col min="8463" max="8464" width="12.83203125" style="1" customWidth="1"/>
    <col min="8465" max="8468" width="0" style="1" hidden="1" customWidth="1"/>
    <col min="8469" max="8704" width="8.5" style="1"/>
    <col min="8705" max="8705" width="5.5" style="1" customWidth="1"/>
    <col min="8706" max="8706" width="10.6640625" style="1" customWidth="1"/>
    <col min="8707" max="8707" width="41.5" style="1" customWidth="1"/>
    <col min="8708" max="8708" width="10" style="1" customWidth="1"/>
    <col min="8709" max="8710" width="12.83203125" style="1" customWidth="1"/>
    <col min="8711" max="8713" width="0" style="1" hidden="1" customWidth="1"/>
    <col min="8714" max="8714" width="7.83203125" style="1" customWidth="1"/>
    <col min="8715" max="8718" width="0" style="1" hidden="1" customWidth="1"/>
    <col min="8719" max="8720" width="12.83203125" style="1" customWidth="1"/>
    <col min="8721" max="8724" width="0" style="1" hidden="1" customWidth="1"/>
    <col min="8725" max="8960" width="8.5" style="1"/>
    <col min="8961" max="8961" width="5.5" style="1" customWidth="1"/>
    <col min="8962" max="8962" width="10.6640625" style="1" customWidth="1"/>
    <col min="8963" max="8963" width="41.5" style="1" customWidth="1"/>
    <col min="8964" max="8964" width="10" style="1" customWidth="1"/>
    <col min="8965" max="8966" width="12.83203125" style="1" customWidth="1"/>
    <col min="8967" max="8969" width="0" style="1" hidden="1" customWidth="1"/>
    <col min="8970" max="8970" width="7.83203125" style="1" customWidth="1"/>
    <col min="8971" max="8974" width="0" style="1" hidden="1" customWidth="1"/>
    <col min="8975" max="8976" width="12.83203125" style="1" customWidth="1"/>
    <col min="8977" max="8980" width="0" style="1" hidden="1" customWidth="1"/>
    <col min="8981" max="9216" width="8.5" style="1"/>
    <col min="9217" max="9217" width="5.5" style="1" customWidth="1"/>
    <col min="9218" max="9218" width="10.6640625" style="1" customWidth="1"/>
    <col min="9219" max="9219" width="41.5" style="1" customWidth="1"/>
    <col min="9220" max="9220" width="10" style="1" customWidth="1"/>
    <col min="9221" max="9222" width="12.83203125" style="1" customWidth="1"/>
    <col min="9223" max="9225" width="0" style="1" hidden="1" customWidth="1"/>
    <col min="9226" max="9226" width="7.83203125" style="1" customWidth="1"/>
    <col min="9227" max="9230" width="0" style="1" hidden="1" customWidth="1"/>
    <col min="9231" max="9232" width="12.83203125" style="1" customWidth="1"/>
    <col min="9233" max="9236" width="0" style="1" hidden="1" customWidth="1"/>
    <col min="9237" max="9472" width="8.5" style="1"/>
    <col min="9473" max="9473" width="5.5" style="1" customWidth="1"/>
    <col min="9474" max="9474" width="10.6640625" style="1" customWidth="1"/>
    <col min="9475" max="9475" width="41.5" style="1" customWidth="1"/>
    <col min="9476" max="9476" width="10" style="1" customWidth="1"/>
    <col min="9477" max="9478" width="12.83203125" style="1" customWidth="1"/>
    <col min="9479" max="9481" width="0" style="1" hidden="1" customWidth="1"/>
    <col min="9482" max="9482" width="7.83203125" style="1" customWidth="1"/>
    <col min="9483" max="9486" width="0" style="1" hidden="1" customWidth="1"/>
    <col min="9487" max="9488" width="12.83203125" style="1" customWidth="1"/>
    <col min="9489" max="9492" width="0" style="1" hidden="1" customWidth="1"/>
    <col min="9493" max="9728" width="8.5" style="1"/>
    <col min="9729" max="9729" width="5.5" style="1" customWidth="1"/>
    <col min="9730" max="9730" width="10.6640625" style="1" customWidth="1"/>
    <col min="9731" max="9731" width="41.5" style="1" customWidth="1"/>
    <col min="9732" max="9732" width="10" style="1" customWidth="1"/>
    <col min="9733" max="9734" width="12.83203125" style="1" customWidth="1"/>
    <col min="9735" max="9737" width="0" style="1" hidden="1" customWidth="1"/>
    <col min="9738" max="9738" width="7.83203125" style="1" customWidth="1"/>
    <col min="9739" max="9742" width="0" style="1" hidden="1" customWidth="1"/>
    <col min="9743" max="9744" width="12.83203125" style="1" customWidth="1"/>
    <col min="9745" max="9748" width="0" style="1" hidden="1" customWidth="1"/>
    <col min="9749" max="9984" width="8.5" style="1"/>
    <col min="9985" max="9985" width="5.5" style="1" customWidth="1"/>
    <col min="9986" max="9986" width="10.6640625" style="1" customWidth="1"/>
    <col min="9987" max="9987" width="41.5" style="1" customWidth="1"/>
    <col min="9988" max="9988" width="10" style="1" customWidth="1"/>
    <col min="9989" max="9990" width="12.83203125" style="1" customWidth="1"/>
    <col min="9991" max="9993" width="0" style="1" hidden="1" customWidth="1"/>
    <col min="9994" max="9994" width="7.83203125" style="1" customWidth="1"/>
    <col min="9995" max="9998" width="0" style="1" hidden="1" customWidth="1"/>
    <col min="9999" max="10000" width="12.83203125" style="1" customWidth="1"/>
    <col min="10001" max="10004" width="0" style="1" hidden="1" customWidth="1"/>
    <col min="10005" max="10240" width="8.5" style="1"/>
    <col min="10241" max="10241" width="5.5" style="1" customWidth="1"/>
    <col min="10242" max="10242" width="10.6640625" style="1" customWidth="1"/>
    <col min="10243" max="10243" width="41.5" style="1" customWidth="1"/>
    <col min="10244" max="10244" width="10" style="1" customWidth="1"/>
    <col min="10245" max="10246" width="12.83203125" style="1" customWidth="1"/>
    <col min="10247" max="10249" width="0" style="1" hidden="1" customWidth="1"/>
    <col min="10250" max="10250" width="7.83203125" style="1" customWidth="1"/>
    <col min="10251" max="10254" width="0" style="1" hidden="1" customWidth="1"/>
    <col min="10255" max="10256" width="12.83203125" style="1" customWidth="1"/>
    <col min="10257" max="10260" width="0" style="1" hidden="1" customWidth="1"/>
    <col min="10261" max="10496" width="8.5" style="1"/>
    <col min="10497" max="10497" width="5.5" style="1" customWidth="1"/>
    <col min="10498" max="10498" width="10.6640625" style="1" customWidth="1"/>
    <col min="10499" max="10499" width="41.5" style="1" customWidth="1"/>
    <col min="10500" max="10500" width="10" style="1" customWidth="1"/>
    <col min="10501" max="10502" width="12.83203125" style="1" customWidth="1"/>
    <col min="10503" max="10505" width="0" style="1" hidden="1" customWidth="1"/>
    <col min="10506" max="10506" width="7.83203125" style="1" customWidth="1"/>
    <col min="10507" max="10510" width="0" style="1" hidden="1" customWidth="1"/>
    <col min="10511" max="10512" width="12.83203125" style="1" customWidth="1"/>
    <col min="10513" max="10516" width="0" style="1" hidden="1" customWidth="1"/>
    <col min="10517" max="10752" width="8.5" style="1"/>
    <col min="10753" max="10753" width="5.5" style="1" customWidth="1"/>
    <col min="10754" max="10754" width="10.6640625" style="1" customWidth="1"/>
    <col min="10755" max="10755" width="41.5" style="1" customWidth="1"/>
    <col min="10756" max="10756" width="10" style="1" customWidth="1"/>
    <col min="10757" max="10758" width="12.83203125" style="1" customWidth="1"/>
    <col min="10759" max="10761" width="0" style="1" hidden="1" customWidth="1"/>
    <col min="10762" max="10762" width="7.83203125" style="1" customWidth="1"/>
    <col min="10763" max="10766" width="0" style="1" hidden="1" customWidth="1"/>
    <col min="10767" max="10768" width="12.83203125" style="1" customWidth="1"/>
    <col min="10769" max="10772" width="0" style="1" hidden="1" customWidth="1"/>
    <col min="10773" max="11008" width="8.5" style="1"/>
    <col min="11009" max="11009" width="5.5" style="1" customWidth="1"/>
    <col min="11010" max="11010" width="10.6640625" style="1" customWidth="1"/>
    <col min="11011" max="11011" width="41.5" style="1" customWidth="1"/>
    <col min="11012" max="11012" width="10" style="1" customWidth="1"/>
    <col min="11013" max="11014" width="12.83203125" style="1" customWidth="1"/>
    <col min="11015" max="11017" width="0" style="1" hidden="1" customWidth="1"/>
    <col min="11018" max="11018" width="7.83203125" style="1" customWidth="1"/>
    <col min="11019" max="11022" width="0" style="1" hidden="1" customWidth="1"/>
    <col min="11023" max="11024" width="12.83203125" style="1" customWidth="1"/>
    <col min="11025" max="11028" width="0" style="1" hidden="1" customWidth="1"/>
    <col min="11029" max="11264" width="8.5" style="1"/>
    <col min="11265" max="11265" width="5.5" style="1" customWidth="1"/>
    <col min="11266" max="11266" width="10.6640625" style="1" customWidth="1"/>
    <col min="11267" max="11267" width="41.5" style="1" customWidth="1"/>
    <col min="11268" max="11268" width="10" style="1" customWidth="1"/>
    <col min="11269" max="11270" width="12.83203125" style="1" customWidth="1"/>
    <col min="11271" max="11273" width="0" style="1" hidden="1" customWidth="1"/>
    <col min="11274" max="11274" width="7.83203125" style="1" customWidth="1"/>
    <col min="11275" max="11278" width="0" style="1" hidden="1" customWidth="1"/>
    <col min="11279" max="11280" width="12.83203125" style="1" customWidth="1"/>
    <col min="11281" max="11284" width="0" style="1" hidden="1" customWidth="1"/>
    <col min="11285" max="11520" width="8.5" style="1"/>
    <col min="11521" max="11521" width="5.5" style="1" customWidth="1"/>
    <col min="11522" max="11522" width="10.6640625" style="1" customWidth="1"/>
    <col min="11523" max="11523" width="41.5" style="1" customWidth="1"/>
    <col min="11524" max="11524" width="10" style="1" customWidth="1"/>
    <col min="11525" max="11526" width="12.83203125" style="1" customWidth="1"/>
    <col min="11527" max="11529" width="0" style="1" hidden="1" customWidth="1"/>
    <col min="11530" max="11530" width="7.83203125" style="1" customWidth="1"/>
    <col min="11531" max="11534" width="0" style="1" hidden="1" customWidth="1"/>
    <col min="11535" max="11536" width="12.83203125" style="1" customWidth="1"/>
    <col min="11537" max="11540" width="0" style="1" hidden="1" customWidth="1"/>
    <col min="11541" max="11776" width="8.5" style="1"/>
    <col min="11777" max="11777" width="5.5" style="1" customWidth="1"/>
    <col min="11778" max="11778" width="10.6640625" style="1" customWidth="1"/>
    <col min="11779" max="11779" width="41.5" style="1" customWidth="1"/>
    <col min="11780" max="11780" width="10" style="1" customWidth="1"/>
    <col min="11781" max="11782" width="12.83203125" style="1" customWidth="1"/>
    <col min="11783" max="11785" width="0" style="1" hidden="1" customWidth="1"/>
    <col min="11786" max="11786" width="7.83203125" style="1" customWidth="1"/>
    <col min="11787" max="11790" width="0" style="1" hidden="1" customWidth="1"/>
    <col min="11791" max="11792" width="12.83203125" style="1" customWidth="1"/>
    <col min="11793" max="11796" width="0" style="1" hidden="1" customWidth="1"/>
    <col min="11797" max="12032" width="8.5" style="1"/>
    <col min="12033" max="12033" width="5.5" style="1" customWidth="1"/>
    <col min="12034" max="12034" width="10.6640625" style="1" customWidth="1"/>
    <col min="12035" max="12035" width="41.5" style="1" customWidth="1"/>
    <col min="12036" max="12036" width="10" style="1" customWidth="1"/>
    <col min="12037" max="12038" width="12.83203125" style="1" customWidth="1"/>
    <col min="12039" max="12041" width="0" style="1" hidden="1" customWidth="1"/>
    <col min="12042" max="12042" width="7.83203125" style="1" customWidth="1"/>
    <col min="12043" max="12046" width="0" style="1" hidden="1" customWidth="1"/>
    <col min="12047" max="12048" width="12.83203125" style="1" customWidth="1"/>
    <col min="12049" max="12052" width="0" style="1" hidden="1" customWidth="1"/>
    <col min="12053" max="12288" width="8.5" style="1"/>
    <col min="12289" max="12289" width="5.5" style="1" customWidth="1"/>
    <col min="12290" max="12290" width="10.6640625" style="1" customWidth="1"/>
    <col min="12291" max="12291" width="41.5" style="1" customWidth="1"/>
    <col min="12292" max="12292" width="10" style="1" customWidth="1"/>
    <col min="12293" max="12294" width="12.83203125" style="1" customWidth="1"/>
    <col min="12295" max="12297" width="0" style="1" hidden="1" customWidth="1"/>
    <col min="12298" max="12298" width="7.83203125" style="1" customWidth="1"/>
    <col min="12299" max="12302" width="0" style="1" hidden="1" customWidth="1"/>
    <col min="12303" max="12304" width="12.83203125" style="1" customWidth="1"/>
    <col min="12305" max="12308" width="0" style="1" hidden="1" customWidth="1"/>
    <col min="12309" max="12544" width="8.5" style="1"/>
    <col min="12545" max="12545" width="5.5" style="1" customWidth="1"/>
    <col min="12546" max="12546" width="10.6640625" style="1" customWidth="1"/>
    <col min="12547" max="12547" width="41.5" style="1" customWidth="1"/>
    <col min="12548" max="12548" width="10" style="1" customWidth="1"/>
    <col min="12549" max="12550" width="12.83203125" style="1" customWidth="1"/>
    <col min="12551" max="12553" width="0" style="1" hidden="1" customWidth="1"/>
    <col min="12554" max="12554" width="7.83203125" style="1" customWidth="1"/>
    <col min="12555" max="12558" width="0" style="1" hidden="1" customWidth="1"/>
    <col min="12559" max="12560" width="12.83203125" style="1" customWidth="1"/>
    <col min="12561" max="12564" width="0" style="1" hidden="1" customWidth="1"/>
    <col min="12565" max="12800" width="8.5" style="1"/>
    <col min="12801" max="12801" width="5.5" style="1" customWidth="1"/>
    <col min="12802" max="12802" width="10.6640625" style="1" customWidth="1"/>
    <col min="12803" max="12803" width="41.5" style="1" customWidth="1"/>
    <col min="12804" max="12804" width="10" style="1" customWidth="1"/>
    <col min="12805" max="12806" width="12.83203125" style="1" customWidth="1"/>
    <col min="12807" max="12809" width="0" style="1" hidden="1" customWidth="1"/>
    <col min="12810" max="12810" width="7.83203125" style="1" customWidth="1"/>
    <col min="12811" max="12814" width="0" style="1" hidden="1" customWidth="1"/>
    <col min="12815" max="12816" width="12.83203125" style="1" customWidth="1"/>
    <col min="12817" max="12820" width="0" style="1" hidden="1" customWidth="1"/>
    <col min="12821" max="13056" width="8.5" style="1"/>
    <col min="13057" max="13057" width="5.5" style="1" customWidth="1"/>
    <col min="13058" max="13058" width="10.6640625" style="1" customWidth="1"/>
    <col min="13059" max="13059" width="41.5" style="1" customWidth="1"/>
    <col min="13060" max="13060" width="10" style="1" customWidth="1"/>
    <col min="13061" max="13062" width="12.83203125" style="1" customWidth="1"/>
    <col min="13063" max="13065" width="0" style="1" hidden="1" customWidth="1"/>
    <col min="13066" max="13066" width="7.83203125" style="1" customWidth="1"/>
    <col min="13067" max="13070" width="0" style="1" hidden="1" customWidth="1"/>
    <col min="13071" max="13072" width="12.83203125" style="1" customWidth="1"/>
    <col min="13073" max="13076" width="0" style="1" hidden="1" customWidth="1"/>
    <col min="13077" max="13312" width="8.5" style="1"/>
    <col min="13313" max="13313" width="5.5" style="1" customWidth="1"/>
    <col min="13314" max="13314" width="10.6640625" style="1" customWidth="1"/>
    <col min="13315" max="13315" width="41.5" style="1" customWidth="1"/>
    <col min="13316" max="13316" width="10" style="1" customWidth="1"/>
    <col min="13317" max="13318" width="12.83203125" style="1" customWidth="1"/>
    <col min="13319" max="13321" width="0" style="1" hidden="1" customWidth="1"/>
    <col min="13322" max="13322" width="7.83203125" style="1" customWidth="1"/>
    <col min="13323" max="13326" width="0" style="1" hidden="1" customWidth="1"/>
    <col min="13327" max="13328" width="12.83203125" style="1" customWidth="1"/>
    <col min="13329" max="13332" width="0" style="1" hidden="1" customWidth="1"/>
    <col min="13333" max="13568" width="8.5" style="1"/>
    <col min="13569" max="13569" width="5.5" style="1" customWidth="1"/>
    <col min="13570" max="13570" width="10.6640625" style="1" customWidth="1"/>
    <col min="13571" max="13571" width="41.5" style="1" customWidth="1"/>
    <col min="13572" max="13572" width="10" style="1" customWidth="1"/>
    <col min="13573" max="13574" width="12.83203125" style="1" customWidth="1"/>
    <col min="13575" max="13577" width="0" style="1" hidden="1" customWidth="1"/>
    <col min="13578" max="13578" width="7.83203125" style="1" customWidth="1"/>
    <col min="13579" max="13582" width="0" style="1" hidden="1" customWidth="1"/>
    <col min="13583" max="13584" width="12.83203125" style="1" customWidth="1"/>
    <col min="13585" max="13588" width="0" style="1" hidden="1" customWidth="1"/>
    <col min="13589" max="13824" width="8.5" style="1"/>
    <col min="13825" max="13825" width="5.5" style="1" customWidth="1"/>
    <col min="13826" max="13826" width="10.6640625" style="1" customWidth="1"/>
    <col min="13827" max="13827" width="41.5" style="1" customWidth="1"/>
    <col min="13828" max="13828" width="10" style="1" customWidth="1"/>
    <col min="13829" max="13830" width="12.83203125" style="1" customWidth="1"/>
    <col min="13831" max="13833" width="0" style="1" hidden="1" customWidth="1"/>
    <col min="13834" max="13834" width="7.83203125" style="1" customWidth="1"/>
    <col min="13835" max="13838" width="0" style="1" hidden="1" customWidth="1"/>
    <col min="13839" max="13840" width="12.83203125" style="1" customWidth="1"/>
    <col min="13841" max="13844" width="0" style="1" hidden="1" customWidth="1"/>
    <col min="13845" max="14080" width="8.5" style="1"/>
    <col min="14081" max="14081" width="5.5" style="1" customWidth="1"/>
    <col min="14082" max="14082" width="10.6640625" style="1" customWidth="1"/>
    <col min="14083" max="14083" width="41.5" style="1" customWidth="1"/>
    <col min="14084" max="14084" width="10" style="1" customWidth="1"/>
    <col min="14085" max="14086" width="12.83203125" style="1" customWidth="1"/>
    <col min="14087" max="14089" width="0" style="1" hidden="1" customWidth="1"/>
    <col min="14090" max="14090" width="7.83203125" style="1" customWidth="1"/>
    <col min="14091" max="14094" width="0" style="1" hidden="1" customWidth="1"/>
    <col min="14095" max="14096" width="12.83203125" style="1" customWidth="1"/>
    <col min="14097" max="14100" width="0" style="1" hidden="1" customWidth="1"/>
    <col min="14101" max="14336" width="8.5" style="1"/>
    <col min="14337" max="14337" width="5.5" style="1" customWidth="1"/>
    <col min="14338" max="14338" width="10.6640625" style="1" customWidth="1"/>
    <col min="14339" max="14339" width="41.5" style="1" customWidth="1"/>
    <col min="14340" max="14340" width="10" style="1" customWidth="1"/>
    <col min="14341" max="14342" width="12.83203125" style="1" customWidth="1"/>
    <col min="14343" max="14345" width="0" style="1" hidden="1" customWidth="1"/>
    <col min="14346" max="14346" width="7.83203125" style="1" customWidth="1"/>
    <col min="14347" max="14350" width="0" style="1" hidden="1" customWidth="1"/>
    <col min="14351" max="14352" width="12.83203125" style="1" customWidth="1"/>
    <col min="14353" max="14356" width="0" style="1" hidden="1" customWidth="1"/>
    <col min="14357" max="14592" width="8.5" style="1"/>
    <col min="14593" max="14593" width="5.5" style="1" customWidth="1"/>
    <col min="14594" max="14594" width="10.6640625" style="1" customWidth="1"/>
    <col min="14595" max="14595" width="41.5" style="1" customWidth="1"/>
    <col min="14596" max="14596" width="10" style="1" customWidth="1"/>
    <col min="14597" max="14598" width="12.83203125" style="1" customWidth="1"/>
    <col min="14599" max="14601" width="0" style="1" hidden="1" customWidth="1"/>
    <col min="14602" max="14602" width="7.83203125" style="1" customWidth="1"/>
    <col min="14603" max="14606" width="0" style="1" hidden="1" customWidth="1"/>
    <col min="14607" max="14608" width="12.83203125" style="1" customWidth="1"/>
    <col min="14609" max="14612" width="0" style="1" hidden="1" customWidth="1"/>
    <col min="14613" max="14848" width="8.5" style="1"/>
    <col min="14849" max="14849" width="5.5" style="1" customWidth="1"/>
    <col min="14850" max="14850" width="10.6640625" style="1" customWidth="1"/>
    <col min="14851" max="14851" width="41.5" style="1" customWidth="1"/>
    <col min="14852" max="14852" width="10" style="1" customWidth="1"/>
    <col min="14853" max="14854" width="12.83203125" style="1" customWidth="1"/>
    <col min="14855" max="14857" width="0" style="1" hidden="1" customWidth="1"/>
    <col min="14858" max="14858" width="7.83203125" style="1" customWidth="1"/>
    <col min="14859" max="14862" width="0" style="1" hidden="1" customWidth="1"/>
    <col min="14863" max="14864" width="12.83203125" style="1" customWidth="1"/>
    <col min="14865" max="14868" width="0" style="1" hidden="1" customWidth="1"/>
    <col min="14869" max="15104" width="8.5" style="1"/>
    <col min="15105" max="15105" width="5.5" style="1" customWidth="1"/>
    <col min="15106" max="15106" width="10.6640625" style="1" customWidth="1"/>
    <col min="15107" max="15107" width="41.5" style="1" customWidth="1"/>
    <col min="15108" max="15108" width="10" style="1" customWidth="1"/>
    <col min="15109" max="15110" width="12.83203125" style="1" customWidth="1"/>
    <col min="15111" max="15113" width="0" style="1" hidden="1" customWidth="1"/>
    <col min="15114" max="15114" width="7.83203125" style="1" customWidth="1"/>
    <col min="15115" max="15118" width="0" style="1" hidden="1" customWidth="1"/>
    <col min="15119" max="15120" width="12.83203125" style="1" customWidth="1"/>
    <col min="15121" max="15124" width="0" style="1" hidden="1" customWidth="1"/>
    <col min="15125" max="15360" width="8.5" style="1"/>
    <col min="15361" max="15361" width="5.5" style="1" customWidth="1"/>
    <col min="15362" max="15362" width="10.6640625" style="1" customWidth="1"/>
    <col min="15363" max="15363" width="41.5" style="1" customWidth="1"/>
    <col min="15364" max="15364" width="10" style="1" customWidth="1"/>
    <col min="15365" max="15366" width="12.83203125" style="1" customWidth="1"/>
    <col min="15367" max="15369" width="0" style="1" hidden="1" customWidth="1"/>
    <col min="15370" max="15370" width="7.83203125" style="1" customWidth="1"/>
    <col min="15371" max="15374" width="0" style="1" hidden="1" customWidth="1"/>
    <col min="15375" max="15376" width="12.83203125" style="1" customWidth="1"/>
    <col min="15377" max="15380" width="0" style="1" hidden="1" customWidth="1"/>
    <col min="15381" max="15616" width="8.5" style="1"/>
    <col min="15617" max="15617" width="5.5" style="1" customWidth="1"/>
    <col min="15618" max="15618" width="10.6640625" style="1" customWidth="1"/>
    <col min="15619" max="15619" width="41.5" style="1" customWidth="1"/>
    <col min="15620" max="15620" width="10" style="1" customWidth="1"/>
    <col min="15621" max="15622" width="12.83203125" style="1" customWidth="1"/>
    <col min="15623" max="15625" width="0" style="1" hidden="1" customWidth="1"/>
    <col min="15626" max="15626" width="7.83203125" style="1" customWidth="1"/>
    <col min="15627" max="15630" width="0" style="1" hidden="1" customWidth="1"/>
    <col min="15631" max="15632" width="12.83203125" style="1" customWidth="1"/>
    <col min="15633" max="15636" width="0" style="1" hidden="1" customWidth="1"/>
    <col min="15637" max="15872" width="8.5" style="1"/>
    <col min="15873" max="15873" width="5.5" style="1" customWidth="1"/>
    <col min="15874" max="15874" width="10.6640625" style="1" customWidth="1"/>
    <col min="15875" max="15875" width="41.5" style="1" customWidth="1"/>
    <col min="15876" max="15876" width="10" style="1" customWidth="1"/>
    <col min="15877" max="15878" width="12.83203125" style="1" customWidth="1"/>
    <col min="15879" max="15881" width="0" style="1" hidden="1" customWidth="1"/>
    <col min="15882" max="15882" width="7.83203125" style="1" customWidth="1"/>
    <col min="15883" max="15886" width="0" style="1" hidden="1" customWidth="1"/>
    <col min="15887" max="15888" width="12.83203125" style="1" customWidth="1"/>
    <col min="15889" max="15892" width="0" style="1" hidden="1" customWidth="1"/>
    <col min="15893" max="16128" width="8.5" style="1"/>
    <col min="16129" max="16129" width="5.5" style="1" customWidth="1"/>
    <col min="16130" max="16130" width="10.6640625" style="1" customWidth="1"/>
    <col min="16131" max="16131" width="41.5" style="1" customWidth="1"/>
    <col min="16132" max="16132" width="10" style="1" customWidth="1"/>
    <col min="16133" max="16134" width="12.83203125" style="1" customWidth="1"/>
    <col min="16135" max="16137" width="0" style="1" hidden="1" customWidth="1"/>
    <col min="16138" max="16138" width="7.83203125" style="1" customWidth="1"/>
    <col min="16139" max="16142" width="0" style="1" hidden="1" customWidth="1"/>
    <col min="16143" max="16144" width="12.83203125" style="1" customWidth="1"/>
    <col min="16145" max="16148" width="0" style="1" hidden="1" customWidth="1"/>
    <col min="16149" max="16384" width="8.5" style="1"/>
  </cols>
  <sheetData>
    <row r="1" spans="1:22" ht="19">
      <c r="A1" s="103" t="s">
        <v>59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2" ht="36.75" customHeight="1">
      <c r="A2" s="101" t="s">
        <v>60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V2" s="95" t="s">
        <v>147</v>
      </c>
    </row>
    <row r="3" spans="1:22" ht="26.25" customHeight="1">
      <c r="A3" s="102" t="s">
        <v>61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22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9" t="s">
        <v>20</v>
      </c>
      <c r="G4" s="29" t="s">
        <v>21</v>
      </c>
      <c r="H4" s="29" t="s">
        <v>22</v>
      </c>
      <c r="I4" s="29" t="s">
        <v>21</v>
      </c>
      <c r="J4" s="29" t="s">
        <v>6</v>
      </c>
      <c r="K4" s="29" t="s">
        <v>23</v>
      </c>
      <c r="L4" s="29" t="s">
        <v>21</v>
      </c>
      <c r="M4" s="29" t="s">
        <v>24</v>
      </c>
      <c r="N4" s="29" t="s">
        <v>21</v>
      </c>
      <c r="O4" s="29" t="s">
        <v>25</v>
      </c>
      <c r="P4" s="29" t="s">
        <v>21</v>
      </c>
      <c r="Q4" s="28" t="s">
        <v>26</v>
      </c>
      <c r="R4" s="28" t="s">
        <v>27</v>
      </c>
      <c r="S4" s="1" t="s">
        <v>7</v>
      </c>
      <c r="T4" s="1" t="s">
        <v>8</v>
      </c>
    </row>
    <row r="5" spans="1:22" ht="12">
      <c r="A5" s="30" t="s">
        <v>9</v>
      </c>
      <c r="B5" s="31"/>
      <c r="C5" s="31" t="s">
        <v>10</v>
      </c>
      <c r="D5" s="31"/>
      <c r="E5" s="32"/>
      <c r="F5" s="33"/>
      <c r="G5" s="33"/>
      <c r="H5" s="50"/>
      <c r="I5" s="33"/>
      <c r="J5" s="33"/>
      <c r="K5" s="33"/>
      <c r="L5" s="33"/>
      <c r="M5" s="33"/>
      <c r="N5" s="33"/>
      <c r="O5" s="33"/>
      <c r="P5" s="33"/>
      <c r="Q5" s="34"/>
      <c r="R5" s="34"/>
    </row>
    <row r="6" spans="1:22" ht="15">
      <c r="A6" s="37">
        <v>1</v>
      </c>
      <c r="B6" s="38" t="s">
        <v>28</v>
      </c>
      <c r="C6" s="39" t="s">
        <v>29</v>
      </c>
      <c r="D6" s="38" t="s">
        <v>30</v>
      </c>
      <c r="E6" s="40">
        <v>28.847741999999997</v>
      </c>
      <c r="F6" s="41">
        <v>400000</v>
      </c>
      <c r="G6" s="41">
        <v>11539096.799999999</v>
      </c>
      <c r="H6" s="51">
        <v>430000</v>
      </c>
      <c r="I6" s="41">
        <v>12404529.059999999</v>
      </c>
      <c r="J6" s="41">
        <v>1</v>
      </c>
      <c r="K6" s="41">
        <v>430000</v>
      </c>
      <c r="L6" s="41">
        <v>12404529.059999999</v>
      </c>
      <c r="M6" s="41">
        <v>0</v>
      </c>
      <c r="N6" s="41">
        <v>0</v>
      </c>
      <c r="O6" s="41">
        <v>430000</v>
      </c>
      <c r="P6" s="41">
        <v>12404529.059999999</v>
      </c>
      <c r="Q6" s="42">
        <v>30000</v>
      </c>
      <c r="R6" s="42">
        <v>865432.25999999978</v>
      </c>
      <c r="S6" s="1">
        <v>0</v>
      </c>
      <c r="T6" s="1">
        <v>0</v>
      </c>
    </row>
    <row r="7" spans="1:22" ht="15">
      <c r="A7" s="37">
        <v>2</v>
      </c>
      <c r="B7" s="38" t="s">
        <v>31</v>
      </c>
      <c r="C7" s="39" t="s">
        <v>32</v>
      </c>
      <c r="D7" s="38" t="s">
        <v>30</v>
      </c>
      <c r="E7" s="40">
        <v>58.156514999999999</v>
      </c>
      <c r="F7" s="41">
        <v>450000</v>
      </c>
      <c r="G7" s="41">
        <v>26170431.75</v>
      </c>
      <c r="H7" s="51">
        <v>480000</v>
      </c>
      <c r="I7" s="41">
        <v>27915127.199999999</v>
      </c>
      <c r="J7" s="41">
        <v>1</v>
      </c>
      <c r="K7" s="41">
        <v>480000</v>
      </c>
      <c r="L7" s="41">
        <v>27915127.199999999</v>
      </c>
      <c r="M7" s="41">
        <v>0</v>
      </c>
      <c r="N7" s="41">
        <v>0</v>
      </c>
      <c r="O7" s="41">
        <v>480000</v>
      </c>
      <c r="P7" s="41">
        <v>27915127.199999999</v>
      </c>
      <c r="Q7" s="42">
        <v>30000</v>
      </c>
      <c r="R7" s="42">
        <v>1744695.4499999993</v>
      </c>
      <c r="S7" s="1">
        <v>0</v>
      </c>
      <c r="T7" s="1">
        <v>0</v>
      </c>
    </row>
    <row r="8" spans="1:22" ht="15">
      <c r="A8" s="37">
        <v>3</v>
      </c>
      <c r="B8" s="38" t="s">
        <v>33</v>
      </c>
      <c r="C8" s="39" t="s">
        <v>34</v>
      </c>
      <c r="D8" s="38" t="s">
        <v>30</v>
      </c>
      <c r="E8" s="40">
        <v>34.387079999999997</v>
      </c>
      <c r="F8" s="41">
        <v>320000</v>
      </c>
      <c r="G8" s="41">
        <v>11003865.6</v>
      </c>
      <c r="H8" s="51">
        <v>320000</v>
      </c>
      <c r="I8" s="41">
        <v>11003865.6</v>
      </c>
      <c r="J8" s="41">
        <v>1</v>
      </c>
      <c r="K8" s="41">
        <v>320000</v>
      </c>
      <c r="L8" s="41">
        <v>11003865.6</v>
      </c>
      <c r="M8" s="41">
        <v>0</v>
      </c>
      <c r="N8" s="41">
        <v>0</v>
      </c>
      <c r="O8" s="41">
        <v>320000</v>
      </c>
      <c r="P8" s="41">
        <v>11003865.6</v>
      </c>
      <c r="Q8" s="42">
        <v>0</v>
      </c>
      <c r="R8" s="42">
        <v>0</v>
      </c>
      <c r="S8" s="1">
        <v>0</v>
      </c>
      <c r="T8" s="1">
        <v>0</v>
      </c>
    </row>
    <row r="9" spans="1:22" ht="15">
      <c r="A9" s="37">
        <v>4</v>
      </c>
      <c r="B9" s="38" t="s">
        <v>35</v>
      </c>
      <c r="C9" s="39" t="s">
        <v>36</v>
      </c>
      <c r="D9" s="38" t="s">
        <v>37</v>
      </c>
      <c r="E9" s="40">
        <v>45332.165999999997</v>
      </c>
      <c r="F9" s="41">
        <v>900</v>
      </c>
      <c r="G9" s="41">
        <v>40798949.399999999</v>
      </c>
      <c r="H9" s="51">
        <v>1300</v>
      </c>
      <c r="I9" s="41">
        <v>58931815.799999997</v>
      </c>
      <c r="J9" s="41">
        <v>1</v>
      </c>
      <c r="K9" s="41">
        <v>1300</v>
      </c>
      <c r="L9" s="41">
        <v>58931815.799999997</v>
      </c>
      <c r="M9" s="41">
        <v>0</v>
      </c>
      <c r="N9" s="41">
        <v>0</v>
      </c>
      <c r="O9" s="41">
        <v>1300</v>
      </c>
      <c r="P9" s="41">
        <v>58931815.799999997</v>
      </c>
      <c r="Q9" s="42">
        <v>400</v>
      </c>
      <c r="R9" s="42">
        <v>18132866.399999999</v>
      </c>
      <c r="S9" s="1">
        <v>0</v>
      </c>
      <c r="T9" s="1">
        <v>0</v>
      </c>
    </row>
    <row r="10" spans="1:22" ht="15">
      <c r="A10" s="37">
        <v>5</v>
      </c>
      <c r="B10" s="38" t="s">
        <v>38</v>
      </c>
      <c r="C10" s="39" t="s">
        <v>39</v>
      </c>
      <c r="D10" s="38" t="s">
        <v>40</v>
      </c>
      <c r="E10" s="40">
        <v>22460.685000000001</v>
      </c>
      <c r="F10" s="41">
        <v>12</v>
      </c>
      <c r="G10" s="41">
        <v>269528.22000000003</v>
      </c>
      <c r="H10" s="51">
        <v>12</v>
      </c>
      <c r="I10" s="41">
        <v>269528.22000000003</v>
      </c>
      <c r="J10" s="41">
        <v>1</v>
      </c>
      <c r="K10" s="41">
        <v>12</v>
      </c>
      <c r="L10" s="41">
        <v>269528.22000000003</v>
      </c>
      <c r="M10" s="41">
        <v>0</v>
      </c>
      <c r="N10" s="41">
        <v>0</v>
      </c>
      <c r="O10" s="41">
        <v>12</v>
      </c>
      <c r="P10" s="41">
        <v>269528.22000000003</v>
      </c>
      <c r="Q10" s="42">
        <v>0</v>
      </c>
      <c r="R10" s="42">
        <v>0</v>
      </c>
      <c r="S10" s="1">
        <v>0</v>
      </c>
      <c r="T10" s="1">
        <v>0</v>
      </c>
    </row>
    <row r="11" spans="1:22" ht="15">
      <c r="A11" s="37">
        <v>6</v>
      </c>
      <c r="B11" s="38" t="s">
        <v>41</v>
      </c>
      <c r="C11" s="39" t="s">
        <v>42</v>
      </c>
      <c r="D11" s="38" t="s">
        <v>43</v>
      </c>
      <c r="E11" s="40">
        <v>24162.430200000003</v>
      </c>
      <c r="F11" s="41">
        <v>1398</v>
      </c>
      <c r="G11" s="41">
        <v>33779077.419600002</v>
      </c>
      <c r="H11" s="51">
        <v>1540</v>
      </c>
      <c r="I11" s="41">
        <v>37210142.508000001</v>
      </c>
      <c r="J11" s="41">
        <v>1</v>
      </c>
      <c r="K11" s="41">
        <v>1540</v>
      </c>
      <c r="L11" s="41">
        <v>37210142.508000001</v>
      </c>
      <c r="M11" s="41">
        <v>0</v>
      </c>
      <c r="N11" s="41">
        <v>0</v>
      </c>
      <c r="O11" s="41">
        <v>1540</v>
      </c>
      <c r="P11" s="41">
        <v>37210142.508000001</v>
      </c>
      <c r="Q11" s="42">
        <v>142</v>
      </c>
      <c r="R11" s="42">
        <v>3431065.0883999988</v>
      </c>
      <c r="S11" s="1">
        <v>0</v>
      </c>
      <c r="T11" s="1">
        <v>0</v>
      </c>
    </row>
    <row r="12" spans="1:22" ht="15">
      <c r="A12" s="37">
        <v>7</v>
      </c>
      <c r="B12" s="38" t="s">
        <v>11</v>
      </c>
      <c r="C12" s="39" t="s">
        <v>12</v>
      </c>
      <c r="D12" s="38" t="s">
        <v>13</v>
      </c>
      <c r="E12" s="40"/>
      <c r="F12" s="41"/>
      <c r="G12" s="41">
        <v>1170557.8824</v>
      </c>
      <c r="H12" s="51"/>
      <c r="I12" s="41"/>
      <c r="J12" s="41"/>
      <c r="K12" s="41"/>
      <c r="L12" s="41"/>
      <c r="M12" s="41"/>
      <c r="N12" s="41"/>
      <c r="O12" s="41"/>
      <c r="P12" s="41">
        <v>1257020.2278</v>
      </c>
      <c r="Q12" s="42"/>
      <c r="R12" s="42">
        <v>86462.345399999991</v>
      </c>
    </row>
    <row r="13" spans="1:22" ht="12">
      <c r="A13" s="45"/>
      <c r="B13" s="46"/>
      <c r="C13" s="47" t="s">
        <v>14</v>
      </c>
      <c r="D13" s="46"/>
      <c r="E13" s="48"/>
      <c r="F13" s="48"/>
      <c r="G13" s="48">
        <v>124731507.072</v>
      </c>
      <c r="H13" s="49"/>
      <c r="I13" s="48">
        <v>147735008.38800001</v>
      </c>
      <c r="J13" s="48"/>
      <c r="K13" s="48"/>
      <c r="L13" s="48">
        <v>147735008.38800001</v>
      </c>
      <c r="M13" s="48"/>
      <c r="N13" s="48">
        <v>0</v>
      </c>
      <c r="O13" s="48"/>
      <c r="P13" s="48">
        <v>148992028.61580002</v>
      </c>
      <c r="Q13" s="48"/>
      <c r="R13" s="48">
        <v>24260521.543799996</v>
      </c>
    </row>
    <row r="14" spans="1:22" ht="12">
      <c r="A14" s="30" t="s">
        <v>15</v>
      </c>
      <c r="B14" s="31"/>
      <c r="C14" s="31" t="s">
        <v>16</v>
      </c>
      <c r="D14" s="31"/>
      <c r="E14" s="32"/>
      <c r="F14" s="33"/>
      <c r="G14" s="33"/>
      <c r="H14" s="50"/>
      <c r="I14" s="33"/>
      <c r="J14" s="33"/>
      <c r="K14" s="33"/>
      <c r="L14" s="33"/>
      <c r="M14" s="33"/>
      <c r="N14" s="33"/>
      <c r="O14" s="33"/>
      <c r="P14" s="33"/>
      <c r="Q14" s="34"/>
      <c r="R14" s="34"/>
    </row>
    <row r="15" spans="1:22" ht="15">
      <c r="A15" s="37">
        <v>1</v>
      </c>
      <c r="B15" s="38" t="s">
        <v>47</v>
      </c>
      <c r="C15" s="39" t="s">
        <v>48</v>
      </c>
      <c r="D15" s="38" t="s">
        <v>46</v>
      </c>
      <c r="E15" s="40">
        <v>351.75684100000001</v>
      </c>
      <c r="F15" s="41">
        <v>221303</v>
      </c>
      <c r="G15" s="41">
        <v>77844844.183823004</v>
      </c>
      <c r="H15" s="51">
        <v>221303</v>
      </c>
      <c r="I15" s="41">
        <v>77844844.183823004</v>
      </c>
      <c r="J15" s="41">
        <v>1</v>
      </c>
      <c r="K15" s="41">
        <v>221303</v>
      </c>
      <c r="L15" s="41">
        <v>77844844.183823004</v>
      </c>
      <c r="M15" s="41"/>
      <c r="N15" s="41"/>
      <c r="O15" s="41">
        <v>221303</v>
      </c>
      <c r="P15" s="41">
        <v>77844844.183823004</v>
      </c>
      <c r="Q15" s="42">
        <v>0</v>
      </c>
      <c r="R15" s="42">
        <v>0</v>
      </c>
    </row>
    <row r="16" spans="1:22" ht="15">
      <c r="A16" s="37">
        <v>2</v>
      </c>
      <c r="B16" s="38" t="s">
        <v>49</v>
      </c>
      <c r="C16" s="39" t="s">
        <v>50</v>
      </c>
      <c r="D16" s="38" t="s">
        <v>46</v>
      </c>
      <c r="E16" s="40">
        <v>62.584000000000003</v>
      </c>
      <c r="F16" s="41">
        <v>239592</v>
      </c>
      <c r="G16" s="41">
        <v>14994625.728</v>
      </c>
      <c r="H16" s="51">
        <v>239592</v>
      </c>
      <c r="I16" s="41">
        <v>14994625.728</v>
      </c>
      <c r="J16" s="41">
        <v>1</v>
      </c>
      <c r="K16" s="41">
        <v>239592</v>
      </c>
      <c r="L16" s="41">
        <v>14994625.728</v>
      </c>
      <c r="M16" s="41"/>
      <c r="N16" s="41"/>
      <c r="O16" s="41">
        <v>239592</v>
      </c>
      <c r="P16" s="41">
        <v>14994625.728</v>
      </c>
      <c r="Q16" s="42">
        <v>0</v>
      </c>
      <c r="R16" s="42">
        <v>0</v>
      </c>
    </row>
    <row r="17" spans="1:18" ht="15">
      <c r="A17" s="37">
        <v>3</v>
      </c>
      <c r="B17" s="38" t="s">
        <v>51</v>
      </c>
      <c r="C17" s="39" t="s">
        <v>52</v>
      </c>
      <c r="D17" s="38" t="s">
        <v>46</v>
      </c>
      <c r="E17" s="40">
        <v>5.2</v>
      </c>
      <c r="F17" s="41">
        <v>242000</v>
      </c>
      <c r="G17" s="41">
        <v>1258400</v>
      </c>
      <c r="H17" s="51">
        <v>242000</v>
      </c>
      <c r="I17" s="41">
        <v>1258400</v>
      </c>
      <c r="J17" s="41">
        <v>1</v>
      </c>
      <c r="K17" s="41">
        <v>242000</v>
      </c>
      <c r="L17" s="41">
        <v>1258400</v>
      </c>
      <c r="M17" s="41"/>
      <c r="N17" s="41"/>
      <c r="O17" s="41">
        <v>242000</v>
      </c>
      <c r="P17" s="41">
        <v>1258400</v>
      </c>
      <c r="Q17" s="42">
        <v>0</v>
      </c>
      <c r="R17" s="42">
        <v>0</v>
      </c>
    </row>
    <row r="18" spans="1:18" ht="15">
      <c r="A18" s="37">
        <v>4</v>
      </c>
      <c r="B18" s="38" t="s">
        <v>53</v>
      </c>
      <c r="C18" s="39" t="s">
        <v>54</v>
      </c>
      <c r="D18" s="38" t="s">
        <v>46</v>
      </c>
      <c r="E18" s="40">
        <v>142.21856</v>
      </c>
      <c r="F18" s="41">
        <v>262000</v>
      </c>
      <c r="G18" s="41">
        <v>37261262.719999999</v>
      </c>
      <c r="H18" s="51">
        <v>262000</v>
      </c>
      <c r="I18" s="41">
        <v>37261262.719999999</v>
      </c>
      <c r="J18" s="41">
        <v>1</v>
      </c>
      <c r="K18" s="41">
        <v>262000</v>
      </c>
      <c r="L18" s="41">
        <v>37261262.719999999</v>
      </c>
      <c r="M18" s="41"/>
      <c r="N18" s="41"/>
      <c r="O18" s="41">
        <v>262000</v>
      </c>
      <c r="P18" s="41">
        <v>37261262.719999999</v>
      </c>
      <c r="Q18" s="42">
        <v>0</v>
      </c>
      <c r="R18" s="42">
        <v>0</v>
      </c>
    </row>
    <row r="19" spans="1:18" ht="15">
      <c r="A19" s="37">
        <v>5</v>
      </c>
      <c r="B19" s="38" t="s">
        <v>55</v>
      </c>
      <c r="C19" s="39" t="s">
        <v>56</v>
      </c>
      <c r="D19" s="38" t="s">
        <v>46</v>
      </c>
      <c r="E19" s="40">
        <v>387.81</v>
      </c>
      <c r="F19" s="41">
        <v>284408</v>
      </c>
      <c r="G19" s="41">
        <v>110296266.48</v>
      </c>
      <c r="H19" s="51">
        <v>284408</v>
      </c>
      <c r="I19" s="41">
        <v>110296266.48</v>
      </c>
      <c r="J19" s="41">
        <v>1</v>
      </c>
      <c r="K19" s="41">
        <v>284408</v>
      </c>
      <c r="L19" s="41">
        <v>110296266.48</v>
      </c>
      <c r="M19" s="41"/>
      <c r="N19" s="41"/>
      <c r="O19" s="41">
        <v>284408</v>
      </c>
      <c r="P19" s="41">
        <v>110296266.48</v>
      </c>
      <c r="Q19" s="42">
        <v>0</v>
      </c>
      <c r="R19" s="42">
        <v>0</v>
      </c>
    </row>
    <row r="20" spans="1:18" ht="12">
      <c r="A20" s="45"/>
      <c r="B20" s="46"/>
      <c r="C20" s="47" t="s">
        <v>17</v>
      </c>
      <c r="D20" s="46"/>
      <c r="E20" s="48"/>
      <c r="F20" s="48"/>
      <c r="G20" s="48">
        <v>241655399.11182302</v>
      </c>
      <c r="H20" s="49"/>
      <c r="I20" s="48">
        <v>241655399.11182302</v>
      </c>
      <c r="J20" s="48"/>
      <c r="K20" s="48"/>
      <c r="L20" s="48">
        <v>241655399.11182302</v>
      </c>
      <c r="M20" s="48"/>
      <c r="N20" s="48">
        <v>0</v>
      </c>
      <c r="O20" s="48"/>
      <c r="P20" s="48">
        <v>241655399.11182302</v>
      </c>
      <c r="Q20" s="48"/>
      <c r="R20" s="48">
        <v>0</v>
      </c>
    </row>
  </sheetData>
  <mergeCells count="3">
    <mergeCell ref="A1:R1"/>
    <mergeCell ref="A2:R2"/>
    <mergeCell ref="A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"/>
  <sheetViews>
    <sheetView workbookViewId="0">
      <selection activeCell="E13" sqref="E13"/>
    </sheetView>
  </sheetViews>
  <sheetFormatPr baseColWidth="10" defaultColWidth="8.5" defaultRowHeight="11"/>
  <cols>
    <col min="1" max="1" width="5.5" style="1" customWidth="1"/>
    <col min="2" max="2" width="41.5" style="1" customWidth="1"/>
    <col min="3" max="3" width="10" style="1" customWidth="1"/>
    <col min="4" max="4" width="12.83203125" style="25" customWidth="1"/>
    <col min="5" max="6" width="12.83203125" style="26" customWidth="1"/>
    <col min="7" max="7" width="8.5" style="1"/>
    <col min="8" max="8" width="9.5" style="1" bestFit="1" customWidth="1"/>
    <col min="9" max="242" width="8.5" style="1"/>
    <col min="243" max="243" width="5.5" style="1" customWidth="1"/>
    <col min="244" max="244" width="10.6640625" style="1" customWidth="1"/>
    <col min="245" max="245" width="41.5" style="1" customWidth="1"/>
    <col min="246" max="246" width="10" style="1" customWidth="1"/>
    <col min="247" max="248" width="12.83203125" style="1" customWidth="1"/>
    <col min="249" max="251" width="0" style="1" hidden="1" customWidth="1"/>
    <col min="252" max="252" width="7.83203125" style="1" customWidth="1"/>
    <col min="253" max="256" width="0" style="1" hidden="1" customWidth="1"/>
    <col min="257" max="258" width="12.83203125" style="1" customWidth="1"/>
    <col min="259" max="262" width="0" style="1" hidden="1" customWidth="1"/>
    <col min="263" max="498" width="8.5" style="1"/>
    <col min="499" max="499" width="5.5" style="1" customWidth="1"/>
    <col min="500" max="500" width="10.6640625" style="1" customWidth="1"/>
    <col min="501" max="501" width="41.5" style="1" customWidth="1"/>
    <col min="502" max="502" width="10" style="1" customWidth="1"/>
    <col min="503" max="504" width="12.83203125" style="1" customWidth="1"/>
    <col min="505" max="507" width="0" style="1" hidden="1" customWidth="1"/>
    <col min="508" max="508" width="7.83203125" style="1" customWidth="1"/>
    <col min="509" max="512" width="0" style="1" hidden="1" customWidth="1"/>
    <col min="513" max="514" width="12.83203125" style="1" customWidth="1"/>
    <col min="515" max="518" width="0" style="1" hidden="1" customWidth="1"/>
    <col min="519" max="754" width="8.5" style="1"/>
    <col min="755" max="755" width="5.5" style="1" customWidth="1"/>
    <col min="756" max="756" width="10.6640625" style="1" customWidth="1"/>
    <col min="757" max="757" width="41.5" style="1" customWidth="1"/>
    <col min="758" max="758" width="10" style="1" customWidth="1"/>
    <col min="759" max="760" width="12.83203125" style="1" customWidth="1"/>
    <col min="761" max="763" width="0" style="1" hidden="1" customWidth="1"/>
    <col min="764" max="764" width="7.83203125" style="1" customWidth="1"/>
    <col min="765" max="768" width="0" style="1" hidden="1" customWidth="1"/>
    <col min="769" max="770" width="12.83203125" style="1" customWidth="1"/>
    <col min="771" max="774" width="0" style="1" hidden="1" customWidth="1"/>
    <col min="775" max="1010" width="8.5" style="1"/>
    <col min="1011" max="1011" width="5.5" style="1" customWidth="1"/>
    <col min="1012" max="1012" width="10.6640625" style="1" customWidth="1"/>
    <col min="1013" max="1013" width="41.5" style="1" customWidth="1"/>
    <col min="1014" max="1014" width="10" style="1" customWidth="1"/>
    <col min="1015" max="1016" width="12.83203125" style="1" customWidth="1"/>
    <col min="1017" max="1019" width="0" style="1" hidden="1" customWidth="1"/>
    <col min="1020" max="1020" width="7.83203125" style="1" customWidth="1"/>
    <col min="1021" max="1024" width="0" style="1" hidden="1" customWidth="1"/>
    <col min="1025" max="1026" width="12.83203125" style="1" customWidth="1"/>
    <col min="1027" max="1030" width="0" style="1" hidden="1" customWidth="1"/>
    <col min="1031" max="1266" width="8.5" style="1"/>
    <col min="1267" max="1267" width="5.5" style="1" customWidth="1"/>
    <col min="1268" max="1268" width="10.6640625" style="1" customWidth="1"/>
    <col min="1269" max="1269" width="41.5" style="1" customWidth="1"/>
    <col min="1270" max="1270" width="10" style="1" customWidth="1"/>
    <col min="1271" max="1272" width="12.83203125" style="1" customWidth="1"/>
    <col min="1273" max="1275" width="0" style="1" hidden="1" customWidth="1"/>
    <col min="1276" max="1276" width="7.83203125" style="1" customWidth="1"/>
    <col min="1277" max="1280" width="0" style="1" hidden="1" customWidth="1"/>
    <col min="1281" max="1282" width="12.83203125" style="1" customWidth="1"/>
    <col min="1283" max="1286" width="0" style="1" hidden="1" customWidth="1"/>
    <col min="1287" max="1522" width="8.5" style="1"/>
    <col min="1523" max="1523" width="5.5" style="1" customWidth="1"/>
    <col min="1524" max="1524" width="10.6640625" style="1" customWidth="1"/>
    <col min="1525" max="1525" width="41.5" style="1" customWidth="1"/>
    <col min="1526" max="1526" width="10" style="1" customWidth="1"/>
    <col min="1527" max="1528" width="12.83203125" style="1" customWidth="1"/>
    <col min="1529" max="1531" width="0" style="1" hidden="1" customWidth="1"/>
    <col min="1532" max="1532" width="7.83203125" style="1" customWidth="1"/>
    <col min="1533" max="1536" width="0" style="1" hidden="1" customWidth="1"/>
    <col min="1537" max="1538" width="12.83203125" style="1" customWidth="1"/>
    <col min="1539" max="1542" width="0" style="1" hidden="1" customWidth="1"/>
    <col min="1543" max="1778" width="8.5" style="1"/>
    <col min="1779" max="1779" width="5.5" style="1" customWidth="1"/>
    <col min="1780" max="1780" width="10.6640625" style="1" customWidth="1"/>
    <col min="1781" max="1781" width="41.5" style="1" customWidth="1"/>
    <col min="1782" max="1782" width="10" style="1" customWidth="1"/>
    <col min="1783" max="1784" width="12.83203125" style="1" customWidth="1"/>
    <col min="1785" max="1787" width="0" style="1" hidden="1" customWidth="1"/>
    <col min="1788" max="1788" width="7.83203125" style="1" customWidth="1"/>
    <col min="1789" max="1792" width="0" style="1" hidden="1" customWidth="1"/>
    <col min="1793" max="1794" width="12.83203125" style="1" customWidth="1"/>
    <col min="1795" max="1798" width="0" style="1" hidden="1" customWidth="1"/>
    <col min="1799" max="2034" width="8.5" style="1"/>
    <col min="2035" max="2035" width="5.5" style="1" customWidth="1"/>
    <col min="2036" max="2036" width="10.6640625" style="1" customWidth="1"/>
    <col min="2037" max="2037" width="41.5" style="1" customWidth="1"/>
    <col min="2038" max="2038" width="10" style="1" customWidth="1"/>
    <col min="2039" max="2040" width="12.83203125" style="1" customWidth="1"/>
    <col min="2041" max="2043" width="0" style="1" hidden="1" customWidth="1"/>
    <col min="2044" max="2044" width="7.83203125" style="1" customWidth="1"/>
    <col min="2045" max="2048" width="0" style="1" hidden="1" customWidth="1"/>
    <col min="2049" max="2050" width="12.83203125" style="1" customWidth="1"/>
    <col min="2051" max="2054" width="0" style="1" hidden="1" customWidth="1"/>
    <col min="2055" max="2290" width="8.5" style="1"/>
    <col min="2291" max="2291" width="5.5" style="1" customWidth="1"/>
    <col min="2292" max="2292" width="10.6640625" style="1" customWidth="1"/>
    <col min="2293" max="2293" width="41.5" style="1" customWidth="1"/>
    <col min="2294" max="2294" width="10" style="1" customWidth="1"/>
    <col min="2295" max="2296" width="12.83203125" style="1" customWidth="1"/>
    <col min="2297" max="2299" width="0" style="1" hidden="1" customWidth="1"/>
    <col min="2300" max="2300" width="7.83203125" style="1" customWidth="1"/>
    <col min="2301" max="2304" width="0" style="1" hidden="1" customWidth="1"/>
    <col min="2305" max="2306" width="12.83203125" style="1" customWidth="1"/>
    <col min="2307" max="2310" width="0" style="1" hidden="1" customWidth="1"/>
    <col min="2311" max="2546" width="8.5" style="1"/>
    <col min="2547" max="2547" width="5.5" style="1" customWidth="1"/>
    <col min="2548" max="2548" width="10.6640625" style="1" customWidth="1"/>
    <col min="2549" max="2549" width="41.5" style="1" customWidth="1"/>
    <col min="2550" max="2550" width="10" style="1" customWidth="1"/>
    <col min="2551" max="2552" width="12.83203125" style="1" customWidth="1"/>
    <col min="2553" max="2555" width="0" style="1" hidden="1" customWidth="1"/>
    <col min="2556" max="2556" width="7.83203125" style="1" customWidth="1"/>
    <col min="2557" max="2560" width="0" style="1" hidden="1" customWidth="1"/>
    <col min="2561" max="2562" width="12.83203125" style="1" customWidth="1"/>
    <col min="2563" max="2566" width="0" style="1" hidden="1" customWidth="1"/>
    <col min="2567" max="2802" width="8.5" style="1"/>
    <col min="2803" max="2803" width="5.5" style="1" customWidth="1"/>
    <col min="2804" max="2804" width="10.6640625" style="1" customWidth="1"/>
    <col min="2805" max="2805" width="41.5" style="1" customWidth="1"/>
    <col min="2806" max="2806" width="10" style="1" customWidth="1"/>
    <col min="2807" max="2808" width="12.83203125" style="1" customWidth="1"/>
    <col min="2809" max="2811" width="0" style="1" hidden="1" customWidth="1"/>
    <col min="2812" max="2812" width="7.83203125" style="1" customWidth="1"/>
    <col min="2813" max="2816" width="0" style="1" hidden="1" customWidth="1"/>
    <col min="2817" max="2818" width="12.83203125" style="1" customWidth="1"/>
    <col min="2819" max="2822" width="0" style="1" hidden="1" customWidth="1"/>
    <col min="2823" max="3058" width="8.5" style="1"/>
    <col min="3059" max="3059" width="5.5" style="1" customWidth="1"/>
    <col min="3060" max="3060" width="10.6640625" style="1" customWidth="1"/>
    <col min="3061" max="3061" width="41.5" style="1" customWidth="1"/>
    <col min="3062" max="3062" width="10" style="1" customWidth="1"/>
    <col min="3063" max="3064" width="12.83203125" style="1" customWidth="1"/>
    <col min="3065" max="3067" width="0" style="1" hidden="1" customWidth="1"/>
    <col min="3068" max="3068" width="7.83203125" style="1" customWidth="1"/>
    <col min="3069" max="3072" width="0" style="1" hidden="1" customWidth="1"/>
    <col min="3073" max="3074" width="12.83203125" style="1" customWidth="1"/>
    <col min="3075" max="3078" width="0" style="1" hidden="1" customWidth="1"/>
    <col min="3079" max="3314" width="8.5" style="1"/>
    <col min="3315" max="3315" width="5.5" style="1" customWidth="1"/>
    <col min="3316" max="3316" width="10.6640625" style="1" customWidth="1"/>
    <col min="3317" max="3317" width="41.5" style="1" customWidth="1"/>
    <col min="3318" max="3318" width="10" style="1" customWidth="1"/>
    <col min="3319" max="3320" width="12.83203125" style="1" customWidth="1"/>
    <col min="3321" max="3323" width="0" style="1" hidden="1" customWidth="1"/>
    <col min="3324" max="3324" width="7.83203125" style="1" customWidth="1"/>
    <col min="3325" max="3328" width="0" style="1" hidden="1" customWidth="1"/>
    <col min="3329" max="3330" width="12.83203125" style="1" customWidth="1"/>
    <col min="3331" max="3334" width="0" style="1" hidden="1" customWidth="1"/>
    <col min="3335" max="3570" width="8.5" style="1"/>
    <col min="3571" max="3571" width="5.5" style="1" customWidth="1"/>
    <col min="3572" max="3572" width="10.6640625" style="1" customWidth="1"/>
    <col min="3573" max="3573" width="41.5" style="1" customWidth="1"/>
    <col min="3574" max="3574" width="10" style="1" customWidth="1"/>
    <col min="3575" max="3576" width="12.83203125" style="1" customWidth="1"/>
    <col min="3577" max="3579" width="0" style="1" hidden="1" customWidth="1"/>
    <col min="3580" max="3580" width="7.83203125" style="1" customWidth="1"/>
    <col min="3581" max="3584" width="0" style="1" hidden="1" customWidth="1"/>
    <col min="3585" max="3586" width="12.83203125" style="1" customWidth="1"/>
    <col min="3587" max="3590" width="0" style="1" hidden="1" customWidth="1"/>
    <col min="3591" max="3826" width="8.5" style="1"/>
    <col min="3827" max="3827" width="5.5" style="1" customWidth="1"/>
    <col min="3828" max="3828" width="10.6640625" style="1" customWidth="1"/>
    <col min="3829" max="3829" width="41.5" style="1" customWidth="1"/>
    <col min="3830" max="3830" width="10" style="1" customWidth="1"/>
    <col min="3831" max="3832" width="12.83203125" style="1" customWidth="1"/>
    <col min="3833" max="3835" width="0" style="1" hidden="1" customWidth="1"/>
    <col min="3836" max="3836" width="7.83203125" style="1" customWidth="1"/>
    <col min="3837" max="3840" width="0" style="1" hidden="1" customWidth="1"/>
    <col min="3841" max="3842" width="12.83203125" style="1" customWidth="1"/>
    <col min="3843" max="3846" width="0" style="1" hidden="1" customWidth="1"/>
    <col min="3847" max="4082" width="8.5" style="1"/>
    <col min="4083" max="4083" width="5.5" style="1" customWidth="1"/>
    <col min="4084" max="4084" width="10.6640625" style="1" customWidth="1"/>
    <col min="4085" max="4085" width="41.5" style="1" customWidth="1"/>
    <col min="4086" max="4086" width="10" style="1" customWidth="1"/>
    <col min="4087" max="4088" width="12.83203125" style="1" customWidth="1"/>
    <col min="4089" max="4091" width="0" style="1" hidden="1" customWidth="1"/>
    <col min="4092" max="4092" width="7.83203125" style="1" customWidth="1"/>
    <col min="4093" max="4096" width="0" style="1" hidden="1" customWidth="1"/>
    <col min="4097" max="4098" width="12.83203125" style="1" customWidth="1"/>
    <col min="4099" max="4102" width="0" style="1" hidden="1" customWidth="1"/>
    <col min="4103" max="4338" width="8.5" style="1"/>
    <col min="4339" max="4339" width="5.5" style="1" customWidth="1"/>
    <col min="4340" max="4340" width="10.6640625" style="1" customWidth="1"/>
    <col min="4341" max="4341" width="41.5" style="1" customWidth="1"/>
    <col min="4342" max="4342" width="10" style="1" customWidth="1"/>
    <col min="4343" max="4344" width="12.83203125" style="1" customWidth="1"/>
    <col min="4345" max="4347" width="0" style="1" hidden="1" customWidth="1"/>
    <col min="4348" max="4348" width="7.83203125" style="1" customWidth="1"/>
    <col min="4349" max="4352" width="0" style="1" hidden="1" customWidth="1"/>
    <col min="4353" max="4354" width="12.83203125" style="1" customWidth="1"/>
    <col min="4355" max="4358" width="0" style="1" hidden="1" customWidth="1"/>
    <col min="4359" max="4594" width="8.5" style="1"/>
    <col min="4595" max="4595" width="5.5" style="1" customWidth="1"/>
    <col min="4596" max="4596" width="10.6640625" style="1" customWidth="1"/>
    <col min="4597" max="4597" width="41.5" style="1" customWidth="1"/>
    <col min="4598" max="4598" width="10" style="1" customWidth="1"/>
    <col min="4599" max="4600" width="12.83203125" style="1" customWidth="1"/>
    <col min="4601" max="4603" width="0" style="1" hidden="1" customWidth="1"/>
    <col min="4604" max="4604" width="7.83203125" style="1" customWidth="1"/>
    <col min="4605" max="4608" width="0" style="1" hidden="1" customWidth="1"/>
    <col min="4609" max="4610" width="12.83203125" style="1" customWidth="1"/>
    <col min="4611" max="4614" width="0" style="1" hidden="1" customWidth="1"/>
    <col min="4615" max="4850" width="8.5" style="1"/>
    <col min="4851" max="4851" width="5.5" style="1" customWidth="1"/>
    <col min="4852" max="4852" width="10.6640625" style="1" customWidth="1"/>
    <col min="4853" max="4853" width="41.5" style="1" customWidth="1"/>
    <col min="4854" max="4854" width="10" style="1" customWidth="1"/>
    <col min="4855" max="4856" width="12.83203125" style="1" customWidth="1"/>
    <col min="4857" max="4859" width="0" style="1" hidden="1" customWidth="1"/>
    <col min="4860" max="4860" width="7.83203125" style="1" customWidth="1"/>
    <col min="4861" max="4864" width="0" style="1" hidden="1" customWidth="1"/>
    <col min="4865" max="4866" width="12.83203125" style="1" customWidth="1"/>
    <col min="4867" max="4870" width="0" style="1" hidden="1" customWidth="1"/>
    <col min="4871" max="5106" width="8.5" style="1"/>
    <col min="5107" max="5107" width="5.5" style="1" customWidth="1"/>
    <col min="5108" max="5108" width="10.6640625" style="1" customWidth="1"/>
    <col min="5109" max="5109" width="41.5" style="1" customWidth="1"/>
    <col min="5110" max="5110" width="10" style="1" customWidth="1"/>
    <col min="5111" max="5112" width="12.83203125" style="1" customWidth="1"/>
    <col min="5113" max="5115" width="0" style="1" hidden="1" customWidth="1"/>
    <col min="5116" max="5116" width="7.83203125" style="1" customWidth="1"/>
    <col min="5117" max="5120" width="0" style="1" hidden="1" customWidth="1"/>
    <col min="5121" max="5122" width="12.83203125" style="1" customWidth="1"/>
    <col min="5123" max="5126" width="0" style="1" hidden="1" customWidth="1"/>
    <col min="5127" max="5362" width="8.5" style="1"/>
    <col min="5363" max="5363" width="5.5" style="1" customWidth="1"/>
    <col min="5364" max="5364" width="10.6640625" style="1" customWidth="1"/>
    <col min="5365" max="5365" width="41.5" style="1" customWidth="1"/>
    <col min="5366" max="5366" width="10" style="1" customWidth="1"/>
    <col min="5367" max="5368" width="12.83203125" style="1" customWidth="1"/>
    <col min="5369" max="5371" width="0" style="1" hidden="1" customWidth="1"/>
    <col min="5372" max="5372" width="7.83203125" style="1" customWidth="1"/>
    <col min="5373" max="5376" width="0" style="1" hidden="1" customWidth="1"/>
    <col min="5377" max="5378" width="12.83203125" style="1" customWidth="1"/>
    <col min="5379" max="5382" width="0" style="1" hidden="1" customWidth="1"/>
    <col min="5383" max="5618" width="8.5" style="1"/>
    <col min="5619" max="5619" width="5.5" style="1" customWidth="1"/>
    <col min="5620" max="5620" width="10.6640625" style="1" customWidth="1"/>
    <col min="5621" max="5621" width="41.5" style="1" customWidth="1"/>
    <col min="5622" max="5622" width="10" style="1" customWidth="1"/>
    <col min="5623" max="5624" width="12.83203125" style="1" customWidth="1"/>
    <col min="5625" max="5627" width="0" style="1" hidden="1" customWidth="1"/>
    <col min="5628" max="5628" width="7.83203125" style="1" customWidth="1"/>
    <col min="5629" max="5632" width="0" style="1" hidden="1" customWidth="1"/>
    <col min="5633" max="5634" width="12.83203125" style="1" customWidth="1"/>
    <col min="5635" max="5638" width="0" style="1" hidden="1" customWidth="1"/>
    <col min="5639" max="5874" width="8.5" style="1"/>
    <col min="5875" max="5875" width="5.5" style="1" customWidth="1"/>
    <col min="5876" max="5876" width="10.6640625" style="1" customWidth="1"/>
    <col min="5877" max="5877" width="41.5" style="1" customWidth="1"/>
    <col min="5878" max="5878" width="10" style="1" customWidth="1"/>
    <col min="5879" max="5880" width="12.83203125" style="1" customWidth="1"/>
    <col min="5881" max="5883" width="0" style="1" hidden="1" customWidth="1"/>
    <col min="5884" max="5884" width="7.83203125" style="1" customWidth="1"/>
    <col min="5885" max="5888" width="0" style="1" hidden="1" customWidth="1"/>
    <col min="5889" max="5890" width="12.83203125" style="1" customWidth="1"/>
    <col min="5891" max="5894" width="0" style="1" hidden="1" customWidth="1"/>
    <col min="5895" max="6130" width="8.5" style="1"/>
    <col min="6131" max="6131" width="5.5" style="1" customWidth="1"/>
    <col min="6132" max="6132" width="10.6640625" style="1" customWidth="1"/>
    <col min="6133" max="6133" width="41.5" style="1" customWidth="1"/>
    <col min="6134" max="6134" width="10" style="1" customWidth="1"/>
    <col min="6135" max="6136" width="12.83203125" style="1" customWidth="1"/>
    <col min="6137" max="6139" width="0" style="1" hidden="1" customWidth="1"/>
    <col min="6140" max="6140" width="7.83203125" style="1" customWidth="1"/>
    <col min="6141" max="6144" width="0" style="1" hidden="1" customWidth="1"/>
    <col min="6145" max="6146" width="12.83203125" style="1" customWidth="1"/>
    <col min="6147" max="6150" width="0" style="1" hidden="1" customWidth="1"/>
    <col min="6151" max="6386" width="8.5" style="1"/>
    <col min="6387" max="6387" width="5.5" style="1" customWidth="1"/>
    <col min="6388" max="6388" width="10.6640625" style="1" customWidth="1"/>
    <col min="6389" max="6389" width="41.5" style="1" customWidth="1"/>
    <col min="6390" max="6390" width="10" style="1" customWidth="1"/>
    <col min="6391" max="6392" width="12.83203125" style="1" customWidth="1"/>
    <col min="6393" max="6395" width="0" style="1" hidden="1" customWidth="1"/>
    <col min="6396" max="6396" width="7.83203125" style="1" customWidth="1"/>
    <col min="6397" max="6400" width="0" style="1" hidden="1" customWidth="1"/>
    <col min="6401" max="6402" width="12.83203125" style="1" customWidth="1"/>
    <col min="6403" max="6406" width="0" style="1" hidden="1" customWidth="1"/>
    <col min="6407" max="6642" width="8.5" style="1"/>
    <col min="6643" max="6643" width="5.5" style="1" customWidth="1"/>
    <col min="6644" max="6644" width="10.6640625" style="1" customWidth="1"/>
    <col min="6645" max="6645" width="41.5" style="1" customWidth="1"/>
    <col min="6646" max="6646" width="10" style="1" customWidth="1"/>
    <col min="6647" max="6648" width="12.83203125" style="1" customWidth="1"/>
    <col min="6649" max="6651" width="0" style="1" hidden="1" customWidth="1"/>
    <col min="6652" max="6652" width="7.83203125" style="1" customWidth="1"/>
    <col min="6653" max="6656" width="0" style="1" hidden="1" customWidth="1"/>
    <col min="6657" max="6658" width="12.83203125" style="1" customWidth="1"/>
    <col min="6659" max="6662" width="0" style="1" hidden="1" customWidth="1"/>
    <col min="6663" max="6898" width="8.5" style="1"/>
    <col min="6899" max="6899" width="5.5" style="1" customWidth="1"/>
    <col min="6900" max="6900" width="10.6640625" style="1" customWidth="1"/>
    <col min="6901" max="6901" width="41.5" style="1" customWidth="1"/>
    <col min="6902" max="6902" width="10" style="1" customWidth="1"/>
    <col min="6903" max="6904" width="12.83203125" style="1" customWidth="1"/>
    <col min="6905" max="6907" width="0" style="1" hidden="1" customWidth="1"/>
    <col min="6908" max="6908" width="7.83203125" style="1" customWidth="1"/>
    <col min="6909" max="6912" width="0" style="1" hidden="1" customWidth="1"/>
    <col min="6913" max="6914" width="12.83203125" style="1" customWidth="1"/>
    <col min="6915" max="6918" width="0" style="1" hidden="1" customWidth="1"/>
    <col min="6919" max="7154" width="8.5" style="1"/>
    <col min="7155" max="7155" width="5.5" style="1" customWidth="1"/>
    <col min="7156" max="7156" width="10.6640625" style="1" customWidth="1"/>
    <col min="7157" max="7157" width="41.5" style="1" customWidth="1"/>
    <col min="7158" max="7158" width="10" style="1" customWidth="1"/>
    <col min="7159" max="7160" width="12.83203125" style="1" customWidth="1"/>
    <col min="7161" max="7163" width="0" style="1" hidden="1" customWidth="1"/>
    <col min="7164" max="7164" width="7.83203125" style="1" customWidth="1"/>
    <col min="7165" max="7168" width="0" style="1" hidden="1" customWidth="1"/>
    <col min="7169" max="7170" width="12.83203125" style="1" customWidth="1"/>
    <col min="7171" max="7174" width="0" style="1" hidden="1" customWidth="1"/>
    <col min="7175" max="7410" width="8.5" style="1"/>
    <col min="7411" max="7411" width="5.5" style="1" customWidth="1"/>
    <col min="7412" max="7412" width="10.6640625" style="1" customWidth="1"/>
    <col min="7413" max="7413" width="41.5" style="1" customWidth="1"/>
    <col min="7414" max="7414" width="10" style="1" customWidth="1"/>
    <col min="7415" max="7416" width="12.83203125" style="1" customWidth="1"/>
    <col min="7417" max="7419" width="0" style="1" hidden="1" customWidth="1"/>
    <col min="7420" max="7420" width="7.83203125" style="1" customWidth="1"/>
    <col min="7421" max="7424" width="0" style="1" hidden="1" customWidth="1"/>
    <col min="7425" max="7426" width="12.83203125" style="1" customWidth="1"/>
    <col min="7427" max="7430" width="0" style="1" hidden="1" customWidth="1"/>
    <col min="7431" max="7666" width="8.5" style="1"/>
    <col min="7667" max="7667" width="5.5" style="1" customWidth="1"/>
    <col min="7668" max="7668" width="10.6640625" style="1" customWidth="1"/>
    <col min="7669" max="7669" width="41.5" style="1" customWidth="1"/>
    <col min="7670" max="7670" width="10" style="1" customWidth="1"/>
    <col min="7671" max="7672" width="12.83203125" style="1" customWidth="1"/>
    <col min="7673" max="7675" width="0" style="1" hidden="1" customWidth="1"/>
    <col min="7676" max="7676" width="7.83203125" style="1" customWidth="1"/>
    <col min="7677" max="7680" width="0" style="1" hidden="1" customWidth="1"/>
    <col min="7681" max="7682" width="12.83203125" style="1" customWidth="1"/>
    <col min="7683" max="7686" width="0" style="1" hidden="1" customWidth="1"/>
    <col min="7687" max="7922" width="8.5" style="1"/>
    <col min="7923" max="7923" width="5.5" style="1" customWidth="1"/>
    <col min="7924" max="7924" width="10.6640625" style="1" customWidth="1"/>
    <col min="7925" max="7925" width="41.5" style="1" customWidth="1"/>
    <col min="7926" max="7926" width="10" style="1" customWidth="1"/>
    <col min="7927" max="7928" width="12.83203125" style="1" customWidth="1"/>
    <col min="7929" max="7931" width="0" style="1" hidden="1" customWidth="1"/>
    <col min="7932" max="7932" width="7.83203125" style="1" customWidth="1"/>
    <col min="7933" max="7936" width="0" style="1" hidden="1" customWidth="1"/>
    <col min="7937" max="7938" width="12.83203125" style="1" customWidth="1"/>
    <col min="7939" max="7942" width="0" style="1" hidden="1" customWidth="1"/>
    <col min="7943" max="8178" width="8.5" style="1"/>
    <col min="8179" max="8179" width="5.5" style="1" customWidth="1"/>
    <col min="8180" max="8180" width="10.6640625" style="1" customWidth="1"/>
    <col min="8181" max="8181" width="41.5" style="1" customWidth="1"/>
    <col min="8182" max="8182" width="10" style="1" customWidth="1"/>
    <col min="8183" max="8184" width="12.83203125" style="1" customWidth="1"/>
    <col min="8185" max="8187" width="0" style="1" hidden="1" customWidth="1"/>
    <col min="8188" max="8188" width="7.83203125" style="1" customWidth="1"/>
    <col min="8189" max="8192" width="0" style="1" hidden="1" customWidth="1"/>
    <col min="8193" max="8194" width="12.83203125" style="1" customWidth="1"/>
    <col min="8195" max="8198" width="0" style="1" hidden="1" customWidth="1"/>
    <col min="8199" max="8434" width="8.5" style="1"/>
    <col min="8435" max="8435" width="5.5" style="1" customWidth="1"/>
    <col min="8436" max="8436" width="10.6640625" style="1" customWidth="1"/>
    <col min="8437" max="8437" width="41.5" style="1" customWidth="1"/>
    <col min="8438" max="8438" width="10" style="1" customWidth="1"/>
    <col min="8439" max="8440" width="12.83203125" style="1" customWidth="1"/>
    <col min="8441" max="8443" width="0" style="1" hidden="1" customWidth="1"/>
    <col min="8444" max="8444" width="7.83203125" style="1" customWidth="1"/>
    <col min="8445" max="8448" width="0" style="1" hidden="1" customWidth="1"/>
    <col min="8449" max="8450" width="12.83203125" style="1" customWidth="1"/>
    <col min="8451" max="8454" width="0" style="1" hidden="1" customWidth="1"/>
    <col min="8455" max="8690" width="8.5" style="1"/>
    <col min="8691" max="8691" width="5.5" style="1" customWidth="1"/>
    <col min="8692" max="8692" width="10.6640625" style="1" customWidth="1"/>
    <col min="8693" max="8693" width="41.5" style="1" customWidth="1"/>
    <col min="8694" max="8694" width="10" style="1" customWidth="1"/>
    <col min="8695" max="8696" width="12.83203125" style="1" customWidth="1"/>
    <col min="8697" max="8699" width="0" style="1" hidden="1" customWidth="1"/>
    <col min="8700" max="8700" width="7.83203125" style="1" customWidth="1"/>
    <col min="8701" max="8704" width="0" style="1" hidden="1" customWidth="1"/>
    <col min="8705" max="8706" width="12.83203125" style="1" customWidth="1"/>
    <col min="8707" max="8710" width="0" style="1" hidden="1" customWidth="1"/>
    <col min="8711" max="8946" width="8.5" style="1"/>
    <col min="8947" max="8947" width="5.5" style="1" customWidth="1"/>
    <col min="8948" max="8948" width="10.6640625" style="1" customWidth="1"/>
    <col min="8949" max="8949" width="41.5" style="1" customWidth="1"/>
    <col min="8950" max="8950" width="10" style="1" customWidth="1"/>
    <col min="8951" max="8952" width="12.83203125" style="1" customWidth="1"/>
    <col min="8953" max="8955" width="0" style="1" hidden="1" customWidth="1"/>
    <col min="8956" max="8956" width="7.83203125" style="1" customWidth="1"/>
    <col min="8957" max="8960" width="0" style="1" hidden="1" customWidth="1"/>
    <col min="8961" max="8962" width="12.83203125" style="1" customWidth="1"/>
    <col min="8963" max="8966" width="0" style="1" hidden="1" customWidth="1"/>
    <col min="8967" max="9202" width="8.5" style="1"/>
    <col min="9203" max="9203" width="5.5" style="1" customWidth="1"/>
    <col min="9204" max="9204" width="10.6640625" style="1" customWidth="1"/>
    <col min="9205" max="9205" width="41.5" style="1" customWidth="1"/>
    <col min="9206" max="9206" width="10" style="1" customWidth="1"/>
    <col min="9207" max="9208" width="12.83203125" style="1" customWidth="1"/>
    <col min="9209" max="9211" width="0" style="1" hidden="1" customWidth="1"/>
    <col min="9212" max="9212" width="7.83203125" style="1" customWidth="1"/>
    <col min="9213" max="9216" width="0" style="1" hidden="1" customWidth="1"/>
    <col min="9217" max="9218" width="12.83203125" style="1" customWidth="1"/>
    <col min="9219" max="9222" width="0" style="1" hidden="1" customWidth="1"/>
    <col min="9223" max="9458" width="8.5" style="1"/>
    <col min="9459" max="9459" width="5.5" style="1" customWidth="1"/>
    <col min="9460" max="9460" width="10.6640625" style="1" customWidth="1"/>
    <col min="9461" max="9461" width="41.5" style="1" customWidth="1"/>
    <col min="9462" max="9462" width="10" style="1" customWidth="1"/>
    <col min="9463" max="9464" width="12.83203125" style="1" customWidth="1"/>
    <col min="9465" max="9467" width="0" style="1" hidden="1" customWidth="1"/>
    <col min="9468" max="9468" width="7.83203125" style="1" customWidth="1"/>
    <col min="9469" max="9472" width="0" style="1" hidden="1" customWidth="1"/>
    <col min="9473" max="9474" width="12.83203125" style="1" customWidth="1"/>
    <col min="9475" max="9478" width="0" style="1" hidden="1" customWidth="1"/>
    <col min="9479" max="9714" width="8.5" style="1"/>
    <col min="9715" max="9715" width="5.5" style="1" customWidth="1"/>
    <col min="9716" max="9716" width="10.6640625" style="1" customWidth="1"/>
    <col min="9717" max="9717" width="41.5" style="1" customWidth="1"/>
    <col min="9718" max="9718" width="10" style="1" customWidth="1"/>
    <col min="9719" max="9720" width="12.83203125" style="1" customWidth="1"/>
    <col min="9721" max="9723" width="0" style="1" hidden="1" customWidth="1"/>
    <col min="9724" max="9724" width="7.83203125" style="1" customWidth="1"/>
    <col min="9725" max="9728" width="0" style="1" hidden="1" customWidth="1"/>
    <col min="9729" max="9730" width="12.83203125" style="1" customWidth="1"/>
    <col min="9731" max="9734" width="0" style="1" hidden="1" customWidth="1"/>
    <col min="9735" max="9970" width="8.5" style="1"/>
    <col min="9971" max="9971" width="5.5" style="1" customWidth="1"/>
    <col min="9972" max="9972" width="10.6640625" style="1" customWidth="1"/>
    <col min="9973" max="9973" width="41.5" style="1" customWidth="1"/>
    <col min="9974" max="9974" width="10" style="1" customWidth="1"/>
    <col min="9975" max="9976" width="12.83203125" style="1" customWidth="1"/>
    <col min="9977" max="9979" width="0" style="1" hidden="1" customWidth="1"/>
    <col min="9980" max="9980" width="7.83203125" style="1" customWidth="1"/>
    <col min="9981" max="9984" width="0" style="1" hidden="1" customWidth="1"/>
    <col min="9985" max="9986" width="12.83203125" style="1" customWidth="1"/>
    <col min="9987" max="9990" width="0" style="1" hidden="1" customWidth="1"/>
    <col min="9991" max="10226" width="8.5" style="1"/>
    <col min="10227" max="10227" width="5.5" style="1" customWidth="1"/>
    <col min="10228" max="10228" width="10.6640625" style="1" customWidth="1"/>
    <col min="10229" max="10229" width="41.5" style="1" customWidth="1"/>
    <col min="10230" max="10230" width="10" style="1" customWidth="1"/>
    <col min="10231" max="10232" width="12.83203125" style="1" customWidth="1"/>
    <col min="10233" max="10235" width="0" style="1" hidden="1" customWidth="1"/>
    <col min="10236" max="10236" width="7.83203125" style="1" customWidth="1"/>
    <col min="10237" max="10240" width="0" style="1" hidden="1" customWidth="1"/>
    <col min="10241" max="10242" width="12.83203125" style="1" customWidth="1"/>
    <col min="10243" max="10246" width="0" style="1" hidden="1" customWidth="1"/>
    <col min="10247" max="10482" width="8.5" style="1"/>
    <col min="10483" max="10483" width="5.5" style="1" customWidth="1"/>
    <col min="10484" max="10484" width="10.6640625" style="1" customWidth="1"/>
    <col min="10485" max="10485" width="41.5" style="1" customWidth="1"/>
    <col min="10486" max="10486" width="10" style="1" customWidth="1"/>
    <col min="10487" max="10488" width="12.83203125" style="1" customWidth="1"/>
    <col min="10489" max="10491" width="0" style="1" hidden="1" customWidth="1"/>
    <col min="10492" max="10492" width="7.83203125" style="1" customWidth="1"/>
    <col min="10493" max="10496" width="0" style="1" hidden="1" customWidth="1"/>
    <col min="10497" max="10498" width="12.83203125" style="1" customWidth="1"/>
    <col min="10499" max="10502" width="0" style="1" hidden="1" customWidth="1"/>
    <col min="10503" max="10738" width="8.5" style="1"/>
    <col min="10739" max="10739" width="5.5" style="1" customWidth="1"/>
    <col min="10740" max="10740" width="10.6640625" style="1" customWidth="1"/>
    <col min="10741" max="10741" width="41.5" style="1" customWidth="1"/>
    <col min="10742" max="10742" width="10" style="1" customWidth="1"/>
    <col min="10743" max="10744" width="12.83203125" style="1" customWidth="1"/>
    <col min="10745" max="10747" width="0" style="1" hidden="1" customWidth="1"/>
    <col min="10748" max="10748" width="7.83203125" style="1" customWidth="1"/>
    <col min="10749" max="10752" width="0" style="1" hidden="1" customWidth="1"/>
    <col min="10753" max="10754" width="12.83203125" style="1" customWidth="1"/>
    <col min="10755" max="10758" width="0" style="1" hidden="1" customWidth="1"/>
    <col min="10759" max="10994" width="8.5" style="1"/>
    <col min="10995" max="10995" width="5.5" style="1" customWidth="1"/>
    <col min="10996" max="10996" width="10.6640625" style="1" customWidth="1"/>
    <col min="10997" max="10997" width="41.5" style="1" customWidth="1"/>
    <col min="10998" max="10998" width="10" style="1" customWidth="1"/>
    <col min="10999" max="11000" width="12.83203125" style="1" customWidth="1"/>
    <col min="11001" max="11003" width="0" style="1" hidden="1" customWidth="1"/>
    <col min="11004" max="11004" width="7.83203125" style="1" customWidth="1"/>
    <col min="11005" max="11008" width="0" style="1" hidden="1" customWidth="1"/>
    <col min="11009" max="11010" width="12.83203125" style="1" customWidth="1"/>
    <col min="11011" max="11014" width="0" style="1" hidden="1" customWidth="1"/>
    <col min="11015" max="11250" width="8.5" style="1"/>
    <col min="11251" max="11251" width="5.5" style="1" customWidth="1"/>
    <col min="11252" max="11252" width="10.6640625" style="1" customWidth="1"/>
    <col min="11253" max="11253" width="41.5" style="1" customWidth="1"/>
    <col min="11254" max="11254" width="10" style="1" customWidth="1"/>
    <col min="11255" max="11256" width="12.83203125" style="1" customWidth="1"/>
    <col min="11257" max="11259" width="0" style="1" hidden="1" customWidth="1"/>
    <col min="11260" max="11260" width="7.83203125" style="1" customWidth="1"/>
    <col min="11261" max="11264" width="0" style="1" hidden="1" customWidth="1"/>
    <col min="11265" max="11266" width="12.83203125" style="1" customWidth="1"/>
    <col min="11267" max="11270" width="0" style="1" hidden="1" customWidth="1"/>
    <col min="11271" max="11506" width="8.5" style="1"/>
    <col min="11507" max="11507" width="5.5" style="1" customWidth="1"/>
    <col min="11508" max="11508" width="10.6640625" style="1" customWidth="1"/>
    <col min="11509" max="11509" width="41.5" style="1" customWidth="1"/>
    <col min="11510" max="11510" width="10" style="1" customWidth="1"/>
    <col min="11511" max="11512" width="12.83203125" style="1" customWidth="1"/>
    <col min="11513" max="11515" width="0" style="1" hidden="1" customWidth="1"/>
    <col min="11516" max="11516" width="7.83203125" style="1" customWidth="1"/>
    <col min="11517" max="11520" width="0" style="1" hidden="1" customWidth="1"/>
    <col min="11521" max="11522" width="12.83203125" style="1" customWidth="1"/>
    <col min="11523" max="11526" width="0" style="1" hidden="1" customWidth="1"/>
    <col min="11527" max="11762" width="8.5" style="1"/>
    <col min="11763" max="11763" width="5.5" style="1" customWidth="1"/>
    <col min="11764" max="11764" width="10.6640625" style="1" customWidth="1"/>
    <col min="11765" max="11765" width="41.5" style="1" customWidth="1"/>
    <col min="11766" max="11766" width="10" style="1" customWidth="1"/>
    <col min="11767" max="11768" width="12.83203125" style="1" customWidth="1"/>
    <col min="11769" max="11771" width="0" style="1" hidden="1" customWidth="1"/>
    <col min="11772" max="11772" width="7.83203125" style="1" customWidth="1"/>
    <col min="11773" max="11776" width="0" style="1" hidden="1" customWidth="1"/>
    <col min="11777" max="11778" width="12.83203125" style="1" customWidth="1"/>
    <col min="11779" max="11782" width="0" style="1" hidden="1" customWidth="1"/>
    <col min="11783" max="12018" width="8.5" style="1"/>
    <col min="12019" max="12019" width="5.5" style="1" customWidth="1"/>
    <col min="12020" max="12020" width="10.6640625" style="1" customWidth="1"/>
    <col min="12021" max="12021" width="41.5" style="1" customWidth="1"/>
    <col min="12022" max="12022" width="10" style="1" customWidth="1"/>
    <col min="12023" max="12024" width="12.83203125" style="1" customWidth="1"/>
    <col min="12025" max="12027" width="0" style="1" hidden="1" customWidth="1"/>
    <col min="12028" max="12028" width="7.83203125" style="1" customWidth="1"/>
    <col min="12029" max="12032" width="0" style="1" hidden="1" customWidth="1"/>
    <col min="12033" max="12034" width="12.83203125" style="1" customWidth="1"/>
    <col min="12035" max="12038" width="0" style="1" hidden="1" customWidth="1"/>
    <col min="12039" max="12274" width="8.5" style="1"/>
    <col min="12275" max="12275" width="5.5" style="1" customWidth="1"/>
    <col min="12276" max="12276" width="10.6640625" style="1" customWidth="1"/>
    <col min="12277" max="12277" width="41.5" style="1" customWidth="1"/>
    <col min="12278" max="12278" width="10" style="1" customWidth="1"/>
    <col min="12279" max="12280" width="12.83203125" style="1" customWidth="1"/>
    <col min="12281" max="12283" width="0" style="1" hidden="1" customWidth="1"/>
    <col min="12284" max="12284" width="7.83203125" style="1" customWidth="1"/>
    <col min="12285" max="12288" width="0" style="1" hidden="1" customWidth="1"/>
    <col min="12289" max="12290" width="12.83203125" style="1" customWidth="1"/>
    <col min="12291" max="12294" width="0" style="1" hidden="1" customWidth="1"/>
    <col min="12295" max="12530" width="8.5" style="1"/>
    <col min="12531" max="12531" width="5.5" style="1" customWidth="1"/>
    <col min="12532" max="12532" width="10.6640625" style="1" customWidth="1"/>
    <col min="12533" max="12533" width="41.5" style="1" customWidth="1"/>
    <col min="12534" max="12534" width="10" style="1" customWidth="1"/>
    <col min="12535" max="12536" width="12.83203125" style="1" customWidth="1"/>
    <col min="12537" max="12539" width="0" style="1" hidden="1" customWidth="1"/>
    <col min="12540" max="12540" width="7.83203125" style="1" customWidth="1"/>
    <col min="12541" max="12544" width="0" style="1" hidden="1" customWidth="1"/>
    <col min="12545" max="12546" width="12.83203125" style="1" customWidth="1"/>
    <col min="12547" max="12550" width="0" style="1" hidden="1" customWidth="1"/>
    <col min="12551" max="12786" width="8.5" style="1"/>
    <col min="12787" max="12787" width="5.5" style="1" customWidth="1"/>
    <col min="12788" max="12788" width="10.6640625" style="1" customWidth="1"/>
    <col min="12789" max="12789" width="41.5" style="1" customWidth="1"/>
    <col min="12790" max="12790" width="10" style="1" customWidth="1"/>
    <col min="12791" max="12792" width="12.83203125" style="1" customWidth="1"/>
    <col min="12793" max="12795" width="0" style="1" hidden="1" customWidth="1"/>
    <col min="12796" max="12796" width="7.83203125" style="1" customWidth="1"/>
    <col min="12797" max="12800" width="0" style="1" hidden="1" customWidth="1"/>
    <col min="12801" max="12802" width="12.83203125" style="1" customWidth="1"/>
    <col min="12803" max="12806" width="0" style="1" hidden="1" customWidth="1"/>
    <col min="12807" max="13042" width="8.5" style="1"/>
    <col min="13043" max="13043" width="5.5" style="1" customWidth="1"/>
    <col min="13044" max="13044" width="10.6640625" style="1" customWidth="1"/>
    <col min="13045" max="13045" width="41.5" style="1" customWidth="1"/>
    <col min="13046" max="13046" width="10" style="1" customWidth="1"/>
    <col min="13047" max="13048" width="12.83203125" style="1" customWidth="1"/>
    <col min="13049" max="13051" width="0" style="1" hidden="1" customWidth="1"/>
    <col min="13052" max="13052" width="7.83203125" style="1" customWidth="1"/>
    <col min="13053" max="13056" width="0" style="1" hidden="1" customWidth="1"/>
    <col min="13057" max="13058" width="12.83203125" style="1" customWidth="1"/>
    <col min="13059" max="13062" width="0" style="1" hidden="1" customWidth="1"/>
    <col min="13063" max="13298" width="8.5" style="1"/>
    <col min="13299" max="13299" width="5.5" style="1" customWidth="1"/>
    <col min="13300" max="13300" width="10.6640625" style="1" customWidth="1"/>
    <col min="13301" max="13301" width="41.5" style="1" customWidth="1"/>
    <col min="13302" max="13302" width="10" style="1" customWidth="1"/>
    <col min="13303" max="13304" width="12.83203125" style="1" customWidth="1"/>
    <col min="13305" max="13307" width="0" style="1" hidden="1" customWidth="1"/>
    <col min="13308" max="13308" width="7.83203125" style="1" customWidth="1"/>
    <col min="13309" max="13312" width="0" style="1" hidden="1" customWidth="1"/>
    <col min="13313" max="13314" width="12.83203125" style="1" customWidth="1"/>
    <col min="13315" max="13318" width="0" style="1" hidden="1" customWidth="1"/>
    <col min="13319" max="13554" width="8.5" style="1"/>
    <col min="13555" max="13555" width="5.5" style="1" customWidth="1"/>
    <col min="13556" max="13556" width="10.6640625" style="1" customWidth="1"/>
    <col min="13557" max="13557" width="41.5" style="1" customWidth="1"/>
    <col min="13558" max="13558" width="10" style="1" customWidth="1"/>
    <col min="13559" max="13560" width="12.83203125" style="1" customWidth="1"/>
    <col min="13561" max="13563" width="0" style="1" hidden="1" customWidth="1"/>
    <col min="13564" max="13564" width="7.83203125" style="1" customWidth="1"/>
    <col min="13565" max="13568" width="0" style="1" hidden="1" customWidth="1"/>
    <col min="13569" max="13570" width="12.83203125" style="1" customWidth="1"/>
    <col min="13571" max="13574" width="0" style="1" hidden="1" customWidth="1"/>
    <col min="13575" max="13810" width="8.5" style="1"/>
    <col min="13811" max="13811" width="5.5" style="1" customWidth="1"/>
    <col min="13812" max="13812" width="10.6640625" style="1" customWidth="1"/>
    <col min="13813" max="13813" width="41.5" style="1" customWidth="1"/>
    <col min="13814" max="13814" width="10" style="1" customWidth="1"/>
    <col min="13815" max="13816" width="12.83203125" style="1" customWidth="1"/>
    <col min="13817" max="13819" width="0" style="1" hidden="1" customWidth="1"/>
    <col min="13820" max="13820" width="7.83203125" style="1" customWidth="1"/>
    <col min="13821" max="13824" width="0" style="1" hidden="1" customWidth="1"/>
    <col min="13825" max="13826" width="12.83203125" style="1" customWidth="1"/>
    <col min="13827" max="13830" width="0" style="1" hidden="1" customWidth="1"/>
    <col min="13831" max="14066" width="8.5" style="1"/>
    <col min="14067" max="14067" width="5.5" style="1" customWidth="1"/>
    <col min="14068" max="14068" width="10.6640625" style="1" customWidth="1"/>
    <col min="14069" max="14069" width="41.5" style="1" customWidth="1"/>
    <col min="14070" max="14070" width="10" style="1" customWidth="1"/>
    <col min="14071" max="14072" width="12.83203125" style="1" customWidth="1"/>
    <col min="14073" max="14075" width="0" style="1" hidden="1" customWidth="1"/>
    <col min="14076" max="14076" width="7.83203125" style="1" customWidth="1"/>
    <col min="14077" max="14080" width="0" style="1" hidden="1" customWidth="1"/>
    <col min="14081" max="14082" width="12.83203125" style="1" customWidth="1"/>
    <col min="14083" max="14086" width="0" style="1" hidden="1" customWidth="1"/>
    <col min="14087" max="14322" width="8.5" style="1"/>
    <col min="14323" max="14323" width="5.5" style="1" customWidth="1"/>
    <col min="14324" max="14324" width="10.6640625" style="1" customWidth="1"/>
    <col min="14325" max="14325" width="41.5" style="1" customWidth="1"/>
    <col min="14326" max="14326" width="10" style="1" customWidth="1"/>
    <col min="14327" max="14328" width="12.83203125" style="1" customWidth="1"/>
    <col min="14329" max="14331" width="0" style="1" hidden="1" customWidth="1"/>
    <col min="14332" max="14332" width="7.83203125" style="1" customWidth="1"/>
    <col min="14333" max="14336" width="0" style="1" hidden="1" customWidth="1"/>
    <col min="14337" max="14338" width="12.83203125" style="1" customWidth="1"/>
    <col min="14339" max="14342" width="0" style="1" hidden="1" customWidth="1"/>
    <col min="14343" max="14578" width="8.5" style="1"/>
    <col min="14579" max="14579" width="5.5" style="1" customWidth="1"/>
    <col min="14580" max="14580" width="10.6640625" style="1" customWidth="1"/>
    <col min="14581" max="14581" width="41.5" style="1" customWidth="1"/>
    <col min="14582" max="14582" width="10" style="1" customWidth="1"/>
    <col min="14583" max="14584" width="12.83203125" style="1" customWidth="1"/>
    <col min="14585" max="14587" width="0" style="1" hidden="1" customWidth="1"/>
    <col min="14588" max="14588" width="7.83203125" style="1" customWidth="1"/>
    <col min="14589" max="14592" width="0" style="1" hidden="1" customWidth="1"/>
    <col min="14593" max="14594" width="12.83203125" style="1" customWidth="1"/>
    <col min="14595" max="14598" width="0" style="1" hidden="1" customWidth="1"/>
    <col min="14599" max="14834" width="8.5" style="1"/>
    <col min="14835" max="14835" width="5.5" style="1" customWidth="1"/>
    <col min="14836" max="14836" width="10.6640625" style="1" customWidth="1"/>
    <col min="14837" max="14837" width="41.5" style="1" customWidth="1"/>
    <col min="14838" max="14838" width="10" style="1" customWidth="1"/>
    <col min="14839" max="14840" width="12.83203125" style="1" customWidth="1"/>
    <col min="14841" max="14843" width="0" style="1" hidden="1" customWidth="1"/>
    <col min="14844" max="14844" width="7.83203125" style="1" customWidth="1"/>
    <col min="14845" max="14848" width="0" style="1" hidden="1" customWidth="1"/>
    <col min="14849" max="14850" width="12.83203125" style="1" customWidth="1"/>
    <col min="14851" max="14854" width="0" style="1" hidden="1" customWidth="1"/>
    <col min="14855" max="15090" width="8.5" style="1"/>
    <col min="15091" max="15091" width="5.5" style="1" customWidth="1"/>
    <col min="15092" max="15092" width="10.6640625" style="1" customWidth="1"/>
    <col min="15093" max="15093" width="41.5" style="1" customWidth="1"/>
    <col min="15094" max="15094" width="10" style="1" customWidth="1"/>
    <col min="15095" max="15096" width="12.83203125" style="1" customWidth="1"/>
    <col min="15097" max="15099" width="0" style="1" hidden="1" customWidth="1"/>
    <col min="15100" max="15100" width="7.83203125" style="1" customWidth="1"/>
    <col min="15101" max="15104" width="0" style="1" hidden="1" customWidth="1"/>
    <col min="15105" max="15106" width="12.83203125" style="1" customWidth="1"/>
    <col min="15107" max="15110" width="0" style="1" hidden="1" customWidth="1"/>
    <col min="15111" max="15346" width="8.5" style="1"/>
    <col min="15347" max="15347" width="5.5" style="1" customWidth="1"/>
    <col min="15348" max="15348" width="10.6640625" style="1" customWidth="1"/>
    <col min="15349" max="15349" width="41.5" style="1" customWidth="1"/>
    <col min="15350" max="15350" width="10" style="1" customWidth="1"/>
    <col min="15351" max="15352" width="12.83203125" style="1" customWidth="1"/>
    <col min="15353" max="15355" width="0" style="1" hidden="1" customWidth="1"/>
    <col min="15356" max="15356" width="7.83203125" style="1" customWidth="1"/>
    <col min="15357" max="15360" width="0" style="1" hidden="1" customWidth="1"/>
    <col min="15361" max="15362" width="12.83203125" style="1" customWidth="1"/>
    <col min="15363" max="15366" width="0" style="1" hidden="1" customWidth="1"/>
    <col min="15367" max="15602" width="8.5" style="1"/>
    <col min="15603" max="15603" width="5.5" style="1" customWidth="1"/>
    <col min="15604" max="15604" width="10.6640625" style="1" customWidth="1"/>
    <col min="15605" max="15605" width="41.5" style="1" customWidth="1"/>
    <col min="15606" max="15606" width="10" style="1" customWidth="1"/>
    <col min="15607" max="15608" width="12.83203125" style="1" customWidth="1"/>
    <col min="15609" max="15611" width="0" style="1" hidden="1" customWidth="1"/>
    <col min="15612" max="15612" width="7.83203125" style="1" customWidth="1"/>
    <col min="15613" max="15616" width="0" style="1" hidden="1" customWidth="1"/>
    <col min="15617" max="15618" width="12.83203125" style="1" customWidth="1"/>
    <col min="15619" max="15622" width="0" style="1" hidden="1" customWidth="1"/>
    <col min="15623" max="15858" width="8.5" style="1"/>
    <col min="15859" max="15859" width="5.5" style="1" customWidth="1"/>
    <col min="15860" max="15860" width="10.6640625" style="1" customWidth="1"/>
    <col min="15861" max="15861" width="41.5" style="1" customWidth="1"/>
    <col min="15862" max="15862" width="10" style="1" customWidth="1"/>
    <col min="15863" max="15864" width="12.83203125" style="1" customWidth="1"/>
    <col min="15865" max="15867" width="0" style="1" hidden="1" customWidth="1"/>
    <col min="15868" max="15868" width="7.83203125" style="1" customWidth="1"/>
    <col min="15869" max="15872" width="0" style="1" hidden="1" customWidth="1"/>
    <col min="15873" max="15874" width="12.83203125" style="1" customWidth="1"/>
    <col min="15875" max="15878" width="0" style="1" hidden="1" customWidth="1"/>
    <col min="15879" max="16114" width="8.5" style="1"/>
    <col min="16115" max="16115" width="5.5" style="1" customWidth="1"/>
    <col min="16116" max="16116" width="10.6640625" style="1" customWidth="1"/>
    <col min="16117" max="16117" width="41.5" style="1" customWidth="1"/>
    <col min="16118" max="16118" width="10" style="1" customWidth="1"/>
    <col min="16119" max="16120" width="12.83203125" style="1" customWidth="1"/>
    <col min="16121" max="16123" width="0" style="1" hidden="1" customWidth="1"/>
    <col min="16124" max="16124" width="7.83203125" style="1" customWidth="1"/>
    <col min="16125" max="16128" width="0" style="1" hidden="1" customWidth="1"/>
    <col min="16129" max="16130" width="12.83203125" style="1" customWidth="1"/>
    <col min="16131" max="16134" width="0" style="1" hidden="1" customWidth="1"/>
    <col min="16135" max="16384" width="8.5" style="1"/>
  </cols>
  <sheetData>
    <row r="1" spans="1:8" ht="28.5" customHeight="1">
      <c r="A1" s="96" t="s">
        <v>85</v>
      </c>
      <c r="B1" s="97"/>
      <c r="C1" s="97"/>
      <c r="D1" s="97"/>
      <c r="E1" s="97"/>
      <c r="F1" s="97"/>
    </row>
    <row r="2" spans="1:8" ht="30">
      <c r="A2" s="2" t="s">
        <v>1</v>
      </c>
      <c r="B2" s="3" t="s">
        <v>3</v>
      </c>
      <c r="C2" s="3" t="s">
        <v>4</v>
      </c>
      <c r="D2" s="4" t="s">
        <v>5</v>
      </c>
      <c r="E2" s="5" t="s">
        <v>25</v>
      </c>
      <c r="F2" s="5" t="s">
        <v>21</v>
      </c>
    </row>
    <row r="3" spans="1:8" ht="12">
      <c r="A3" s="6" t="s">
        <v>9</v>
      </c>
      <c r="B3" s="7" t="s">
        <v>10</v>
      </c>
      <c r="C3" s="7"/>
      <c r="D3" s="8"/>
      <c r="E3" s="9"/>
      <c r="F3" s="9"/>
    </row>
    <row r="4" spans="1:8" ht="15">
      <c r="A4" s="12">
        <v>1</v>
      </c>
      <c r="B4" s="14" t="s">
        <v>29</v>
      </c>
      <c r="C4" s="13" t="s">
        <v>30</v>
      </c>
      <c r="D4" s="15">
        <v>78</v>
      </c>
      <c r="E4" s="16">
        <v>430000</v>
      </c>
      <c r="F4" s="16">
        <f>D4*E4</f>
        <v>33540000</v>
      </c>
    </row>
    <row r="5" spans="1:8" ht="15">
      <c r="A5" s="12">
        <v>4</v>
      </c>
      <c r="B5" s="14" t="s">
        <v>32</v>
      </c>
      <c r="C5" s="13" t="s">
        <v>30</v>
      </c>
      <c r="D5" s="15">
        <v>163</v>
      </c>
      <c r="E5" s="16">
        <v>480000</v>
      </c>
      <c r="F5" s="16">
        <f t="shared" ref="F5:F8" si="0">D5*E5</f>
        <v>78240000</v>
      </c>
    </row>
    <row r="6" spans="1:8" ht="15">
      <c r="A6" s="12">
        <v>7</v>
      </c>
      <c r="B6" s="14" t="s">
        <v>34</v>
      </c>
      <c r="C6" s="13" t="s">
        <v>30</v>
      </c>
      <c r="D6" s="15">
        <v>98</v>
      </c>
      <c r="E6" s="16">
        <v>320000</v>
      </c>
      <c r="F6" s="16">
        <f t="shared" si="0"/>
        <v>31360000</v>
      </c>
    </row>
    <row r="7" spans="1:8" ht="15">
      <c r="A7" s="37">
        <v>3</v>
      </c>
      <c r="B7" s="14" t="s">
        <v>36</v>
      </c>
      <c r="C7" s="13" t="s">
        <v>37</v>
      </c>
      <c r="D7" s="15">
        <v>121800</v>
      </c>
      <c r="E7" s="16">
        <v>1300</v>
      </c>
      <c r="F7" s="16">
        <f t="shared" si="0"/>
        <v>158340000</v>
      </c>
    </row>
    <row r="8" spans="1:8" ht="15">
      <c r="A8" s="37">
        <v>5</v>
      </c>
      <c r="B8" s="14" t="s">
        <v>42</v>
      </c>
      <c r="C8" s="13" t="s">
        <v>43</v>
      </c>
      <c r="D8" s="15">
        <v>66800</v>
      </c>
      <c r="E8" s="16">
        <v>1540</v>
      </c>
      <c r="F8" s="16">
        <f t="shared" si="0"/>
        <v>102872000</v>
      </c>
    </row>
    <row r="9" spans="1:8" ht="12">
      <c r="A9" s="19"/>
      <c r="B9" s="21" t="s">
        <v>14</v>
      </c>
      <c r="C9" s="20"/>
      <c r="D9" s="22"/>
      <c r="E9" s="23"/>
      <c r="F9" s="23">
        <f>SUM(F4:F8)</f>
        <v>404352000</v>
      </c>
      <c r="H9" s="26">
        <f>'TB Núi Đối'!P13+'TB Lạng Côn'!P13+'TB Đại Đồng 1'!P13</f>
        <v>404768372.24304998</v>
      </c>
    </row>
    <row r="10" spans="1:8" ht="12">
      <c r="A10" s="6" t="s">
        <v>15</v>
      </c>
      <c r="B10" s="7" t="s">
        <v>16</v>
      </c>
      <c r="C10" s="7"/>
      <c r="D10" s="8"/>
      <c r="E10" s="9"/>
      <c r="F10" s="9"/>
    </row>
    <row r="11" spans="1:8" ht="14">
      <c r="A11" s="12">
        <v>1</v>
      </c>
      <c r="B11" s="14"/>
      <c r="C11" s="13"/>
      <c r="D11" s="15"/>
      <c r="E11" s="16"/>
      <c r="F11" s="16"/>
    </row>
    <row r="12" spans="1:8" ht="14">
      <c r="A12" s="12">
        <v>2</v>
      </c>
      <c r="B12" s="14"/>
      <c r="C12" s="13"/>
      <c r="D12" s="15"/>
      <c r="E12" s="16"/>
      <c r="F12" s="16"/>
    </row>
    <row r="13" spans="1:8" ht="14">
      <c r="A13" s="12">
        <v>3</v>
      </c>
      <c r="B13" s="14"/>
      <c r="C13" s="13"/>
      <c r="D13" s="15"/>
      <c r="E13" s="16"/>
      <c r="F13" s="16"/>
    </row>
    <row r="14" spans="1:8" ht="14">
      <c r="A14" s="12">
        <v>4</v>
      </c>
      <c r="B14" s="14"/>
      <c r="C14" s="13"/>
      <c r="D14" s="15"/>
      <c r="E14" s="16"/>
      <c r="F14" s="16"/>
    </row>
    <row r="15" spans="1:8" ht="14">
      <c r="A15" s="12">
        <v>5</v>
      </c>
      <c r="B15" s="14"/>
      <c r="C15" s="13"/>
      <c r="D15" s="15"/>
      <c r="E15" s="16"/>
      <c r="F15" s="16"/>
    </row>
    <row r="16" spans="1:8" ht="14">
      <c r="A16" s="12">
        <v>6</v>
      </c>
      <c r="B16" s="14"/>
      <c r="C16" s="13"/>
      <c r="D16" s="15"/>
      <c r="E16" s="16"/>
      <c r="F16" s="16"/>
    </row>
    <row r="17" spans="1:6" ht="12">
      <c r="A17" s="19"/>
      <c r="B17" s="21" t="s">
        <v>17</v>
      </c>
      <c r="C17" s="20"/>
      <c r="D17" s="22"/>
      <c r="E17" s="23"/>
      <c r="F17" s="23">
        <f>'TB Đại Đồng 1'!P21+'TB Lạng Côn'!P21+'TB Núi Đối'!P20</f>
        <v>694040061.1956811</v>
      </c>
    </row>
  </sheetData>
  <sortState xmlns:xlrd2="http://schemas.microsoft.com/office/spreadsheetml/2017/richdata2" ref="B4:G24">
    <sortCondition ref="B4"/>
  </sortState>
  <mergeCells count="1">
    <mergeCell ref="A1:F1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2A527-F144-094D-B1DD-8D385011BB94}">
  <dimension ref="A1:M79"/>
  <sheetViews>
    <sheetView topLeftCell="A34" workbookViewId="0">
      <selection activeCell="M2" sqref="M2:M19"/>
    </sheetView>
  </sheetViews>
  <sheetFormatPr baseColWidth="10" defaultRowHeight="25" customHeight="1"/>
  <cols>
    <col min="1" max="1" width="7.1640625" style="64" customWidth="1"/>
    <col min="2" max="2" width="13" style="64" customWidth="1"/>
    <col min="3" max="3" width="56" style="64" customWidth="1"/>
    <col min="4" max="4" width="10.83203125" style="64"/>
    <col min="5" max="5" width="17.1640625" style="62" customWidth="1"/>
    <col min="6" max="6" width="19.83203125" style="63" customWidth="1"/>
    <col min="7" max="8" width="10.83203125" style="64"/>
    <col min="9" max="9" width="13.6640625" style="64" customWidth="1"/>
    <col min="10" max="10" width="54.33203125" style="64" customWidth="1"/>
    <col min="11" max="11" width="10.83203125" style="64"/>
    <col min="12" max="12" width="18.1640625" style="64" customWidth="1"/>
    <col min="13" max="13" width="21.6640625" style="64" customWidth="1"/>
    <col min="14" max="16384" width="10.83203125" style="64"/>
  </cols>
  <sheetData>
    <row r="1" spans="1:13" ht="25" customHeight="1">
      <c r="A1" s="58"/>
      <c r="B1" s="58" t="s">
        <v>140</v>
      </c>
      <c r="C1" s="58" t="s">
        <v>64</v>
      </c>
      <c r="D1" s="59" t="s">
        <v>141</v>
      </c>
      <c r="E1" s="62" t="s">
        <v>142</v>
      </c>
      <c r="F1" s="63" t="s">
        <v>143</v>
      </c>
      <c r="I1" s="58" t="s">
        <v>140</v>
      </c>
      <c r="J1" s="58" t="s">
        <v>64</v>
      </c>
      <c r="K1" s="59" t="s">
        <v>141</v>
      </c>
      <c r="L1" s="62" t="s">
        <v>142</v>
      </c>
      <c r="M1" s="63" t="s">
        <v>143</v>
      </c>
    </row>
    <row r="2" spans="1:13" ht="25" customHeight="1">
      <c r="A2" s="60">
        <v>1</v>
      </c>
      <c r="B2" s="60" t="s">
        <v>70</v>
      </c>
      <c r="C2" s="60" t="s">
        <v>71</v>
      </c>
      <c r="D2" s="61" t="s">
        <v>72</v>
      </c>
      <c r="E2" s="62">
        <v>2</v>
      </c>
      <c r="F2" s="63">
        <v>2670000</v>
      </c>
      <c r="H2" s="64">
        <v>1</v>
      </c>
      <c r="I2" s="64" t="s">
        <v>70</v>
      </c>
      <c r="J2" s="64" t="str">
        <f t="shared" ref="J2:J9" si="0">C2</f>
        <v>Cần trục ô tô - sức nâng : 16,0 T</v>
      </c>
      <c r="K2" s="64" t="s">
        <v>72</v>
      </c>
      <c r="L2" s="64">
        <v>2</v>
      </c>
      <c r="M2" s="65">
        <v>2670000</v>
      </c>
    </row>
    <row r="3" spans="1:13" ht="25" customHeight="1">
      <c r="A3" s="60">
        <v>2</v>
      </c>
      <c r="B3" s="60" t="s">
        <v>73</v>
      </c>
      <c r="C3" s="60" t="s">
        <v>74</v>
      </c>
      <c r="D3" s="61" t="s">
        <v>72</v>
      </c>
      <c r="E3" s="62">
        <v>21</v>
      </c>
      <c r="F3" s="63">
        <v>2700000</v>
      </c>
      <c r="H3" s="64">
        <v>2</v>
      </c>
      <c r="I3" s="64" t="s">
        <v>73</v>
      </c>
      <c r="J3" s="64" t="str">
        <f t="shared" si="0"/>
        <v>Máy đào một gầu, bánh xích - dung tích gầu : 0,65 m3</v>
      </c>
      <c r="K3" s="64" t="s">
        <v>72</v>
      </c>
      <c r="L3" s="64">
        <v>139.25591999999997</v>
      </c>
      <c r="M3" s="65">
        <f>F10</f>
        <v>2277194</v>
      </c>
    </row>
    <row r="4" spans="1:13" ht="25" customHeight="1">
      <c r="A4" s="60">
        <v>3</v>
      </c>
      <c r="B4" s="60" t="s">
        <v>75</v>
      </c>
      <c r="C4" s="60" t="s">
        <v>76</v>
      </c>
      <c r="D4" s="61" t="s">
        <v>72</v>
      </c>
      <c r="E4" s="62">
        <v>15</v>
      </c>
      <c r="F4" s="63">
        <v>2950000</v>
      </c>
      <c r="H4" s="64">
        <v>3</v>
      </c>
      <c r="I4" s="64" t="s">
        <v>75</v>
      </c>
      <c r="J4" s="64" t="str">
        <f t="shared" si="0"/>
        <v>Máy đào một gầu, bánh xích - dung tích gầu : 0,80 m3</v>
      </c>
      <c r="K4" s="64" t="s">
        <v>72</v>
      </c>
      <c r="L4" s="64">
        <v>145.12775000000002</v>
      </c>
      <c r="M4" s="65">
        <f>F11</f>
        <v>2477299</v>
      </c>
    </row>
    <row r="5" spans="1:13" ht="25" customHeight="1">
      <c r="A5" s="60">
        <v>4</v>
      </c>
      <c r="B5" s="60" t="s">
        <v>77</v>
      </c>
      <c r="C5" s="60" t="s">
        <v>78</v>
      </c>
      <c r="D5" s="61" t="s">
        <v>72</v>
      </c>
      <c r="E5" s="62">
        <v>2</v>
      </c>
      <c r="F5" s="63">
        <v>1540000</v>
      </c>
      <c r="H5" s="64">
        <v>4</v>
      </c>
      <c r="I5" s="64" t="s">
        <v>77</v>
      </c>
      <c r="J5" s="64" t="str">
        <f t="shared" si="0"/>
        <v>Ô tô đầu kéo - công suất : 150,0 CV</v>
      </c>
      <c r="K5" s="64" t="s">
        <v>72</v>
      </c>
      <c r="L5" s="64">
        <v>18</v>
      </c>
      <c r="M5" s="65">
        <f>F12</f>
        <v>1325694</v>
      </c>
    </row>
    <row r="6" spans="1:13" ht="25" customHeight="1">
      <c r="A6" s="60">
        <v>5</v>
      </c>
      <c r="B6" s="60" t="s">
        <v>79</v>
      </c>
      <c r="C6" s="60" t="s">
        <v>80</v>
      </c>
      <c r="D6" s="61" t="s">
        <v>72</v>
      </c>
      <c r="E6" s="62">
        <v>4</v>
      </c>
      <c r="F6" s="63">
        <v>1915000</v>
      </c>
      <c r="H6" s="64">
        <v>5</v>
      </c>
      <c r="I6" s="64" t="s">
        <v>79</v>
      </c>
      <c r="J6" s="64" t="str">
        <f t="shared" si="0"/>
        <v>Ô tô vận tải thùng - trọng tải : 12,0 T</v>
      </c>
      <c r="K6" s="64" t="s">
        <v>72</v>
      </c>
      <c r="L6" s="64">
        <v>36</v>
      </c>
      <c r="M6" s="65">
        <f>F14</f>
        <v>1622415</v>
      </c>
    </row>
    <row r="7" spans="1:13" ht="25" customHeight="1">
      <c r="A7" s="60">
        <v>6</v>
      </c>
      <c r="B7" s="60" t="s">
        <v>81</v>
      </c>
      <c r="C7" s="60" t="s">
        <v>82</v>
      </c>
      <c r="D7" s="61" t="s">
        <v>72</v>
      </c>
      <c r="E7" s="62">
        <v>36</v>
      </c>
      <c r="F7" s="63">
        <v>115000</v>
      </c>
      <c r="H7" s="64">
        <v>6</v>
      </c>
      <c r="I7" s="64" t="s">
        <v>81</v>
      </c>
      <c r="J7" s="64" t="str">
        <f t="shared" si="0"/>
        <v>Phao thép, trọng tải : 60 T</v>
      </c>
      <c r="K7" s="64" t="s">
        <v>72</v>
      </c>
      <c r="L7" s="64">
        <v>705</v>
      </c>
      <c r="M7" s="65">
        <f>F7</f>
        <v>115000</v>
      </c>
    </row>
    <row r="8" spans="1:13" ht="25" customHeight="1">
      <c r="A8" s="60">
        <v>7</v>
      </c>
      <c r="B8" s="60" t="s">
        <v>83</v>
      </c>
      <c r="C8" s="60" t="s">
        <v>84</v>
      </c>
      <c r="D8" s="61" t="s">
        <v>72</v>
      </c>
      <c r="E8" s="62">
        <v>2</v>
      </c>
      <c r="F8" s="63">
        <v>145000</v>
      </c>
      <c r="H8" s="64">
        <v>7</v>
      </c>
      <c r="I8" s="64" t="s">
        <v>83</v>
      </c>
      <c r="J8" s="64" t="str">
        <f t="shared" si="0"/>
        <v>Rơ mooc - trọng tải : 15,0 T</v>
      </c>
      <c r="K8" s="64" t="s">
        <v>72</v>
      </c>
      <c r="L8" s="64">
        <v>18</v>
      </c>
      <c r="M8" s="65">
        <f>F16</f>
        <v>143429</v>
      </c>
    </row>
    <row r="9" spans="1:13" ht="25" customHeight="1">
      <c r="A9" s="60">
        <v>8</v>
      </c>
      <c r="B9" s="60" t="s">
        <v>89</v>
      </c>
      <c r="C9" s="60" t="s">
        <v>90</v>
      </c>
      <c r="D9" s="61" t="s">
        <v>72</v>
      </c>
      <c r="E9" s="62">
        <v>2</v>
      </c>
      <c r="F9" s="63">
        <v>2007808</v>
      </c>
      <c r="H9" s="64">
        <v>8</v>
      </c>
      <c r="I9" s="64" t="s">
        <v>89</v>
      </c>
      <c r="J9" s="64" t="str">
        <f t="shared" si="0"/>
        <v>Cần cẩu bánh hơi 16T</v>
      </c>
      <c r="K9" s="64" t="s">
        <v>72</v>
      </c>
      <c r="L9" s="64">
        <v>16.152000000000001</v>
      </c>
      <c r="M9" s="65">
        <f>F9</f>
        <v>2007808</v>
      </c>
    </row>
    <row r="10" spans="1:13" ht="25" customHeight="1">
      <c r="A10" s="60">
        <v>9</v>
      </c>
      <c r="B10" s="60" t="s">
        <v>73</v>
      </c>
      <c r="C10" s="60" t="s">
        <v>74</v>
      </c>
      <c r="D10" s="61" t="s">
        <v>72</v>
      </c>
      <c r="E10" s="62">
        <v>18.858280000000001</v>
      </c>
      <c r="F10" s="63">
        <v>2277194</v>
      </c>
      <c r="H10" s="64">
        <v>9</v>
      </c>
      <c r="I10" s="64" t="s">
        <v>91</v>
      </c>
      <c r="J10" s="64" t="str">
        <f>C13</f>
        <v>Ô tô tự đổ - trọng tải : 5,0 T</v>
      </c>
      <c r="K10" s="64" t="s">
        <v>72</v>
      </c>
      <c r="L10" s="64">
        <v>160.32501000000002</v>
      </c>
      <c r="M10" s="65">
        <v>1436727</v>
      </c>
    </row>
    <row r="11" spans="1:13" ht="25" customHeight="1">
      <c r="A11" s="60">
        <v>10</v>
      </c>
      <c r="B11" s="60" t="s">
        <v>75</v>
      </c>
      <c r="C11" s="60" t="s">
        <v>76</v>
      </c>
      <c r="D11" s="61" t="s">
        <v>72</v>
      </c>
      <c r="E11" s="62">
        <v>20.956000000000003</v>
      </c>
      <c r="F11" s="63">
        <v>2477299</v>
      </c>
      <c r="H11" s="64">
        <v>10</v>
      </c>
      <c r="I11" s="64" t="s">
        <v>100</v>
      </c>
      <c r="J11" s="64" t="str">
        <f>C31</f>
        <v xml:space="preserve">Phao thép 60T phục vụ thi công kênh </v>
      </c>
      <c r="K11" s="64" t="s">
        <v>72</v>
      </c>
      <c r="L11" s="64">
        <v>324</v>
      </c>
      <c r="M11" s="65">
        <v>115189</v>
      </c>
    </row>
    <row r="12" spans="1:13" ht="25" customHeight="1">
      <c r="A12" s="60">
        <v>11</v>
      </c>
      <c r="B12" s="60" t="s">
        <v>77</v>
      </c>
      <c r="C12" s="60" t="s">
        <v>78</v>
      </c>
      <c r="D12" s="61" t="s">
        <v>72</v>
      </c>
      <c r="E12" s="62">
        <v>2</v>
      </c>
      <c r="F12" s="63">
        <v>1325694</v>
      </c>
      <c r="H12" s="64">
        <v>11</v>
      </c>
      <c r="I12" s="64" t="s">
        <v>104</v>
      </c>
      <c r="J12" s="64" t="str">
        <f>C56</f>
        <v>Ô tô vận tải thùng - trọng tải : 5,0 T</v>
      </c>
      <c r="K12" s="64" t="s">
        <v>72</v>
      </c>
      <c r="L12" s="64">
        <v>6</v>
      </c>
      <c r="M12" s="65">
        <v>1051069</v>
      </c>
    </row>
    <row r="13" spans="1:13" ht="25" customHeight="1">
      <c r="A13" s="60">
        <v>12</v>
      </c>
      <c r="B13" s="60" t="s">
        <v>91</v>
      </c>
      <c r="C13" s="60" t="s">
        <v>92</v>
      </c>
      <c r="D13" s="61" t="s">
        <v>72</v>
      </c>
      <c r="E13" s="62">
        <v>33.0792</v>
      </c>
      <c r="F13" s="63">
        <v>1436727</v>
      </c>
      <c r="H13" s="64">
        <v>12</v>
      </c>
      <c r="I13" s="64" t="s">
        <v>102</v>
      </c>
      <c r="J13" s="64" t="str">
        <f>C48</f>
        <v>Máy khác</v>
      </c>
      <c r="K13" s="64" t="s">
        <v>72</v>
      </c>
    </row>
    <row r="14" spans="1:13" ht="25" customHeight="1">
      <c r="A14" s="60">
        <v>13</v>
      </c>
      <c r="B14" s="60" t="s">
        <v>79</v>
      </c>
      <c r="C14" s="60" t="s">
        <v>80</v>
      </c>
      <c r="D14" s="61" t="s">
        <v>72</v>
      </c>
      <c r="E14" s="62">
        <v>4</v>
      </c>
      <c r="F14" s="63">
        <v>1622415</v>
      </c>
      <c r="H14" s="64">
        <v>13</v>
      </c>
      <c r="I14" s="64" t="s">
        <v>129</v>
      </c>
      <c r="J14" s="64" t="str">
        <f>C58</f>
        <v>Máy cắt uốn cốt thép - công suất : 5,0 kW</v>
      </c>
      <c r="K14" s="64" t="s">
        <v>72</v>
      </c>
      <c r="L14" s="64">
        <v>4.3200000000000001E-3</v>
      </c>
      <c r="M14" s="65">
        <v>281815</v>
      </c>
    </row>
    <row r="15" spans="1:13" ht="25" customHeight="1">
      <c r="A15" s="60">
        <v>14</v>
      </c>
      <c r="B15" s="60" t="s">
        <v>81</v>
      </c>
      <c r="C15" s="60" t="s">
        <v>82</v>
      </c>
      <c r="D15" s="61" t="s">
        <v>72</v>
      </c>
      <c r="E15" s="62">
        <v>159</v>
      </c>
      <c r="F15" s="63">
        <v>115189</v>
      </c>
      <c r="H15" s="64">
        <v>14</v>
      </c>
      <c r="I15" s="64" t="s">
        <v>131</v>
      </c>
      <c r="J15" s="64" t="str">
        <f>C59</f>
        <v>Máy đầm bê tông, dầm dùi - công suất : 1,5 kW</v>
      </c>
      <c r="K15" s="64" t="s">
        <v>72</v>
      </c>
      <c r="L15" s="64">
        <v>8.9999999999999993E-3</v>
      </c>
      <c r="M15" s="65">
        <v>277193</v>
      </c>
    </row>
    <row r="16" spans="1:13" ht="25" customHeight="1">
      <c r="A16" s="60">
        <v>15</v>
      </c>
      <c r="B16" s="60" t="s">
        <v>83</v>
      </c>
      <c r="C16" s="60" t="s">
        <v>84</v>
      </c>
      <c r="D16" s="61" t="s">
        <v>72</v>
      </c>
      <c r="E16" s="62">
        <v>2</v>
      </c>
      <c r="F16" s="63">
        <v>143429</v>
      </c>
      <c r="H16" s="64">
        <v>15</v>
      </c>
      <c r="I16" s="64" t="s">
        <v>133</v>
      </c>
      <c r="J16" s="64" t="str">
        <f>C60</f>
        <v>Máy trộn bê tông - dung tích : 250,0 lít</v>
      </c>
      <c r="K16" s="64" t="s">
        <v>72</v>
      </c>
      <c r="L16" s="64">
        <v>4.7500000000000007E-3</v>
      </c>
      <c r="M16" s="65">
        <v>321452</v>
      </c>
    </row>
    <row r="17" spans="1:13" ht="25" customHeight="1">
      <c r="A17" s="60">
        <v>16</v>
      </c>
      <c r="B17" s="64" t="s">
        <v>89</v>
      </c>
      <c r="C17" s="64" t="s">
        <v>90</v>
      </c>
      <c r="D17" s="64" t="s">
        <v>72</v>
      </c>
      <c r="E17" s="62">
        <v>2</v>
      </c>
      <c r="F17" s="63">
        <v>2242159</v>
      </c>
      <c r="H17" s="64">
        <v>16</v>
      </c>
      <c r="I17" s="64" t="s">
        <v>135</v>
      </c>
      <c r="J17" s="64" t="str">
        <f>C61</f>
        <v>Máy trộn vữa 150 lít</v>
      </c>
      <c r="K17" s="64" t="s">
        <v>72</v>
      </c>
      <c r="L17" s="64">
        <v>3.7499000000000002</v>
      </c>
      <c r="M17" s="65">
        <v>295339</v>
      </c>
    </row>
    <row r="18" spans="1:13" ht="25" customHeight="1">
      <c r="A18" s="60">
        <v>17</v>
      </c>
      <c r="B18" s="64" t="s">
        <v>73</v>
      </c>
      <c r="C18" s="64" t="s">
        <v>74</v>
      </c>
      <c r="D18" s="64" t="s">
        <v>72</v>
      </c>
      <c r="E18" s="62">
        <v>24.391999999999999</v>
      </c>
      <c r="F18" s="63">
        <v>2696186</v>
      </c>
      <c r="H18" s="64">
        <v>17</v>
      </c>
      <c r="I18" s="64" t="s">
        <v>137</v>
      </c>
      <c r="J18" s="64" t="str">
        <f>C62</f>
        <v>Ô tô vận tải thùng - trọng tải : 5,0 T</v>
      </c>
      <c r="K18" s="64" t="s">
        <v>72</v>
      </c>
      <c r="L18" s="64">
        <v>5.7696860000000001</v>
      </c>
      <c r="M18" s="65">
        <v>1273071</v>
      </c>
    </row>
    <row r="19" spans="1:13" ht="25" customHeight="1">
      <c r="A19" s="60">
        <v>18</v>
      </c>
      <c r="B19" s="64" t="s">
        <v>75</v>
      </c>
      <c r="C19" s="64" t="s">
        <v>76</v>
      </c>
      <c r="D19" s="64" t="s">
        <v>72</v>
      </c>
      <c r="E19" s="62">
        <v>18.954000000000001</v>
      </c>
      <c r="F19" s="63">
        <v>2938899</v>
      </c>
      <c r="H19" s="64">
        <v>18</v>
      </c>
      <c r="I19" s="64" t="s">
        <v>138</v>
      </c>
      <c r="J19" s="64" t="str">
        <f>C64</f>
        <v>Máy cưa gỗ cầm tay - công suất : 1,3 kW</v>
      </c>
      <c r="K19" s="64" t="s">
        <v>72</v>
      </c>
      <c r="L19" s="64">
        <v>8.125</v>
      </c>
      <c r="M19" s="65">
        <v>24662</v>
      </c>
    </row>
    <row r="20" spans="1:13" ht="25" customHeight="1">
      <c r="A20" s="60">
        <v>19</v>
      </c>
      <c r="B20" s="64" t="s">
        <v>77</v>
      </c>
      <c r="C20" s="64" t="s">
        <v>78</v>
      </c>
      <c r="D20" s="64" t="s">
        <v>72</v>
      </c>
      <c r="E20" s="62">
        <v>2</v>
      </c>
      <c r="F20" s="63">
        <v>1538740</v>
      </c>
    </row>
    <row r="21" spans="1:13" ht="25" customHeight="1">
      <c r="A21" s="60">
        <v>20</v>
      </c>
      <c r="B21" s="64" t="s">
        <v>79</v>
      </c>
      <c r="C21" s="64" t="s">
        <v>80</v>
      </c>
      <c r="D21" s="64" t="s">
        <v>72</v>
      </c>
      <c r="E21" s="62">
        <v>4</v>
      </c>
      <c r="F21" s="63">
        <v>1913578</v>
      </c>
    </row>
    <row r="22" spans="1:13" ht="25" customHeight="1">
      <c r="A22" s="60">
        <v>21</v>
      </c>
      <c r="B22" s="64" t="s">
        <v>81</v>
      </c>
      <c r="C22" s="64" t="s">
        <v>82</v>
      </c>
      <c r="D22" s="64" t="s">
        <v>72</v>
      </c>
      <c r="E22" s="62">
        <v>173</v>
      </c>
      <c r="F22" s="63">
        <v>115189</v>
      </c>
    </row>
    <row r="23" spans="1:13" ht="25" customHeight="1">
      <c r="A23" s="60">
        <v>22</v>
      </c>
      <c r="B23" s="64" t="s">
        <v>83</v>
      </c>
      <c r="C23" s="64" t="s">
        <v>84</v>
      </c>
      <c r="D23" s="64" t="s">
        <v>72</v>
      </c>
      <c r="E23" s="62">
        <v>2</v>
      </c>
      <c r="F23" s="63">
        <v>143429</v>
      </c>
    </row>
    <row r="24" spans="1:13" ht="25" customHeight="1">
      <c r="A24" s="60">
        <v>23</v>
      </c>
      <c r="B24" s="64" t="s">
        <v>89</v>
      </c>
      <c r="C24" s="64" t="s">
        <v>90</v>
      </c>
      <c r="D24" s="64" t="s">
        <v>72</v>
      </c>
      <c r="E24" s="62">
        <v>2</v>
      </c>
      <c r="F24" s="63">
        <v>2242159</v>
      </c>
    </row>
    <row r="25" spans="1:13" ht="25" customHeight="1">
      <c r="A25" s="60">
        <v>24</v>
      </c>
      <c r="B25" s="64" t="s">
        <v>73</v>
      </c>
      <c r="C25" s="64" t="s">
        <v>74</v>
      </c>
      <c r="D25" s="64" t="s">
        <v>72</v>
      </c>
      <c r="E25" s="62">
        <v>25.082999999999998</v>
      </c>
      <c r="F25" s="63">
        <v>2696186</v>
      </c>
    </row>
    <row r="26" spans="1:13" ht="25" customHeight="1">
      <c r="A26" s="60">
        <v>25</v>
      </c>
      <c r="B26" s="64" t="s">
        <v>75</v>
      </c>
      <c r="C26" s="64" t="s">
        <v>76</v>
      </c>
      <c r="D26" s="64" t="s">
        <v>72</v>
      </c>
      <c r="E26" s="62">
        <v>19.052</v>
      </c>
      <c r="F26" s="63">
        <v>2938899</v>
      </c>
    </row>
    <row r="27" spans="1:13" ht="25" customHeight="1">
      <c r="A27" s="60">
        <v>26</v>
      </c>
      <c r="B27" s="64" t="s">
        <v>77</v>
      </c>
      <c r="C27" s="64" t="s">
        <v>78</v>
      </c>
      <c r="D27" s="64" t="s">
        <v>72</v>
      </c>
      <c r="E27" s="62">
        <v>2</v>
      </c>
      <c r="F27" s="63">
        <v>1538740</v>
      </c>
    </row>
    <row r="28" spans="1:13" ht="25" customHeight="1">
      <c r="A28" s="60">
        <v>27</v>
      </c>
      <c r="B28" s="64" t="s">
        <v>79</v>
      </c>
      <c r="C28" s="64" t="s">
        <v>80</v>
      </c>
      <c r="D28" s="64" t="s">
        <v>72</v>
      </c>
      <c r="E28" s="62">
        <v>4</v>
      </c>
      <c r="F28" s="63">
        <v>1913578</v>
      </c>
    </row>
    <row r="29" spans="1:13" ht="25" customHeight="1">
      <c r="A29" s="60">
        <v>28</v>
      </c>
      <c r="B29" s="64" t="s">
        <v>81</v>
      </c>
      <c r="C29" s="64" t="s">
        <v>82</v>
      </c>
      <c r="D29" s="64" t="s">
        <v>72</v>
      </c>
      <c r="E29" s="62">
        <v>177</v>
      </c>
      <c r="F29" s="63">
        <v>115189</v>
      </c>
    </row>
    <row r="30" spans="1:13" ht="25" customHeight="1">
      <c r="A30" s="60">
        <v>29</v>
      </c>
      <c r="B30" s="64" t="s">
        <v>83</v>
      </c>
      <c r="C30" s="64" t="s">
        <v>84</v>
      </c>
      <c r="D30" s="64" t="s">
        <v>72</v>
      </c>
      <c r="E30" s="62">
        <v>2</v>
      </c>
      <c r="F30" s="63">
        <v>143429</v>
      </c>
    </row>
    <row r="31" spans="1:13" ht="25" customHeight="1">
      <c r="A31" s="60">
        <v>30</v>
      </c>
      <c r="B31" s="64" t="s">
        <v>100</v>
      </c>
      <c r="C31" s="64" t="s">
        <v>101</v>
      </c>
      <c r="D31" s="64" t="s">
        <v>72</v>
      </c>
      <c r="E31" s="62">
        <v>169</v>
      </c>
      <c r="F31" s="63">
        <v>115189</v>
      </c>
    </row>
    <row r="32" spans="1:13" ht="25" customHeight="1">
      <c r="A32" s="60">
        <v>31</v>
      </c>
      <c r="B32" s="64" t="s">
        <v>89</v>
      </c>
      <c r="C32" s="64" t="s">
        <v>90</v>
      </c>
      <c r="D32" s="64" t="s">
        <v>72</v>
      </c>
      <c r="E32" s="62">
        <v>2</v>
      </c>
      <c r="F32" s="63">
        <v>2028310</v>
      </c>
    </row>
    <row r="33" spans="1:6" ht="25" customHeight="1">
      <c r="A33" s="60">
        <v>32</v>
      </c>
      <c r="B33" s="64" t="s">
        <v>73</v>
      </c>
      <c r="C33" s="64" t="s">
        <v>74</v>
      </c>
      <c r="D33" s="64" t="s">
        <v>72</v>
      </c>
      <c r="E33" s="62">
        <v>15.436680000000001</v>
      </c>
      <c r="F33" s="63">
        <v>2313849</v>
      </c>
    </row>
    <row r="34" spans="1:6" ht="25" customHeight="1">
      <c r="A34" s="60">
        <v>33</v>
      </c>
      <c r="B34" s="64" t="s">
        <v>75</v>
      </c>
      <c r="C34" s="64" t="s">
        <v>76</v>
      </c>
      <c r="D34" s="64" t="s">
        <v>72</v>
      </c>
      <c r="E34" s="62">
        <v>26.887250000000002</v>
      </c>
      <c r="F34" s="63">
        <v>2517682</v>
      </c>
    </row>
    <row r="35" spans="1:6" ht="25" customHeight="1">
      <c r="A35" s="60">
        <v>34</v>
      </c>
      <c r="B35" s="64" t="s">
        <v>77</v>
      </c>
      <c r="C35" s="64" t="s">
        <v>78</v>
      </c>
      <c r="D35" s="64" t="s">
        <v>72</v>
      </c>
      <c r="E35" s="62">
        <v>2</v>
      </c>
      <c r="F35" s="63">
        <v>1344332</v>
      </c>
    </row>
    <row r="36" spans="1:6" ht="25" customHeight="1">
      <c r="A36" s="60">
        <v>35</v>
      </c>
      <c r="B36" s="64" t="s">
        <v>91</v>
      </c>
      <c r="C36" s="64" t="s">
        <v>92</v>
      </c>
      <c r="D36" s="64" t="s">
        <v>72</v>
      </c>
      <c r="E36" s="62">
        <v>41.291809999999998</v>
      </c>
      <c r="F36" s="63">
        <v>1462199</v>
      </c>
    </row>
    <row r="37" spans="1:6" ht="25" customHeight="1">
      <c r="A37" s="60">
        <v>36</v>
      </c>
      <c r="B37" s="64" t="s">
        <v>79</v>
      </c>
      <c r="C37" s="64" t="s">
        <v>80</v>
      </c>
      <c r="D37" s="64" t="s">
        <v>72</v>
      </c>
      <c r="E37" s="62">
        <v>4</v>
      </c>
      <c r="F37" s="63">
        <v>1647887</v>
      </c>
    </row>
    <row r="38" spans="1:6" ht="25" customHeight="1">
      <c r="A38" s="60">
        <v>37</v>
      </c>
      <c r="B38" s="64" t="s">
        <v>104</v>
      </c>
      <c r="C38" s="64" t="s">
        <v>105</v>
      </c>
      <c r="D38" s="64" t="s">
        <v>72</v>
      </c>
      <c r="E38" s="62">
        <v>4</v>
      </c>
      <c r="F38" s="63">
        <v>1051069</v>
      </c>
    </row>
    <row r="39" spans="1:6" ht="25" customHeight="1">
      <c r="A39" s="60">
        <v>38</v>
      </c>
      <c r="B39" s="64" t="s">
        <v>83</v>
      </c>
      <c r="C39" s="64" t="s">
        <v>84</v>
      </c>
      <c r="D39" s="64" t="s">
        <v>72</v>
      </c>
      <c r="E39" s="62">
        <v>2</v>
      </c>
      <c r="F39" s="63">
        <v>143429</v>
      </c>
    </row>
    <row r="40" spans="1:6" ht="25" customHeight="1">
      <c r="A40" s="60">
        <v>39</v>
      </c>
      <c r="B40" s="64" t="s">
        <v>100</v>
      </c>
      <c r="C40" s="64" t="s">
        <v>101</v>
      </c>
      <c r="D40" s="64" t="s">
        <v>72</v>
      </c>
      <c r="E40" s="62">
        <v>136</v>
      </c>
      <c r="F40" s="63">
        <v>115189</v>
      </c>
    </row>
    <row r="41" spans="1:6" ht="25" customHeight="1">
      <c r="A41" s="60">
        <v>40</v>
      </c>
      <c r="B41" s="64" t="s">
        <v>89</v>
      </c>
      <c r="C41" s="64" t="s">
        <v>90</v>
      </c>
      <c r="D41" s="64" t="s">
        <v>72</v>
      </c>
      <c r="E41" s="62">
        <v>2.1520000000000001</v>
      </c>
      <c r="F41" s="63">
        <v>2217112</v>
      </c>
    </row>
    <row r="42" spans="1:6" ht="25" customHeight="1">
      <c r="A42" s="60">
        <v>41</v>
      </c>
      <c r="B42" s="64" t="s">
        <v>73</v>
      </c>
      <c r="C42" s="64" t="s">
        <v>74</v>
      </c>
      <c r="D42" s="64" t="s">
        <v>72</v>
      </c>
      <c r="E42" s="62">
        <v>13.153419999999999</v>
      </c>
      <c r="F42" s="63">
        <v>2651404</v>
      </c>
    </row>
    <row r="43" spans="1:6" ht="25" customHeight="1">
      <c r="A43" s="60">
        <v>42</v>
      </c>
      <c r="B43" s="64" t="s">
        <v>75</v>
      </c>
      <c r="C43" s="64" t="s">
        <v>76</v>
      </c>
      <c r="D43" s="64" t="s">
        <v>72</v>
      </c>
      <c r="E43" s="62">
        <v>20.88775</v>
      </c>
      <c r="F43" s="63">
        <v>2889564</v>
      </c>
    </row>
    <row r="44" spans="1:6" ht="25" customHeight="1">
      <c r="A44" s="60">
        <v>43</v>
      </c>
      <c r="B44" s="64" t="s">
        <v>77</v>
      </c>
      <c r="C44" s="64" t="s">
        <v>78</v>
      </c>
      <c r="D44" s="64" t="s">
        <v>72</v>
      </c>
      <c r="E44" s="62">
        <v>2</v>
      </c>
      <c r="F44" s="63">
        <v>1515970</v>
      </c>
    </row>
    <row r="45" spans="1:6" ht="25" customHeight="1">
      <c r="A45" s="60">
        <v>44</v>
      </c>
      <c r="B45" s="64" t="s">
        <v>91</v>
      </c>
      <c r="C45" s="64" t="s">
        <v>92</v>
      </c>
      <c r="D45" s="64" t="s">
        <v>72</v>
      </c>
      <c r="E45" s="62">
        <v>58.128</v>
      </c>
      <c r="F45" s="63">
        <v>1696771</v>
      </c>
    </row>
    <row r="46" spans="1:6" ht="25" customHeight="1">
      <c r="A46" s="60">
        <v>45</v>
      </c>
      <c r="B46" s="64" t="s">
        <v>79</v>
      </c>
      <c r="C46" s="64" t="s">
        <v>80</v>
      </c>
      <c r="D46" s="64" t="s">
        <v>72</v>
      </c>
      <c r="E46" s="62">
        <v>4</v>
      </c>
      <c r="F46" s="63">
        <v>1882459</v>
      </c>
    </row>
    <row r="47" spans="1:6" ht="25" customHeight="1">
      <c r="A47" s="60">
        <v>46</v>
      </c>
      <c r="B47" s="64" t="s">
        <v>83</v>
      </c>
      <c r="C47" s="64" t="s">
        <v>84</v>
      </c>
      <c r="D47" s="64" t="s">
        <v>72</v>
      </c>
      <c r="E47" s="62">
        <v>2</v>
      </c>
      <c r="F47" s="63">
        <v>143429</v>
      </c>
    </row>
    <row r="48" spans="1:6" ht="25" customHeight="1">
      <c r="A48" s="60">
        <v>47</v>
      </c>
      <c r="B48" s="64" t="s">
        <v>102</v>
      </c>
      <c r="C48" s="64" t="s">
        <v>103</v>
      </c>
      <c r="D48" s="64" t="s">
        <v>13</v>
      </c>
    </row>
    <row r="49" spans="1:6" ht="25" customHeight="1">
      <c r="A49" s="60">
        <v>48</v>
      </c>
      <c r="B49" s="64" t="s">
        <v>100</v>
      </c>
      <c r="C49" s="64" t="s">
        <v>101</v>
      </c>
      <c r="D49" s="64" t="s">
        <v>72</v>
      </c>
      <c r="E49" s="62">
        <v>19</v>
      </c>
      <c r="F49" s="63">
        <v>115189</v>
      </c>
    </row>
    <row r="50" spans="1:6" ht="25" customHeight="1">
      <c r="A50" s="60">
        <v>49</v>
      </c>
      <c r="B50" s="64" t="s">
        <v>89</v>
      </c>
      <c r="C50" s="64" t="s">
        <v>90</v>
      </c>
      <c r="D50" s="64" t="s">
        <v>72</v>
      </c>
      <c r="E50" s="62">
        <v>2</v>
      </c>
      <c r="F50" s="63">
        <v>2242159</v>
      </c>
    </row>
    <row r="51" spans="1:6" ht="25" customHeight="1">
      <c r="A51" s="60">
        <v>50</v>
      </c>
      <c r="B51" s="64" t="s">
        <v>73</v>
      </c>
      <c r="C51" s="64" t="s">
        <v>74</v>
      </c>
      <c r="D51" s="64" t="s">
        <v>72</v>
      </c>
      <c r="E51" s="62">
        <v>0.31584000000000001</v>
      </c>
      <c r="F51" s="63">
        <v>2696186</v>
      </c>
    </row>
    <row r="52" spans="1:6" ht="25" customHeight="1">
      <c r="A52" s="60">
        <v>51</v>
      </c>
      <c r="B52" s="64" t="s">
        <v>75</v>
      </c>
      <c r="C52" s="64" t="s">
        <v>76</v>
      </c>
      <c r="D52" s="64" t="s">
        <v>72</v>
      </c>
      <c r="E52" s="62">
        <v>4.4264999999999999</v>
      </c>
      <c r="F52" s="63">
        <v>2938899</v>
      </c>
    </row>
    <row r="53" spans="1:6" ht="25" customHeight="1">
      <c r="A53" s="60">
        <v>52</v>
      </c>
      <c r="B53" s="64" t="s">
        <v>77</v>
      </c>
      <c r="C53" s="64" t="s">
        <v>78</v>
      </c>
      <c r="D53" s="64" t="s">
        <v>72</v>
      </c>
      <c r="E53" s="62">
        <v>2</v>
      </c>
      <c r="F53" s="63">
        <v>1538740</v>
      </c>
    </row>
    <row r="54" spans="1:6" ht="25" customHeight="1">
      <c r="A54" s="60">
        <v>53</v>
      </c>
      <c r="B54" s="64" t="s">
        <v>91</v>
      </c>
      <c r="C54" s="64" t="s">
        <v>92</v>
      </c>
      <c r="D54" s="64" t="s">
        <v>72</v>
      </c>
      <c r="E54" s="62">
        <v>21.42</v>
      </c>
      <c r="F54" s="63">
        <v>1727890</v>
      </c>
    </row>
    <row r="55" spans="1:6" ht="25" customHeight="1">
      <c r="A55" s="60">
        <v>54</v>
      </c>
      <c r="B55" s="64" t="s">
        <v>79</v>
      </c>
      <c r="C55" s="64" t="s">
        <v>80</v>
      </c>
      <c r="D55" s="64" t="s">
        <v>72</v>
      </c>
      <c r="E55" s="62">
        <v>4</v>
      </c>
      <c r="F55" s="63">
        <v>1913578</v>
      </c>
    </row>
    <row r="56" spans="1:6" ht="25" customHeight="1">
      <c r="A56" s="60">
        <v>55</v>
      </c>
      <c r="B56" s="64" t="s">
        <v>104</v>
      </c>
      <c r="C56" s="64" t="s">
        <v>105</v>
      </c>
      <c r="D56" s="64" t="s">
        <v>72</v>
      </c>
      <c r="E56" s="62">
        <v>2</v>
      </c>
      <c r="F56" s="63">
        <v>1213076</v>
      </c>
    </row>
    <row r="57" spans="1:6" ht="25" customHeight="1">
      <c r="A57" s="60">
        <v>56</v>
      </c>
      <c r="B57" s="64" t="s">
        <v>83</v>
      </c>
      <c r="C57" s="64" t="s">
        <v>84</v>
      </c>
      <c r="D57" s="64" t="s">
        <v>72</v>
      </c>
      <c r="E57" s="62">
        <v>2</v>
      </c>
      <c r="F57" s="63">
        <v>143429</v>
      </c>
    </row>
    <row r="58" spans="1:6" ht="25" customHeight="1">
      <c r="A58" s="60">
        <v>57</v>
      </c>
      <c r="B58" s="64" t="s">
        <v>129</v>
      </c>
      <c r="C58" s="64" t="s">
        <v>130</v>
      </c>
      <c r="D58" s="64" t="s">
        <v>72</v>
      </c>
      <c r="E58" s="62">
        <v>4.3200000000000001E-3</v>
      </c>
      <c r="F58" s="63">
        <v>281815</v>
      </c>
    </row>
    <row r="59" spans="1:6" ht="25" customHeight="1">
      <c r="A59" s="60">
        <v>58</v>
      </c>
      <c r="B59" s="64" t="s">
        <v>131</v>
      </c>
      <c r="C59" s="64" t="s">
        <v>132</v>
      </c>
      <c r="D59" s="64" t="s">
        <v>72</v>
      </c>
      <c r="E59" s="62">
        <v>8.9999999999999993E-3</v>
      </c>
      <c r="F59" s="63">
        <v>277193</v>
      </c>
    </row>
    <row r="60" spans="1:6" ht="25" customHeight="1">
      <c r="A60" s="60">
        <v>59</v>
      </c>
      <c r="B60" s="64" t="s">
        <v>133</v>
      </c>
      <c r="C60" s="64" t="s">
        <v>134</v>
      </c>
      <c r="D60" s="64" t="s">
        <v>72</v>
      </c>
      <c r="E60" s="62">
        <v>4.7500000000000007E-3</v>
      </c>
      <c r="F60" s="63">
        <v>321452</v>
      </c>
    </row>
    <row r="61" spans="1:6" ht="25" customHeight="1">
      <c r="A61" s="60">
        <v>60</v>
      </c>
      <c r="B61" s="64" t="s">
        <v>135</v>
      </c>
      <c r="C61" s="64" t="s">
        <v>136</v>
      </c>
      <c r="D61" s="64" t="s">
        <v>72</v>
      </c>
      <c r="E61" s="62">
        <v>3.7499000000000002</v>
      </c>
      <c r="F61" s="63">
        <v>295339</v>
      </c>
    </row>
    <row r="62" spans="1:6" ht="25" customHeight="1">
      <c r="A62" s="60">
        <v>61</v>
      </c>
      <c r="B62" s="64" t="s">
        <v>137</v>
      </c>
      <c r="C62" s="64" t="s">
        <v>105</v>
      </c>
      <c r="D62" s="64" t="s">
        <v>72</v>
      </c>
      <c r="E62" s="62">
        <v>2.7696859999999996</v>
      </c>
      <c r="F62" s="63">
        <v>1298988</v>
      </c>
    </row>
    <row r="63" spans="1:6" ht="25" customHeight="1">
      <c r="A63" s="60">
        <v>62</v>
      </c>
      <c r="B63" s="64" t="s">
        <v>89</v>
      </c>
      <c r="C63" s="64" t="s">
        <v>90</v>
      </c>
      <c r="D63" s="64" t="s">
        <v>72</v>
      </c>
      <c r="E63" s="62">
        <v>2</v>
      </c>
      <c r="F63" s="63">
        <v>2242159</v>
      </c>
    </row>
    <row r="64" spans="1:6" ht="25" customHeight="1">
      <c r="A64" s="60">
        <v>63</v>
      </c>
      <c r="B64" s="64" t="s">
        <v>138</v>
      </c>
      <c r="C64" s="64" t="s">
        <v>139</v>
      </c>
      <c r="D64" s="64" t="s">
        <v>72</v>
      </c>
      <c r="E64" s="62">
        <v>8.125</v>
      </c>
      <c r="F64" s="63">
        <v>24662</v>
      </c>
    </row>
    <row r="65" spans="1:6" ht="25" customHeight="1">
      <c r="A65" s="60">
        <v>64</v>
      </c>
      <c r="B65" s="64" t="s">
        <v>73</v>
      </c>
      <c r="C65" s="64" t="s">
        <v>74</v>
      </c>
      <c r="D65" s="64" t="s">
        <v>72</v>
      </c>
      <c r="E65" s="62">
        <v>8.4160000000000004</v>
      </c>
      <c r="F65" s="63">
        <v>2696186</v>
      </c>
    </row>
    <row r="66" spans="1:6" ht="25" customHeight="1">
      <c r="A66" s="60">
        <v>65</v>
      </c>
      <c r="B66" s="64" t="s">
        <v>75</v>
      </c>
      <c r="C66" s="64" t="s">
        <v>76</v>
      </c>
      <c r="D66" s="64" t="s">
        <v>72</v>
      </c>
      <c r="E66" s="62">
        <v>8.8859999999999992</v>
      </c>
      <c r="F66" s="63">
        <v>2938899</v>
      </c>
    </row>
    <row r="67" spans="1:6" ht="25" customHeight="1">
      <c r="A67" s="60">
        <v>66</v>
      </c>
      <c r="B67" s="64" t="s">
        <v>77</v>
      </c>
      <c r="C67" s="64" t="s">
        <v>78</v>
      </c>
      <c r="D67" s="64" t="s">
        <v>72</v>
      </c>
      <c r="E67" s="62">
        <v>2</v>
      </c>
      <c r="F67" s="63">
        <v>1538740</v>
      </c>
    </row>
    <row r="68" spans="1:6" ht="25" customHeight="1">
      <c r="A68" s="60">
        <v>67</v>
      </c>
      <c r="B68" s="64" t="s">
        <v>91</v>
      </c>
      <c r="C68" s="64" t="s">
        <v>92</v>
      </c>
      <c r="D68" s="64" t="s">
        <v>72</v>
      </c>
      <c r="E68" s="62">
        <v>6.4059999999999997</v>
      </c>
      <c r="F68" s="63">
        <v>1727890</v>
      </c>
    </row>
    <row r="69" spans="1:6" ht="25" customHeight="1">
      <c r="A69" s="60">
        <v>68</v>
      </c>
      <c r="B69" s="64" t="s">
        <v>79</v>
      </c>
      <c r="C69" s="64" t="s">
        <v>80</v>
      </c>
      <c r="D69" s="64" t="s">
        <v>72</v>
      </c>
      <c r="E69" s="62">
        <v>4</v>
      </c>
      <c r="F69" s="63">
        <v>1913578</v>
      </c>
    </row>
    <row r="70" spans="1:6" ht="25" customHeight="1">
      <c r="A70" s="60">
        <v>69</v>
      </c>
      <c r="B70" s="64" t="s">
        <v>137</v>
      </c>
      <c r="C70" s="64" t="s">
        <v>105</v>
      </c>
      <c r="D70" s="64" t="s">
        <v>72</v>
      </c>
      <c r="E70" s="62">
        <v>3</v>
      </c>
      <c r="F70" s="63">
        <v>1213076</v>
      </c>
    </row>
    <row r="71" spans="1:6" ht="25" customHeight="1">
      <c r="A71" s="60">
        <v>70</v>
      </c>
      <c r="B71" s="64" t="s">
        <v>81</v>
      </c>
      <c r="C71" s="64" t="s">
        <v>82</v>
      </c>
      <c r="D71" s="64" t="s">
        <v>72</v>
      </c>
      <c r="E71" s="62">
        <v>69</v>
      </c>
      <c r="F71" s="63">
        <v>115189</v>
      </c>
    </row>
    <row r="72" spans="1:6" ht="25" customHeight="1">
      <c r="A72" s="60">
        <v>71</v>
      </c>
      <c r="B72" s="64" t="s">
        <v>83</v>
      </c>
      <c r="C72" s="64" t="s">
        <v>84</v>
      </c>
      <c r="D72" s="64" t="s">
        <v>72</v>
      </c>
      <c r="E72" s="62">
        <v>2</v>
      </c>
      <c r="F72" s="63">
        <v>143429</v>
      </c>
    </row>
    <row r="73" spans="1:6" ht="25" customHeight="1">
      <c r="A73" s="60">
        <v>72</v>
      </c>
      <c r="B73" s="64" t="s">
        <v>89</v>
      </c>
      <c r="C73" s="64" t="s">
        <v>90</v>
      </c>
      <c r="D73" s="64" t="s">
        <v>72</v>
      </c>
      <c r="E73" s="62">
        <v>2</v>
      </c>
      <c r="F73" s="63">
        <v>2007808</v>
      </c>
    </row>
    <row r="74" spans="1:6" ht="25" customHeight="1">
      <c r="A74" s="60">
        <v>73</v>
      </c>
      <c r="B74" s="64" t="s">
        <v>73</v>
      </c>
      <c r="C74" s="64" t="s">
        <v>74</v>
      </c>
      <c r="D74" s="64" t="s">
        <v>72</v>
      </c>
      <c r="E74" s="62">
        <v>12.6007</v>
      </c>
      <c r="F74" s="63">
        <v>2277194</v>
      </c>
    </row>
    <row r="75" spans="1:6" ht="25" customHeight="1">
      <c r="A75" s="60">
        <v>74</v>
      </c>
      <c r="B75" s="64" t="s">
        <v>75</v>
      </c>
      <c r="C75" s="64" t="s">
        <v>76</v>
      </c>
      <c r="D75" s="64" t="s">
        <v>72</v>
      </c>
      <c r="E75" s="62">
        <v>10.078250000000001</v>
      </c>
      <c r="F75" s="63">
        <v>2477299</v>
      </c>
    </row>
    <row r="76" spans="1:6" ht="25" customHeight="1">
      <c r="A76" s="60">
        <v>75</v>
      </c>
      <c r="B76" s="64" t="s">
        <v>77</v>
      </c>
      <c r="C76" s="64" t="s">
        <v>78</v>
      </c>
      <c r="D76" s="64" t="s">
        <v>72</v>
      </c>
      <c r="E76" s="62">
        <v>2</v>
      </c>
      <c r="F76" s="63">
        <v>1325694</v>
      </c>
    </row>
    <row r="77" spans="1:6" ht="25" customHeight="1">
      <c r="A77" s="60">
        <v>76</v>
      </c>
      <c r="B77" s="64" t="s">
        <v>79</v>
      </c>
      <c r="C77" s="64" t="s">
        <v>80</v>
      </c>
      <c r="D77" s="64" t="s">
        <v>72</v>
      </c>
      <c r="E77" s="62">
        <v>4</v>
      </c>
      <c r="F77" s="63">
        <v>1622415</v>
      </c>
    </row>
    <row r="78" spans="1:6" ht="25" customHeight="1">
      <c r="A78" s="60">
        <v>77</v>
      </c>
      <c r="B78" s="64" t="s">
        <v>81</v>
      </c>
      <c r="C78" s="64" t="s">
        <v>82</v>
      </c>
      <c r="D78" s="64" t="s">
        <v>72</v>
      </c>
      <c r="E78" s="62">
        <v>91</v>
      </c>
      <c r="F78" s="63">
        <v>115189</v>
      </c>
    </row>
    <row r="79" spans="1:6" ht="25" customHeight="1">
      <c r="A79" s="60">
        <v>78</v>
      </c>
      <c r="B79" s="64" t="s">
        <v>83</v>
      </c>
      <c r="C79" s="64" t="s">
        <v>84</v>
      </c>
      <c r="D79" s="64" t="s">
        <v>72</v>
      </c>
      <c r="E79" s="62">
        <v>2</v>
      </c>
      <c r="F79" s="63">
        <v>143429</v>
      </c>
    </row>
  </sheetData>
  <autoFilter ref="B1:B79" xr:uid="{E0A75AAA-E712-E045-9CAE-3DEBC9B705B9}"/>
  <dataConsolidate topLabels="1">
    <dataRefs count="2">
      <dataRef ref="A1:D16" sheet="Tổng hợp 11CT"/>
      <dataRef ref="B1:F79" sheet="Tổng hợp 11CT"/>
    </dataRefs>
  </dataConsolid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5"/>
  <sheetViews>
    <sheetView workbookViewId="0">
      <selection activeCell="Q17" activeCellId="1" sqref="Q8 Q17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9.1640625" style="26" customWidth="1"/>
    <col min="18" max="18" width="8.5" style="1" hidden="1" customWidth="1"/>
    <col min="19" max="19" width="9.5" style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19">
      <c r="A1" s="104" t="s">
        <v>62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9">
      <c r="A2" s="101" t="s">
        <v>66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9">
      <c r="A3" s="102" t="s">
        <v>67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38" t="s">
        <v>47</v>
      </c>
      <c r="C6" s="39" t="s">
        <v>48</v>
      </c>
      <c r="D6" s="38" t="s">
        <v>46</v>
      </c>
      <c r="E6" s="40">
        <v>973</v>
      </c>
      <c r="F6" s="42">
        <v>221303</v>
      </c>
      <c r="G6" s="42">
        <v>215284854.68232247</v>
      </c>
      <c r="H6" s="43">
        <v>221303</v>
      </c>
      <c r="I6" s="42">
        <v>215284854.68232247</v>
      </c>
      <c r="J6" s="44">
        <v>1</v>
      </c>
      <c r="K6" s="42">
        <v>221303</v>
      </c>
      <c r="L6" s="42">
        <v>215284854.68232247</v>
      </c>
      <c r="M6" s="42"/>
      <c r="N6" s="42"/>
      <c r="O6" s="42">
        <v>221303</v>
      </c>
      <c r="P6" s="42">
        <v>215284854.68232247</v>
      </c>
      <c r="Q6" s="41">
        <f>E6*O6</f>
        <v>215327819</v>
      </c>
    </row>
    <row r="7" spans="1:19" ht="15">
      <c r="A7" s="37">
        <v>2</v>
      </c>
      <c r="B7" s="38" t="s">
        <v>68</v>
      </c>
      <c r="C7" s="39" t="s">
        <v>69</v>
      </c>
      <c r="D7" s="38" t="s">
        <v>46</v>
      </c>
      <c r="E7" s="40">
        <v>4</v>
      </c>
      <c r="F7" s="42">
        <v>262697</v>
      </c>
      <c r="G7" s="42">
        <v>1050788</v>
      </c>
      <c r="H7" s="43">
        <v>262697</v>
      </c>
      <c r="I7" s="42">
        <v>1050788</v>
      </c>
      <c r="J7" s="44">
        <v>1</v>
      </c>
      <c r="K7" s="42">
        <v>262697</v>
      </c>
      <c r="L7" s="42">
        <v>1050788</v>
      </c>
      <c r="M7" s="42"/>
      <c r="N7" s="42"/>
      <c r="O7" s="42">
        <v>262697</v>
      </c>
      <c r="P7" s="42">
        <v>1050788</v>
      </c>
      <c r="Q7" s="41">
        <f>E7*O7</f>
        <v>1050788</v>
      </c>
    </row>
    <row r="8" spans="1:19" ht="12">
      <c r="A8" s="45"/>
      <c r="B8" s="46"/>
      <c r="C8" s="47" t="s">
        <v>17</v>
      </c>
      <c r="D8" s="46"/>
      <c r="E8" s="48"/>
      <c r="F8" s="48"/>
      <c r="G8" s="48">
        <v>216335642.68232247</v>
      </c>
      <c r="H8" s="49"/>
      <c r="I8" s="48">
        <v>216335642.68232247</v>
      </c>
      <c r="J8" s="48"/>
      <c r="K8" s="48"/>
      <c r="L8" s="48">
        <v>216335642.68232247</v>
      </c>
      <c r="M8" s="48"/>
      <c r="N8" s="48">
        <v>0</v>
      </c>
      <c r="O8" s="48"/>
      <c r="P8" s="48">
        <v>216335642.68232247</v>
      </c>
      <c r="Q8" s="48">
        <f>SUM(Q6:Q7)</f>
        <v>216378607</v>
      </c>
    </row>
    <row r="9" spans="1:19" ht="12">
      <c r="A9" s="30" t="s">
        <v>63</v>
      </c>
      <c r="B9" s="31"/>
      <c r="C9" s="31" t="s">
        <v>64</v>
      </c>
      <c r="D9" s="31"/>
      <c r="E9" s="32"/>
      <c r="F9" s="34"/>
      <c r="G9" s="34"/>
      <c r="H9" s="35"/>
      <c r="I9" s="34"/>
      <c r="J9" s="36"/>
      <c r="K9" s="34"/>
      <c r="L9" s="34"/>
      <c r="M9" s="34"/>
      <c r="N9" s="34"/>
      <c r="O9" s="34"/>
      <c r="P9" s="34"/>
      <c r="Q9" s="33"/>
    </row>
    <row r="10" spans="1:19" ht="15">
      <c r="A10" s="37">
        <v>1</v>
      </c>
      <c r="B10" s="38" t="s">
        <v>70</v>
      </c>
      <c r="C10" s="39" t="s">
        <v>71</v>
      </c>
      <c r="D10" s="38" t="s">
        <v>72</v>
      </c>
      <c r="E10" s="76">
        <v>2</v>
      </c>
      <c r="F10" s="76">
        <v>2665772</v>
      </c>
      <c r="G10" s="76">
        <v>5331544</v>
      </c>
      <c r="H10" s="77">
        <v>2665772</v>
      </c>
      <c r="I10" s="76">
        <v>5331544</v>
      </c>
      <c r="J10" s="76">
        <v>1</v>
      </c>
      <c r="K10" s="76">
        <v>2665772</v>
      </c>
      <c r="L10" s="76">
        <v>5331544</v>
      </c>
      <c r="M10" s="76"/>
      <c r="N10" s="76">
        <v>0</v>
      </c>
      <c r="O10" s="76">
        <v>2670000</v>
      </c>
      <c r="P10" s="76">
        <v>5331544</v>
      </c>
      <c r="Q10" s="76">
        <f>E10*O10</f>
        <v>5340000</v>
      </c>
    </row>
    <row r="11" spans="1:19" ht="15">
      <c r="A11" s="37">
        <v>2</v>
      </c>
      <c r="B11" s="38" t="s">
        <v>73</v>
      </c>
      <c r="C11" s="39" t="s">
        <v>74</v>
      </c>
      <c r="D11" s="38" t="s">
        <v>72</v>
      </c>
      <c r="E11" s="76">
        <v>21</v>
      </c>
      <c r="F11" s="76">
        <v>2696186</v>
      </c>
      <c r="G11" s="76">
        <v>55849252.459433995</v>
      </c>
      <c r="H11" s="77">
        <v>2696186</v>
      </c>
      <c r="I11" s="76">
        <v>55849252.459433995</v>
      </c>
      <c r="J11" s="76">
        <v>1</v>
      </c>
      <c r="K11" s="76">
        <v>2696186</v>
      </c>
      <c r="L11" s="76">
        <v>55849252.459433995</v>
      </c>
      <c r="M11" s="76"/>
      <c r="N11" s="76">
        <v>0</v>
      </c>
      <c r="O11" s="76">
        <v>2700000</v>
      </c>
      <c r="P11" s="76">
        <v>55849252.459433995</v>
      </c>
      <c r="Q11" s="76">
        <f t="shared" ref="Q11:Q16" si="0">E11*O11</f>
        <v>56700000</v>
      </c>
    </row>
    <row r="12" spans="1:19" ht="15">
      <c r="A12" s="37">
        <v>3</v>
      </c>
      <c r="B12" s="38" t="s">
        <v>75</v>
      </c>
      <c r="C12" s="39" t="s">
        <v>76</v>
      </c>
      <c r="D12" s="38" t="s">
        <v>72</v>
      </c>
      <c r="E12" s="76">
        <v>15</v>
      </c>
      <c r="F12" s="76">
        <v>2938899</v>
      </c>
      <c r="G12" s="76">
        <v>43690829.725481242</v>
      </c>
      <c r="H12" s="77">
        <v>2938899</v>
      </c>
      <c r="I12" s="76">
        <v>43690829.725481242</v>
      </c>
      <c r="J12" s="76">
        <v>1</v>
      </c>
      <c r="K12" s="76">
        <v>2938899</v>
      </c>
      <c r="L12" s="76">
        <v>43690829.725481242</v>
      </c>
      <c r="M12" s="76"/>
      <c r="N12" s="76">
        <v>0</v>
      </c>
      <c r="O12" s="76">
        <v>2950000</v>
      </c>
      <c r="P12" s="76">
        <v>43690829.725481242</v>
      </c>
      <c r="Q12" s="76">
        <f t="shared" si="0"/>
        <v>44250000</v>
      </c>
    </row>
    <row r="13" spans="1:19" ht="15">
      <c r="A13" s="37">
        <v>5</v>
      </c>
      <c r="B13" s="38" t="s">
        <v>79</v>
      </c>
      <c r="C13" s="39" t="s">
        <v>80</v>
      </c>
      <c r="D13" s="38" t="s">
        <v>72</v>
      </c>
      <c r="E13" s="76">
        <v>4</v>
      </c>
      <c r="F13" s="76">
        <v>1913578</v>
      </c>
      <c r="G13" s="76">
        <v>7654312</v>
      </c>
      <c r="H13" s="77">
        <v>1913578</v>
      </c>
      <c r="I13" s="76">
        <v>7654312</v>
      </c>
      <c r="J13" s="76">
        <v>1</v>
      </c>
      <c r="K13" s="76">
        <v>1913578</v>
      </c>
      <c r="L13" s="76">
        <v>7654312</v>
      </c>
      <c r="M13" s="76"/>
      <c r="N13" s="76">
        <v>0</v>
      </c>
      <c r="O13" s="76">
        <v>1915000</v>
      </c>
      <c r="P13" s="76">
        <v>7654312</v>
      </c>
      <c r="Q13" s="76">
        <f>E13*O13</f>
        <v>7660000</v>
      </c>
    </row>
    <row r="14" spans="1:19" ht="15">
      <c r="A14" s="37">
        <v>4</v>
      </c>
      <c r="B14" s="38" t="s">
        <v>77</v>
      </c>
      <c r="C14" s="39" t="s">
        <v>78</v>
      </c>
      <c r="D14" s="38" t="s">
        <v>72</v>
      </c>
      <c r="E14" s="76">
        <v>2</v>
      </c>
      <c r="F14" s="76">
        <v>1538740</v>
      </c>
      <c r="G14" s="76">
        <v>3077480</v>
      </c>
      <c r="H14" s="77">
        <v>1538740</v>
      </c>
      <c r="I14" s="76">
        <v>3077480</v>
      </c>
      <c r="J14" s="76">
        <v>1</v>
      </c>
      <c r="K14" s="76">
        <v>1538740</v>
      </c>
      <c r="L14" s="76">
        <v>3077480</v>
      </c>
      <c r="M14" s="76"/>
      <c r="N14" s="76">
        <v>0</v>
      </c>
      <c r="O14" s="76">
        <v>1540000</v>
      </c>
      <c r="P14" s="76">
        <v>3077480</v>
      </c>
      <c r="Q14" s="76">
        <f t="shared" si="0"/>
        <v>3080000</v>
      </c>
    </row>
    <row r="15" spans="1:19" ht="15">
      <c r="A15" s="37">
        <v>6</v>
      </c>
      <c r="B15" s="38" t="s">
        <v>81</v>
      </c>
      <c r="C15" s="39" t="s">
        <v>82</v>
      </c>
      <c r="D15" s="38" t="s">
        <v>72</v>
      </c>
      <c r="E15" s="76">
        <v>36</v>
      </c>
      <c r="F15" s="76">
        <v>115189</v>
      </c>
      <c r="G15" s="76">
        <v>4098489.4426097497</v>
      </c>
      <c r="H15" s="77">
        <v>115189</v>
      </c>
      <c r="I15" s="76">
        <v>4098489.4426097497</v>
      </c>
      <c r="J15" s="76">
        <v>1</v>
      </c>
      <c r="K15" s="76">
        <v>115189</v>
      </c>
      <c r="L15" s="76">
        <v>4098489.4426097497</v>
      </c>
      <c r="M15" s="76"/>
      <c r="N15" s="76">
        <v>0</v>
      </c>
      <c r="O15" s="76">
        <v>115000</v>
      </c>
      <c r="P15" s="76">
        <v>4098489.4426097497</v>
      </c>
      <c r="Q15" s="76">
        <f t="shared" si="0"/>
        <v>4140000</v>
      </c>
    </row>
    <row r="16" spans="1:19" ht="15">
      <c r="A16" s="37">
        <v>7</v>
      </c>
      <c r="B16" s="38" t="s">
        <v>83</v>
      </c>
      <c r="C16" s="39" t="s">
        <v>84</v>
      </c>
      <c r="D16" s="38" t="s">
        <v>72</v>
      </c>
      <c r="E16" s="76">
        <v>2</v>
      </c>
      <c r="F16" s="76">
        <v>143429</v>
      </c>
      <c r="G16" s="76">
        <v>286858</v>
      </c>
      <c r="H16" s="77">
        <v>143429</v>
      </c>
      <c r="I16" s="76">
        <v>286858</v>
      </c>
      <c r="J16" s="76">
        <v>1</v>
      </c>
      <c r="K16" s="76">
        <v>143429</v>
      </c>
      <c r="L16" s="76">
        <v>286858</v>
      </c>
      <c r="M16" s="76"/>
      <c r="N16" s="76">
        <v>0</v>
      </c>
      <c r="O16" s="76">
        <v>145000</v>
      </c>
      <c r="P16" s="76">
        <v>286858</v>
      </c>
      <c r="Q16" s="76">
        <f t="shared" si="0"/>
        <v>290000</v>
      </c>
    </row>
    <row r="17" spans="1:17" ht="12">
      <c r="A17" s="45"/>
      <c r="B17" s="46"/>
      <c r="C17" s="47" t="s">
        <v>65</v>
      </c>
      <c r="D17" s="46"/>
      <c r="E17" s="48"/>
      <c r="F17" s="48"/>
      <c r="G17" s="48">
        <v>119988765.627525</v>
      </c>
      <c r="H17" s="49"/>
      <c r="I17" s="48">
        <v>119988765.627525</v>
      </c>
      <c r="J17" s="48"/>
      <c r="K17" s="48"/>
      <c r="L17" s="48">
        <v>119988765.627525</v>
      </c>
      <c r="M17" s="48"/>
      <c r="N17" s="48">
        <v>0</v>
      </c>
      <c r="O17" s="48"/>
      <c r="P17" s="48">
        <v>119988765.627525</v>
      </c>
      <c r="Q17" s="48">
        <f>SUM(Q10:Q16)</f>
        <v>121460000</v>
      </c>
    </row>
    <row r="22" spans="1:17" ht="21">
      <c r="C22" s="66" t="s">
        <v>78</v>
      </c>
      <c r="D22" s="67" t="s">
        <v>72</v>
      </c>
      <c r="E22" s="68">
        <v>2</v>
      </c>
      <c r="F22" s="69">
        <v>1538740</v>
      </c>
      <c r="G22" s="69">
        <v>3077480</v>
      </c>
      <c r="H22" s="70">
        <v>1538740</v>
      </c>
      <c r="I22" s="69">
        <v>3077480</v>
      </c>
      <c r="J22" s="71">
        <v>1</v>
      </c>
      <c r="K22" s="69">
        <v>1538740</v>
      </c>
      <c r="L22" s="69">
        <v>3077480</v>
      </c>
      <c r="M22" s="69"/>
      <c r="N22" s="69">
        <v>0</v>
      </c>
      <c r="O22" s="69">
        <v>1540000</v>
      </c>
      <c r="P22" s="69">
        <v>3077480</v>
      </c>
      <c r="Q22" s="72">
        <f t="shared" ref="Q22:Q24" si="1">E22*O22</f>
        <v>3080000</v>
      </c>
    </row>
    <row r="23" spans="1:17" ht="21">
      <c r="C23" s="66" t="s">
        <v>82</v>
      </c>
      <c r="D23" s="67" t="s">
        <v>72</v>
      </c>
      <c r="E23" s="68">
        <v>36</v>
      </c>
      <c r="F23" s="69">
        <v>115189</v>
      </c>
      <c r="G23" s="69">
        <v>4098489.4426097497</v>
      </c>
      <c r="H23" s="70">
        <v>115189</v>
      </c>
      <c r="I23" s="69">
        <v>4098489.4426097497</v>
      </c>
      <c r="J23" s="71">
        <v>1</v>
      </c>
      <c r="K23" s="69">
        <v>115189</v>
      </c>
      <c r="L23" s="69">
        <v>4098489.4426097497</v>
      </c>
      <c r="M23" s="69"/>
      <c r="N23" s="69">
        <v>0</v>
      </c>
      <c r="O23" s="69">
        <v>115000</v>
      </c>
      <c r="P23" s="69">
        <v>4098489.4426097497</v>
      </c>
      <c r="Q23" s="72">
        <f t="shared" si="1"/>
        <v>4140000</v>
      </c>
    </row>
    <row r="24" spans="1:17" ht="21">
      <c r="C24" s="66" t="s">
        <v>84</v>
      </c>
      <c r="D24" s="67" t="s">
        <v>72</v>
      </c>
      <c r="E24" s="68">
        <v>2</v>
      </c>
      <c r="F24" s="69">
        <v>143429</v>
      </c>
      <c r="G24" s="69">
        <v>286858</v>
      </c>
      <c r="H24" s="70">
        <v>143429</v>
      </c>
      <c r="I24" s="69">
        <v>286858</v>
      </c>
      <c r="J24" s="71">
        <v>1</v>
      </c>
      <c r="K24" s="69">
        <v>143429</v>
      </c>
      <c r="L24" s="69">
        <v>286858</v>
      </c>
      <c r="M24" s="69"/>
      <c r="N24" s="69">
        <v>0</v>
      </c>
      <c r="O24" s="69">
        <v>145000</v>
      </c>
      <c r="P24" s="69">
        <v>286858</v>
      </c>
      <c r="Q24" s="72">
        <f t="shared" si="1"/>
        <v>290000</v>
      </c>
    </row>
    <row r="25" spans="1:17" ht="20">
      <c r="C25" s="75" t="s">
        <v>144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4">
        <f>SUM(Q22:Q24)</f>
        <v>7510000</v>
      </c>
    </row>
  </sheetData>
  <mergeCells count="3">
    <mergeCell ref="A1:Q1"/>
    <mergeCell ref="A2:Q2"/>
    <mergeCell ref="A3:Q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2B712-9F1A-0544-AD43-72071411C8BF}">
  <dimension ref="A1:S18"/>
  <sheetViews>
    <sheetView zoomScale="130" zoomScaleNormal="130" workbookViewId="0">
      <selection activeCell="B10" sqref="B10:O17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4" t="s">
        <v>62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9" ht="23" customHeight="1">
      <c r="A2" s="101" t="s">
        <v>87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9" ht="21" customHeight="1">
      <c r="A3" s="105" t="s">
        <v>88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38" t="s">
        <v>47</v>
      </c>
      <c r="C6" s="39" t="s">
        <v>48</v>
      </c>
      <c r="D6" s="38" t="s">
        <v>46</v>
      </c>
      <c r="E6" s="40">
        <v>1055.8024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42">
        <v>221303</v>
      </c>
      <c r="P6" s="42">
        <v>215284854.68232247</v>
      </c>
      <c r="Q6" s="41">
        <f>E6*O6</f>
        <v>233652238.52720001</v>
      </c>
    </row>
    <row r="7" spans="1:19" ht="15">
      <c r="A7" s="37">
        <v>2</v>
      </c>
      <c r="B7" s="38" t="s">
        <v>68</v>
      </c>
      <c r="C7" s="39" t="s">
        <v>69</v>
      </c>
      <c r="D7" s="38" t="s">
        <v>46</v>
      </c>
      <c r="E7" s="40">
        <v>21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42">
        <v>262697</v>
      </c>
      <c r="P7" s="42">
        <v>1050788</v>
      </c>
      <c r="Q7" s="41">
        <f>E7*O7</f>
        <v>5516637</v>
      </c>
    </row>
    <row r="8" spans="1:19" ht="12">
      <c r="A8" s="45"/>
      <c r="B8" s="46"/>
      <c r="C8" s="47" t="s">
        <v>17</v>
      </c>
      <c r="D8" s="46"/>
      <c r="E8" s="48"/>
      <c r="F8" s="48"/>
      <c r="G8" s="48">
        <v>216335642.68232247</v>
      </c>
      <c r="H8" s="49"/>
      <c r="I8" s="48">
        <v>216335642.68232247</v>
      </c>
      <c r="J8" s="48"/>
      <c r="K8" s="48"/>
      <c r="L8" s="48">
        <v>216335642.68232247</v>
      </c>
      <c r="M8" s="48"/>
      <c r="N8" s="48">
        <v>0</v>
      </c>
      <c r="O8" s="48"/>
      <c r="P8" s="48">
        <v>216335642.68232247</v>
      </c>
      <c r="Q8" s="48">
        <f>SUM(Q6:Q7)</f>
        <v>239168875.52720001</v>
      </c>
    </row>
    <row r="9" spans="1:19" ht="12">
      <c r="A9" s="30" t="s">
        <v>63</v>
      </c>
      <c r="B9" s="31"/>
      <c r="C9" s="31" t="s">
        <v>64</v>
      </c>
      <c r="D9" s="31"/>
      <c r="E9" s="32"/>
      <c r="F9" s="34"/>
      <c r="G9" s="34"/>
      <c r="H9" s="35"/>
      <c r="I9" s="34"/>
      <c r="J9" s="36"/>
      <c r="K9" s="34"/>
      <c r="L9" s="34"/>
      <c r="M9" s="34"/>
      <c r="N9" s="34"/>
      <c r="O9" s="34"/>
      <c r="P9" s="34"/>
      <c r="Q9" s="33"/>
    </row>
    <row r="10" spans="1:19" ht="15">
      <c r="A10" s="37">
        <v>1</v>
      </c>
      <c r="B10" s="38" t="s">
        <v>89</v>
      </c>
      <c r="C10" s="39" t="s">
        <v>90</v>
      </c>
      <c r="D10" s="38" t="s">
        <v>72</v>
      </c>
      <c r="E10" s="40">
        <v>2</v>
      </c>
      <c r="F10" s="42">
        <v>2242159</v>
      </c>
      <c r="G10" s="42">
        <v>4484318</v>
      </c>
      <c r="H10" s="43">
        <v>2007808</v>
      </c>
      <c r="I10" s="42">
        <v>4015616</v>
      </c>
      <c r="J10" s="44">
        <v>1</v>
      </c>
      <c r="K10" s="42">
        <v>2007808</v>
      </c>
      <c r="L10" s="42">
        <v>4015616</v>
      </c>
      <c r="M10" s="42"/>
      <c r="N10" s="42">
        <v>0</v>
      </c>
      <c r="O10" s="42">
        <v>2007808</v>
      </c>
      <c r="P10" s="42">
        <v>5331544</v>
      </c>
      <c r="Q10" s="41">
        <f>E10*O10</f>
        <v>4015616</v>
      </c>
    </row>
    <row r="11" spans="1:19" ht="15">
      <c r="A11" s="37">
        <v>2</v>
      </c>
      <c r="B11" s="38" t="s">
        <v>73</v>
      </c>
      <c r="C11" s="39" t="s">
        <v>74</v>
      </c>
      <c r="D11" s="38" t="s">
        <v>72</v>
      </c>
      <c r="E11" s="40">
        <v>18.858280000000001</v>
      </c>
      <c r="F11" s="42">
        <v>2696186</v>
      </c>
      <c r="G11" s="42">
        <v>50845430.52008</v>
      </c>
      <c r="H11" s="43">
        <v>2277194</v>
      </c>
      <c r="I11" s="42">
        <v>42943962.066320002</v>
      </c>
      <c r="J11" s="44">
        <v>1</v>
      </c>
      <c r="K11" s="42">
        <v>2277194</v>
      </c>
      <c r="L11" s="42">
        <v>42943962.066320002</v>
      </c>
      <c r="M11" s="42"/>
      <c r="N11" s="42">
        <v>0</v>
      </c>
      <c r="O11" s="42">
        <v>2277194</v>
      </c>
      <c r="P11" s="42">
        <v>55849252.459433995</v>
      </c>
      <c r="Q11" s="41">
        <f t="shared" ref="Q11:Q15" si="0">E11*O11</f>
        <v>42943962.066320002</v>
      </c>
    </row>
    <row r="12" spans="1:19" ht="15">
      <c r="A12" s="37">
        <v>3</v>
      </c>
      <c r="B12" s="38" t="s">
        <v>75</v>
      </c>
      <c r="C12" s="39" t="s">
        <v>76</v>
      </c>
      <c r="D12" s="38" t="s">
        <v>72</v>
      </c>
      <c r="E12" s="40">
        <v>20.956000000000003</v>
      </c>
      <c r="F12" s="42">
        <v>2938899</v>
      </c>
      <c r="G12" s="42">
        <v>61587567.444000006</v>
      </c>
      <c r="H12" s="43">
        <v>2477299</v>
      </c>
      <c r="I12" s="42">
        <v>51914277.844000004</v>
      </c>
      <c r="J12" s="44">
        <v>1</v>
      </c>
      <c r="K12" s="42">
        <v>2477299</v>
      </c>
      <c r="L12" s="42">
        <v>51914277.844000004</v>
      </c>
      <c r="M12" s="42"/>
      <c r="N12" s="42">
        <v>0</v>
      </c>
      <c r="O12" s="42">
        <v>2477299</v>
      </c>
      <c r="P12" s="42">
        <v>43690829.725481242</v>
      </c>
      <c r="Q12" s="41">
        <f t="shared" si="0"/>
        <v>51914277.844000004</v>
      </c>
    </row>
    <row r="13" spans="1:19" ht="15">
      <c r="A13" s="37">
        <v>4</v>
      </c>
      <c r="B13" s="38" t="s">
        <v>77</v>
      </c>
      <c r="C13" s="39" t="s">
        <v>78</v>
      </c>
      <c r="D13" s="38" t="s">
        <v>72</v>
      </c>
      <c r="E13" s="40">
        <v>2</v>
      </c>
      <c r="F13" s="42">
        <v>1538740</v>
      </c>
      <c r="G13" s="42">
        <v>3077480</v>
      </c>
      <c r="H13" s="43">
        <v>1325694</v>
      </c>
      <c r="I13" s="42">
        <v>2651388</v>
      </c>
      <c r="J13" s="44">
        <v>1</v>
      </c>
      <c r="K13" s="42">
        <v>1325694</v>
      </c>
      <c r="L13" s="42">
        <v>2651388</v>
      </c>
      <c r="M13" s="42"/>
      <c r="N13" s="42">
        <v>0</v>
      </c>
      <c r="O13" s="42">
        <v>1325694</v>
      </c>
      <c r="P13" s="42">
        <v>3077480</v>
      </c>
      <c r="Q13" s="41">
        <f t="shared" si="0"/>
        <v>2651388</v>
      </c>
    </row>
    <row r="14" spans="1:19" ht="15">
      <c r="A14" s="37">
        <v>5</v>
      </c>
      <c r="B14" s="38" t="s">
        <v>91</v>
      </c>
      <c r="C14" s="39" t="s">
        <v>92</v>
      </c>
      <c r="D14" s="38" t="s">
        <v>72</v>
      </c>
      <c r="E14" s="40">
        <v>33.0792</v>
      </c>
      <c r="F14" s="42">
        <v>1727890</v>
      </c>
      <c r="G14" s="42">
        <v>57157218.888000004</v>
      </c>
      <c r="H14" s="43">
        <v>1436727</v>
      </c>
      <c r="I14" s="42">
        <v>47525779.778400004</v>
      </c>
      <c r="J14" s="44">
        <v>1</v>
      </c>
      <c r="K14" s="42">
        <v>1436727</v>
      </c>
      <c r="L14" s="42">
        <v>47525779.778400004</v>
      </c>
      <c r="M14" s="42"/>
      <c r="N14" s="42">
        <v>0</v>
      </c>
      <c r="O14" s="42">
        <v>1436727</v>
      </c>
      <c r="P14" s="42">
        <v>7654312</v>
      </c>
      <c r="Q14" s="41">
        <f t="shared" si="0"/>
        <v>47525779.778400004</v>
      </c>
    </row>
    <row r="15" spans="1:19" ht="15">
      <c r="A15" s="37">
        <v>6</v>
      </c>
      <c r="B15" s="38" t="s">
        <v>79</v>
      </c>
      <c r="C15" s="39" t="s">
        <v>80</v>
      </c>
      <c r="D15" s="38" t="s">
        <v>72</v>
      </c>
      <c r="E15" s="40">
        <v>4</v>
      </c>
      <c r="F15" s="42">
        <v>1913578</v>
      </c>
      <c r="G15" s="42">
        <v>7654312</v>
      </c>
      <c r="H15" s="43">
        <v>1622415</v>
      </c>
      <c r="I15" s="42">
        <v>6489660</v>
      </c>
      <c r="J15" s="44">
        <v>1</v>
      </c>
      <c r="K15" s="42">
        <v>1622415</v>
      </c>
      <c r="L15" s="42">
        <v>6489660</v>
      </c>
      <c r="M15" s="42"/>
      <c r="N15" s="42">
        <v>0</v>
      </c>
      <c r="O15" s="42">
        <v>1622415</v>
      </c>
      <c r="P15" s="42">
        <v>4098489.4426097497</v>
      </c>
      <c r="Q15" s="41">
        <f t="shared" si="0"/>
        <v>6489660</v>
      </c>
    </row>
    <row r="16" spans="1:19" ht="15">
      <c r="A16" s="37">
        <v>7</v>
      </c>
      <c r="B16" s="38" t="s">
        <v>81</v>
      </c>
      <c r="C16" s="39" t="s">
        <v>82</v>
      </c>
      <c r="D16" s="38" t="s">
        <v>72</v>
      </c>
      <c r="E16" s="40">
        <v>159</v>
      </c>
      <c r="F16" s="42">
        <v>115189</v>
      </c>
      <c r="G16" s="42">
        <v>18315051</v>
      </c>
      <c r="H16" s="43">
        <v>115189</v>
      </c>
      <c r="I16" s="42">
        <v>18315051</v>
      </c>
      <c r="J16" s="44">
        <v>1</v>
      </c>
      <c r="K16" s="42">
        <v>115189</v>
      </c>
      <c r="L16" s="42">
        <v>18315051</v>
      </c>
      <c r="M16" s="42"/>
      <c r="N16" s="42">
        <v>0</v>
      </c>
      <c r="O16" s="42">
        <v>115189</v>
      </c>
      <c r="P16" s="42">
        <v>286858</v>
      </c>
      <c r="Q16" s="41">
        <f>E16*O16</f>
        <v>18315051</v>
      </c>
    </row>
    <row r="17" spans="1:17" ht="15">
      <c r="A17" s="37">
        <v>8</v>
      </c>
      <c r="B17" s="38" t="s">
        <v>83</v>
      </c>
      <c r="C17" s="39" t="s">
        <v>84</v>
      </c>
      <c r="D17" s="38" t="s">
        <v>72</v>
      </c>
      <c r="E17" s="40">
        <v>2</v>
      </c>
      <c r="F17" s="42">
        <v>143429</v>
      </c>
      <c r="G17" s="42">
        <v>286858</v>
      </c>
      <c r="H17" s="43">
        <v>143429</v>
      </c>
      <c r="I17" s="42">
        <v>286858</v>
      </c>
      <c r="J17" s="44">
        <v>1</v>
      </c>
      <c r="K17" s="42">
        <v>143429</v>
      </c>
      <c r="L17" s="42">
        <v>286858</v>
      </c>
      <c r="M17" s="42"/>
      <c r="N17" s="42">
        <v>0</v>
      </c>
      <c r="O17" s="42">
        <v>143429</v>
      </c>
      <c r="P17" s="42">
        <v>286858</v>
      </c>
      <c r="Q17" s="41">
        <f>E17*O17</f>
        <v>286858</v>
      </c>
    </row>
    <row r="18" spans="1:17" ht="12">
      <c r="A18" s="45"/>
      <c r="B18" s="46"/>
      <c r="C18" s="47" t="s">
        <v>65</v>
      </c>
      <c r="D18" s="46"/>
      <c r="E18" s="48"/>
      <c r="F18" s="48"/>
      <c r="G18" s="48">
        <v>119988765.627525</v>
      </c>
      <c r="H18" s="49"/>
      <c r="I18" s="48">
        <v>119988765.627525</v>
      </c>
      <c r="J18" s="48"/>
      <c r="K18" s="48"/>
      <c r="L18" s="48">
        <v>119988765.627525</v>
      </c>
      <c r="M18" s="48"/>
      <c r="N18" s="48">
        <v>0</v>
      </c>
      <c r="O18" s="48"/>
      <c r="P18" s="48">
        <v>119988765.627525</v>
      </c>
      <c r="Q18" s="48">
        <f>SUM(Q10:Q17)</f>
        <v>174142592.68872002</v>
      </c>
    </row>
  </sheetData>
  <mergeCells count="3">
    <mergeCell ref="A1:Q1"/>
    <mergeCell ref="A2:Q2"/>
    <mergeCell ref="A3:Q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585D-4EF8-274F-AD8F-B3DF4ABFF83E}">
  <dimension ref="A1:T17"/>
  <sheetViews>
    <sheetView zoomScale="130" zoomScaleNormal="130" workbookViewId="0">
      <selection activeCell="C21" sqref="C21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20" ht="23" customHeight="1">
      <c r="A1" s="106" t="s">
        <v>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20" ht="36" customHeight="1">
      <c r="A2" s="101" t="str">
        <f>'[1]Công trình'!A2</f>
        <v>CÔNG TRÌNH : NẠO VÉT, ĐẮP BỜ KÊNH MAI DƯƠNG 5 (ĐOẠN TỪ TRÊN TB ĐỒNG ĐÔNG ĐẾN ĐƯỜNG NHỰA, L=1250M)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20" ht="21" customHeight="1">
      <c r="A3" s="102" t="str">
        <f>'[1]Công trình'!F6</f>
        <v>ĐỊA ĐIỂM: XÃ AN THỌ, MỸ ĐỨC - HUYỆN AN LÃO - TP. HẢI PHÒNG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20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  <c r="T4" s="93" t="s">
        <v>146</v>
      </c>
    </row>
    <row r="5" spans="1:20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20" ht="15">
      <c r="A6" s="37">
        <v>1</v>
      </c>
      <c r="B6" s="38" t="s">
        <v>47</v>
      </c>
      <c r="C6" s="39" t="s">
        <v>48</v>
      </c>
      <c r="D6" s="38" t="s">
        <v>46</v>
      </c>
      <c r="E6" s="83">
        <v>1136.2840000000001</v>
      </c>
      <c r="F6" s="83">
        <v>221303</v>
      </c>
      <c r="G6" s="83">
        <v>233652238.52720001</v>
      </c>
      <c r="H6" s="84">
        <v>221303</v>
      </c>
      <c r="I6" s="83">
        <v>233652238.52720001</v>
      </c>
      <c r="J6" s="83">
        <v>1</v>
      </c>
      <c r="K6" s="83">
        <v>221303</v>
      </c>
      <c r="L6" s="83">
        <v>233652238.52720001</v>
      </c>
      <c r="M6" s="83"/>
      <c r="N6" s="83"/>
      <c r="O6" s="83">
        <v>221303</v>
      </c>
      <c r="P6" s="83">
        <v>215284854.68232247</v>
      </c>
      <c r="Q6" s="83">
        <f>E6*O6</f>
        <v>251463058.05200002</v>
      </c>
    </row>
    <row r="7" spans="1:20" ht="15">
      <c r="A7" s="37">
        <v>2</v>
      </c>
      <c r="B7" s="38" t="s">
        <v>68</v>
      </c>
      <c r="C7" s="39" t="s">
        <v>69</v>
      </c>
      <c r="D7" s="38" t="s">
        <v>46</v>
      </c>
      <c r="E7" s="83">
        <v>9</v>
      </c>
      <c r="F7" s="83">
        <v>262697</v>
      </c>
      <c r="G7" s="83">
        <v>5516637</v>
      </c>
      <c r="H7" s="84">
        <v>262697</v>
      </c>
      <c r="I7" s="83">
        <v>5516637</v>
      </c>
      <c r="J7" s="83">
        <v>1</v>
      </c>
      <c r="K7" s="83">
        <v>262697</v>
      </c>
      <c r="L7" s="83">
        <v>5516637</v>
      </c>
      <c r="M7" s="83"/>
      <c r="N7" s="83"/>
      <c r="O7" s="83">
        <v>262697</v>
      </c>
      <c r="P7" s="83">
        <v>1050788</v>
      </c>
      <c r="Q7" s="83">
        <f>E7*O7</f>
        <v>2364273</v>
      </c>
    </row>
    <row r="8" spans="1:20" ht="12">
      <c r="A8" s="45"/>
      <c r="B8" s="46"/>
      <c r="C8" s="47" t="s">
        <v>17</v>
      </c>
      <c r="D8" s="46"/>
      <c r="E8" s="85"/>
      <c r="F8" s="85"/>
      <c r="G8" s="85">
        <v>216335642.68232247</v>
      </c>
      <c r="H8" s="86"/>
      <c r="I8" s="85">
        <v>216335642.68232247</v>
      </c>
      <c r="J8" s="85"/>
      <c r="K8" s="85"/>
      <c r="L8" s="85">
        <v>216335642.68232247</v>
      </c>
      <c r="M8" s="85"/>
      <c r="N8" s="85">
        <v>0</v>
      </c>
      <c r="O8" s="85"/>
      <c r="P8" s="85">
        <v>216335642.68232247</v>
      </c>
      <c r="Q8" s="85">
        <f>SUM(Q6:Q7)</f>
        <v>253827331.05200002</v>
      </c>
    </row>
    <row r="9" spans="1:20" ht="12">
      <c r="A9" s="30" t="s">
        <v>63</v>
      </c>
      <c r="B9" s="31"/>
      <c r="C9" s="31" t="s">
        <v>64</v>
      </c>
      <c r="D9" s="31"/>
      <c r="E9" s="87"/>
      <c r="F9" s="87"/>
      <c r="G9" s="87"/>
      <c r="H9" s="88"/>
      <c r="I9" s="87"/>
      <c r="J9" s="87"/>
      <c r="K9" s="87"/>
      <c r="L9" s="87"/>
      <c r="M9" s="87"/>
      <c r="N9" s="87"/>
      <c r="O9" s="87"/>
      <c r="P9" s="87"/>
      <c r="Q9" s="87"/>
    </row>
    <row r="10" spans="1:20" ht="15">
      <c r="A10" s="37">
        <v>1</v>
      </c>
      <c r="B10" s="38" t="s">
        <v>89</v>
      </c>
      <c r="C10" s="39" t="s">
        <v>90</v>
      </c>
      <c r="D10" s="38" t="s">
        <v>72</v>
      </c>
      <c r="E10" s="82">
        <v>2</v>
      </c>
      <c r="F10" s="83">
        <v>2242159</v>
      </c>
      <c r="G10" s="83">
        <v>4484318</v>
      </c>
      <c r="H10" s="84">
        <v>2007808</v>
      </c>
      <c r="I10" s="83">
        <v>4015616</v>
      </c>
      <c r="J10" s="83">
        <v>1</v>
      </c>
      <c r="K10" s="83">
        <v>2007808</v>
      </c>
      <c r="L10" s="83">
        <v>4015616</v>
      </c>
      <c r="M10" s="83"/>
      <c r="N10" s="83">
        <v>0</v>
      </c>
      <c r="O10" s="83">
        <v>2242159</v>
      </c>
      <c r="P10" s="83">
        <v>5331544</v>
      </c>
      <c r="Q10" s="83">
        <f>E10*O10</f>
        <v>4484318</v>
      </c>
    </row>
    <row r="11" spans="1:20" ht="15">
      <c r="A11" s="37">
        <v>2</v>
      </c>
      <c r="B11" s="38" t="s">
        <v>73</v>
      </c>
      <c r="C11" s="89" t="s">
        <v>74</v>
      </c>
      <c r="D11" s="90" t="s">
        <v>72</v>
      </c>
      <c r="E11" s="91">
        <v>24.391999999999999</v>
      </c>
      <c r="F11" s="92">
        <v>2696186</v>
      </c>
      <c r="G11" s="92">
        <v>50845430.52008</v>
      </c>
      <c r="H11" s="92">
        <v>2277194</v>
      </c>
      <c r="I11" s="92">
        <v>42943962.066320002</v>
      </c>
      <c r="J11" s="92">
        <v>1</v>
      </c>
      <c r="K11" s="92">
        <v>2277194</v>
      </c>
      <c r="L11" s="92">
        <v>42943962.066320002</v>
      </c>
      <c r="M11" s="92"/>
      <c r="N11" s="92">
        <v>0</v>
      </c>
      <c r="O11" s="92">
        <v>2696186</v>
      </c>
      <c r="P11" s="92">
        <v>55849252.459433995</v>
      </c>
      <c r="Q11" s="92">
        <f t="shared" ref="Q11:Q15" si="0">E11*O11</f>
        <v>65765368.912</v>
      </c>
    </row>
    <row r="12" spans="1:20" ht="15">
      <c r="A12" s="37">
        <v>3</v>
      </c>
      <c r="B12" s="38" t="s">
        <v>75</v>
      </c>
      <c r="C12" s="89" t="s">
        <v>76</v>
      </c>
      <c r="D12" s="90" t="s">
        <v>72</v>
      </c>
      <c r="E12" s="94">
        <v>18.954000000000001</v>
      </c>
      <c r="F12" s="92">
        <v>2938899</v>
      </c>
      <c r="G12" s="92">
        <v>61587567.444000006</v>
      </c>
      <c r="H12" s="92">
        <v>2477299</v>
      </c>
      <c r="I12" s="92">
        <v>51914277.844000004</v>
      </c>
      <c r="J12" s="92">
        <v>1</v>
      </c>
      <c r="K12" s="92">
        <v>2477299</v>
      </c>
      <c r="L12" s="92">
        <v>51914277.844000004</v>
      </c>
      <c r="M12" s="92"/>
      <c r="N12" s="92">
        <v>0</v>
      </c>
      <c r="O12" s="92">
        <v>2938899</v>
      </c>
      <c r="P12" s="92">
        <v>43690829.725481242</v>
      </c>
      <c r="Q12" s="92">
        <f t="shared" si="0"/>
        <v>55703891.646000005</v>
      </c>
    </row>
    <row r="13" spans="1:20" ht="15">
      <c r="A13" s="37">
        <v>4</v>
      </c>
      <c r="B13" s="38" t="s">
        <v>77</v>
      </c>
      <c r="C13" s="39" t="s">
        <v>78</v>
      </c>
      <c r="D13" s="38" t="s">
        <v>72</v>
      </c>
      <c r="E13" s="82">
        <v>2</v>
      </c>
      <c r="F13" s="83">
        <v>1538740</v>
      </c>
      <c r="G13" s="83">
        <v>3077480</v>
      </c>
      <c r="H13" s="84">
        <v>1325694</v>
      </c>
      <c r="I13" s="83">
        <v>2651388</v>
      </c>
      <c r="J13" s="83">
        <v>1</v>
      </c>
      <c r="K13" s="83">
        <v>1325694</v>
      </c>
      <c r="L13" s="83">
        <v>2651388</v>
      </c>
      <c r="M13" s="83"/>
      <c r="N13" s="83">
        <v>0</v>
      </c>
      <c r="O13" s="83">
        <v>1538740</v>
      </c>
      <c r="P13" s="83">
        <v>3077480</v>
      </c>
      <c r="Q13" s="83">
        <f t="shared" si="0"/>
        <v>3077480</v>
      </c>
    </row>
    <row r="14" spans="1:20" ht="15">
      <c r="A14" s="37">
        <v>5</v>
      </c>
      <c r="B14" s="38" t="s">
        <v>79</v>
      </c>
      <c r="C14" s="39" t="s">
        <v>80</v>
      </c>
      <c r="D14" s="38" t="s">
        <v>72</v>
      </c>
      <c r="E14" s="82">
        <v>4</v>
      </c>
      <c r="F14" s="83">
        <v>1913578</v>
      </c>
      <c r="G14" s="83">
        <v>57157218.888000004</v>
      </c>
      <c r="H14" s="84">
        <v>1436727</v>
      </c>
      <c r="I14" s="83">
        <v>47525779.778400004</v>
      </c>
      <c r="J14" s="83">
        <v>1</v>
      </c>
      <c r="K14" s="83">
        <v>1436727</v>
      </c>
      <c r="L14" s="83">
        <v>47525779.778400004</v>
      </c>
      <c r="M14" s="83"/>
      <c r="N14" s="83">
        <v>0</v>
      </c>
      <c r="O14" s="83">
        <v>1913578</v>
      </c>
      <c r="P14" s="83">
        <v>7654312</v>
      </c>
      <c r="Q14" s="83">
        <f t="shared" si="0"/>
        <v>7654312</v>
      </c>
    </row>
    <row r="15" spans="1:20" ht="15">
      <c r="A15" s="37">
        <v>6</v>
      </c>
      <c r="B15" s="38" t="s">
        <v>81</v>
      </c>
      <c r="C15" s="89" t="s">
        <v>82</v>
      </c>
      <c r="D15" s="90" t="s">
        <v>72</v>
      </c>
      <c r="E15" s="94">
        <v>173</v>
      </c>
      <c r="F15" s="92">
        <v>115189</v>
      </c>
      <c r="G15" s="92">
        <v>7654312</v>
      </c>
      <c r="H15" s="92">
        <v>1622415</v>
      </c>
      <c r="I15" s="92">
        <v>6489660</v>
      </c>
      <c r="J15" s="92">
        <v>1</v>
      </c>
      <c r="K15" s="92">
        <v>1622415</v>
      </c>
      <c r="L15" s="92">
        <v>6489660</v>
      </c>
      <c r="M15" s="92"/>
      <c r="N15" s="92">
        <v>0</v>
      </c>
      <c r="O15" s="92">
        <v>115189</v>
      </c>
      <c r="P15" s="92">
        <v>4098489.4426097497</v>
      </c>
      <c r="Q15" s="92">
        <f t="shared" si="0"/>
        <v>19927697</v>
      </c>
    </row>
    <row r="16" spans="1:20" ht="15">
      <c r="A16" s="37">
        <v>7</v>
      </c>
      <c r="B16" s="38" t="s">
        <v>83</v>
      </c>
      <c r="C16" s="39" t="s">
        <v>84</v>
      </c>
      <c r="D16" s="38" t="s">
        <v>72</v>
      </c>
      <c r="E16" s="82">
        <v>2</v>
      </c>
      <c r="F16" s="83">
        <v>143429</v>
      </c>
      <c r="G16" s="83">
        <v>18315051</v>
      </c>
      <c r="H16" s="84">
        <v>115189</v>
      </c>
      <c r="I16" s="83">
        <v>18315051</v>
      </c>
      <c r="J16" s="83">
        <v>1</v>
      </c>
      <c r="K16" s="83">
        <v>115189</v>
      </c>
      <c r="L16" s="83">
        <v>18315051</v>
      </c>
      <c r="M16" s="83"/>
      <c r="N16" s="83">
        <v>0</v>
      </c>
      <c r="O16" s="83">
        <v>143429</v>
      </c>
      <c r="P16" s="83">
        <v>286858</v>
      </c>
      <c r="Q16" s="83">
        <f>E16*O16</f>
        <v>286858</v>
      </c>
    </row>
    <row r="17" spans="1:17" ht="12">
      <c r="A17" s="45"/>
      <c r="B17" s="46"/>
      <c r="C17" s="47" t="s">
        <v>65</v>
      </c>
      <c r="D17" s="46"/>
      <c r="E17" s="85"/>
      <c r="F17" s="85"/>
      <c r="G17" s="85">
        <v>119988765.627525</v>
      </c>
      <c r="H17" s="86"/>
      <c r="I17" s="85">
        <v>119988765.627525</v>
      </c>
      <c r="J17" s="85"/>
      <c r="K17" s="85"/>
      <c r="L17" s="85">
        <v>119988765.627525</v>
      </c>
      <c r="M17" s="85"/>
      <c r="N17" s="85">
        <v>0</v>
      </c>
      <c r="O17" s="85"/>
      <c r="P17" s="85">
        <v>119988765.627525</v>
      </c>
      <c r="Q17" s="85">
        <f>SUM(Q10:Q16)</f>
        <v>156899925.558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78C2-701B-4947-96C2-16AED4C3CB8F}">
  <dimension ref="A1:S17"/>
  <sheetViews>
    <sheetView zoomScale="130" zoomScaleNormal="130" workbookViewId="0">
      <selection activeCell="U2" sqref="U2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4.83203125" style="26" customWidth="1"/>
    <col min="18" max="18" width="8.5" style="1" hidden="1" customWidth="1"/>
    <col min="19" max="19" width="2.83203125" style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6" t="s">
        <v>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9" ht="36" customHeight="1">
      <c r="A2" s="101" t="str">
        <f>'[2]Công trình'!A2</f>
        <v>CÔNG TRÌNH : NẠO VÉT, ĐẮP BỜ KÊNH THƯỢNG LĨNH 2 (ĐOẠN TỪ KÊNH MAI DƯƠNG 4 ĐẾN HẾT TUYẾN, L=1260M)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9" ht="21" customHeight="1">
      <c r="A3" s="102" t="str">
        <f>'[2]Công trình'!F6</f>
        <v>ĐỊA ĐIỂM: XÃ CHIẾN THẮNG, AN THỌ - HUYỆN AN LÃO - TP. HẢI PHÒNG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38" t="s">
        <v>47</v>
      </c>
      <c r="C6" s="39" t="s">
        <v>48</v>
      </c>
      <c r="D6" s="38" t="s">
        <v>46</v>
      </c>
      <c r="E6" s="52">
        <v>1074.3389999999999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42">
        <v>221303</v>
      </c>
      <c r="P6" s="42">
        <v>215284854.68232247</v>
      </c>
      <c r="Q6" s="41">
        <f>E6*O6</f>
        <v>237754443.71699998</v>
      </c>
    </row>
    <row r="7" spans="1:19" ht="15">
      <c r="A7" s="37">
        <v>2</v>
      </c>
      <c r="B7" s="38" t="s">
        <v>68</v>
      </c>
      <c r="C7" s="39" t="s">
        <v>69</v>
      </c>
      <c r="D7" s="38" t="s">
        <v>46</v>
      </c>
      <c r="E7" s="52">
        <v>15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42">
        <v>262697</v>
      </c>
      <c r="P7" s="42">
        <v>1050788</v>
      </c>
      <c r="Q7" s="41">
        <f>E7*O7</f>
        <v>3940455</v>
      </c>
    </row>
    <row r="8" spans="1:19" ht="12">
      <c r="A8" s="45"/>
      <c r="B8" s="46"/>
      <c r="C8" s="47" t="s">
        <v>17</v>
      </c>
      <c r="D8" s="46"/>
      <c r="E8" s="48"/>
      <c r="F8" s="48"/>
      <c r="G8" s="48">
        <v>216335642.68232247</v>
      </c>
      <c r="H8" s="49"/>
      <c r="I8" s="48">
        <v>216335642.68232247</v>
      </c>
      <c r="J8" s="48"/>
      <c r="K8" s="48"/>
      <c r="L8" s="48">
        <v>216335642.68232247</v>
      </c>
      <c r="M8" s="48"/>
      <c r="N8" s="48">
        <v>0</v>
      </c>
      <c r="O8" s="48"/>
      <c r="P8" s="48">
        <v>216335642.68232247</v>
      </c>
      <c r="Q8" s="48">
        <f>SUM(Q6:Q7)</f>
        <v>241694898.71699998</v>
      </c>
    </row>
    <row r="9" spans="1:19" ht="12">
      <c r="A9" s="30" t="s">
        <v>63</v>
      </c>
      <c r="B9" s="31"/>
      <c r="C9" s="7" t="s">
        <v>145</v>
      </c>
      <c r="D9" s="31"/>
      <c r="E9" s="32"/>
      <c r="F9" s="34"/>
      <c r="G9" s="34"/>
      <c r="H9" s="35"/>
      <c r="I9" s="34"/>
      <c r="J9" s="36"/>
      <c r="K9" s="34"/>
      <c r="L9" s="34"/>
      <c r="M9" s="34"/>
      <c r="N9" s="34"/>
      <c r="O9" s="34"/>
      <c r="P9" s="34"/>
      <c r="Q9" s="33"/>
    </row>
    <row r="10" spans="1:19" ht="16">
      <c r="A10" s="37">
        <v>1</v>
      </c>
      <c r="B10" s="38" t="s">
        <v>89</v>
      </c>
      <c r="C10" s="39" t="s">
        <v>90</v>
      </c>
      <c r="D10" s="38" t="s">
        <v>72</v>
      </c>
      <c r="E10" s="78">
        <v>2</v>
      </c>
      <c r="F10" s="78">
        <v>2242159</v>
      </c>
      <c r="G10" s="78">
        <v>4484318</v>
      </c>
      <c r="H10" s="79">
        <v>2007808</v>
      </c>
      <c r="I10" s="78">
        <v>4015616</v>
      </c>
      <c r="J10" s="78">
        <v>1</v>
      </c>
      <c r="K10" s="78">
        <v>2007808</v>
      </c>
      <c r="L10" s="78">
        <v>4015616</v>
      </c>
      <c r="M10" s="78"/>
      <c r="N10" s="78">
        <v>0</v>
      </c>
      <c r="O10" s="78">
        <v>2242159</v>
      </c>
      <c r="P10" s="78">
        <v>5331544</v>
      </c>
      <c r="Q10" s="78">
        <f>E10*O10</f>
        <v>4484318</v>
      </c>
    </row>
    <row r="11" spans="1:19" ht="16">
      <c r="A11" s="37">
        <v>2</v>
      </c>
      <c r="B11" s="38" t="s">
        <v>73</v>
      </c>
      <c r="C11" s="39" t="s">
        <v>74</v>
      </c>
      <c r="D11" s="38" t="s">
        <v>72</v>
      </c>
      <c r="E11" s="78">
        <v>25.082999999999998</v>
      </c>
      <c r="F11" s="78">
        <v>2696186</v>
      </c>
      <c r="G11" s="78">
        <v>50845430.52008</v>
      </c>
      <c r="H11" s="79">
        <v>2277194</v>
      </c>
      <c r="I11" s="78">
        <v>42943962.066320002</v>
      </c>
      <c r="J11" s="78">
        <v>1</v>
      </c>
      <c r="K11" s="78">
        <v>2277194</v>
      </c>
      <c r="L11" s="78">
        <v>42943962.066320002</v>
      </c>
      <c r="M11" s="78"/>
      <c r="N11" s="78">
        <v>0</v>
      </c>
      <c r="O11" s="78">
        <v>2696186</v>
      </c>
      <c r="P11" s="78">
        <v>55849252.459433995</v>
      </c>
      <c r="Q11" s="78">
        <f t="shared" ref="Q11:Q15" si="0">E11*O11</f>
        <v>67628433.437999994</v>
      </c>
    </row>
    <row r="12" spans="1:19" ht="16">
      <c r="A12" s="37">
        <v>3</v>
      </c>
      <c r="B12" s="38" t="s">
        <v>75</v>
      </c>
      <c r="C12" s="39" t="s">
        <v>76</v>
      </c>
      <c r="D12" s="38" t="s">
        <v>72</v>
      </c>
      <c r="E12" s="78">
        <v>19.052</v>
      </c>
      <c r="F12" s="78">
        <v>2938899</v>
      </c>
      <c r="G12" s="78">
        <v>61587567.444000006</v>
      </c>
      <c r="H12" s="79">
        <v>2477299</v>
      </c>
      <c r="I12" s="78">
        <v>51914277.844000004</v>
      </c>
      <c r="J12" s="78">
        <v>1</v>
      </c>
      <c r="K12" s="78">
        <v>2477299</v>
      </c>
      <c r="L12" s="78">
        <v>51914277.844000004</v>
      </c>
      <c r="M12" s="78"/>
      <c r="N12" s="78">
        <v>0</v>
      </c>
      <c r="O12" s="78">
        <v>2938899</v>
      </c>
      <c r="P12" s="78">
        <v>43690829.725481242</v>
      </c>
      <c r="Q12" s="78">
        <f t="shared" si="0"/>
        <v>55991903.747999996</v>
      </c>
    </row>
    <row r="13" spans="1:19" ht="16">
      <c r="A13" s="37">
        <v>4</v>
      </c>
      <c r="B13" s="38" t="s">
        <v>77</v>
      </c>
      <c r="C13" s="39" t="s">
        <v>78</v>
      </c>
      <c r="D13" s="38" t="s">
        <v>72</v>
      </c>
      <c r="E13" s="78">
        <v>2</v>
      </c>
      <c r="F13" s="78">
        <v>1538740</v>
      </c>
      <c r="G13" s="78">
        <v>3077480</v>
      </c>
      <c r="H13" s="79">
        <v>1325694</v>
      </c>
      <c r="I13" s="78">
        <v>2651388</v>
      </c>
      <c r="J13" s="78">
        <v>1</v>
      </c>
      <c r="K13" s="78">
        <v>1325694</v>
      </c>
      <c r="L13" s="78">
        <v>2651388</v>
      </c>
      <c r="M13" s="78"/>
      <c r="N13" s="78">
        <v>0</v>
      </c>
      <c r="O13" s="78">
        <v>1538740</v>
      </c>
      <c r="P13" s="78">
        <v>3077480</v>
      </c>
      <c r="Q13" s="78">
        <f t="shared" si="0"/>
        <v>3077480</v>
      </c>
    </row>
    <row r="14" spans="1:19" ht="16">
      <c r="A14" s="37">
        <v>5</v>
      </c>
      <c r="B14" s="38" t="s">
        <v>79</v>
      </c>
      <c r="C14" s="39" t="s">
        <v>80</v>
      </c>
      <c r="D14" s="38" t="s">
        <v>72</v>
      </c>
      <c r="E14" s="78">
        <v>4</v>
      </c>
      <c r="F14" s="78">
        <v>1913578</v>
      </c>
      <c r="G14" s="78">
        <v>57157218.888000004</v>
      </c>
      <c r="H14" s="79">
        <v>1436727</v>
      </c>
      <c r="I14" s="78">
        <v>47525779.778400004</v>
      </c>
      <c r="J14" s="78">
        <v>1</v>
      </c>
      <c r="K14" s="78">
        <v>1436727</v>
      </c>
      <c r="L14" s="78">
        <v>47525779.778400004</v>
      </c>
      <c r="M14" s="78"/>
      <c r="N14" s="78">
        <v>0</v>
      </c>
      <c r="O14" s="78">
        <v>1913578</v>
      </c>
      <c r="P14" s="78">
        <v>7654312</v>
      </c>
      <c r="Q14" s="78">
        <f t="shared" si="0"/>
        <v>7654312</v>
      </c>
    </row>
    <row r="15" spans="1:19" ht="16">
      <c r="A15" s="37">
        <v>6</v>
      </c>
      <c r="B15" s="38" t="s">
        <v>81</v>
      </c>
      <c r="C15" s="39" t="s">
        <v>82</v>
      </c>
      <c r="D15" s="38" t="s">
        <v>72</v>
      </c>
      <c r="E15" s="78">
        <v>177</v>
      </c>
      <c r="F15" s="78">
        <v>115189</v>
      </c>
      <c r="G15" s="78">
        <v>7654312</v>
      </c>
      <c r="H15" s="79">
        <v>1622415</v>
      </c>
      <c r="I15" s="78">
        <v>6489660</v>
      </c>
      <c r="J15" s="78">
        <v>1</v>
      </c>
      <c r="K15" s="78">
        <v>1622415</v>
      </c>
      <c r="L15" s="78">
        <v>6489660</v>
      </c>
      <c r="M15" s="78"/>
      <c r="N15" s="78">
        <v>0</v>
      </c>
      <c r="O15" s="78">
        <v>115189</v>
      </c>
      <c r="P15" s="78">
        <v>4098489.4426097497</v>
      </c>
      <c r="Q15" s="78">
        <f t="shared" si="0"/>
        <v>20388453</v>
      </c>
    </row>
    <row r="16" spans="1:19" ht="16">
      <c r="A16" s="37">
        <v>7</v>
      </c>
      <c r="B16" s="38" t="s">
        <v>83</v>
      </c>
      <c r="C16" s="39" t="s">
        <v>84</v>
      </c>
      <c r="D16" s="38" t="s">
        <v>72</v>
      </c>
      <c r="E16" s="78">
        <v>2</v>
      </c>
      <c r="F16" s="78">
        <v>143429</v>
      </c>
      <c r="G16" s="78">
        <v>18315051</v>
      </c>
      <c r="H16" s="79">
        <v>115189</v>
      </c>
      <c r="I16" s="78">
        <v>18315051</v>
      </c>
      <c r="J16" s="78">
        <v>1</v>
      </c>
      <c r="K16" s="78">
        <v>115189</v>
      </c>
      <c r="L16" s="78">
        <v>18315051</v>
      </c>
      <c r="M16" s="78"/>
      <c r="N16" s="78">
        <v>0</v>
      </c>
      <c r="O16" s="78">
        <v>143429</v>
      </c>
      <c r="P16" s="78">
        <v>286858</v>
      </c>
      <c r="Q16" s="78">
        <f>E16*O16</f>
        <v>286858</v>
      </c>
    </row>
    <row r="17" spans="1:17" ht="16">
      <c r="A17" s="45"/>
      <c r="B17" s="46"/>
      <c r="C17" s="47" t="s">
        <v>65</v>
      </c>
      <c r="D17" s="46"/>
      <c r="E17" s="80"/>
      <c r="F17" s="80"/>
      <c r="G17" s="80">
        <v>119988765.627525</v>
      </c>
      <c r="H17" s="81"/>
      <c r="I17" s="80">
        <v>119988765.627525</v>
      </c>
      <c r="J17" s="80"/>
      <c r="K17" s="80"/>
      <c r="L17" s="80">
        <v>119988765.627525</v>
      </c>
      <c r="M17" s="80"/>
      <c r="N17" s="80">
        <v>0</v>
      </c>
      <c r="O17" s="80"/>
      <c r="P17" s="80">
        <v>119988765.627525</v>
      </c>
      <c r="Q17" s="80">
        <f>SUM(Q10:Q16)</f>
        <v>159511758.18599999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E9766-4A90-0845-B9A5-B867DE1328FA}">
  <dimension ref="A1:S20"/>
  <sheetViews>
    <sheetView zoomScale="130" zoomScaleNormal="130" workbookViewId="0">
      <selection activeCell="B11" sqref="B11:O19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8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9" ht="36" customHeight="1">
      <c r="A2" s="110" t="str">
        <f>'[3]Công trình'!A2</f>
        <v>CÔNG TRÌNH : NẠO VÉT, ĐẮP BỜ KÊNH ĐỨC PHONG 1 (ĐOẠN TỪ TRẠM BƠM ĐẠI ĐỒNG ĐẾN KHU DÂN CƯ ĐỨC PHONG, L = 1650M)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19" ht="21" customHeight="1">
      <c r="A3" s="111" t="s">
        <v>93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53" t="s">
        <v>47</v>
      </c>
      <c r="C6" s="54" t="s">
        <v>48</v>
      </c>
      <c r="D6" s="53" t="s">
        <v>46</v>
      </c>
      <c r="E6" s="55">
        <v>899.62889999999993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42">
        <v>221303</v>
      </c>
      <c r="P6" s="42">
        <v>215284854.68232247</v>
      </c>
      <c r="Q6" s="41">
        <f>E6*O6</f>
        <v>199090574.4567</v>
      </c>
    </row>
    <row r="7" spans="1:19" ht="15">
      <c r="A7" s="37">
        <v>2</v>
      </c>
      <c r="B7" s="53" t="s">
        <v>47</v>
      </c>
      <c r="C7" s="54" t="s">
        <v>48</v>
      </c>
      <c r="D7" s="53" t="s">
        <v>46</v>
      </c>
      <c r="E7" s="55">
        <v>15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42">
        <v>262697</v>
      </c>
      <c r="P7" s="42">
        <v>1050788</v>
      </c>
      <c r="Q7" s="41">
        <f>E7*O7</f>
        <v>3940455</v>
      </c>
    </row>
    <row r="8" spans="1:19" ht="15">
      <c r="A8" s="37">
        <v>2</v>
      </c>
      <c r="B8" s="53" t="s">
        <v>68</v>
      </c>
      <c r="C8" s="54" t="s">
        <v>69</v>
      </c>
      <c r="D8" s="53" t="s">
        <v>46</v>
      </c>
      <c r="E8" s="55">
        <v>24</v>
      </c>
      <c r="F8" s="42">
        <v>262697</v>
      </c>
      <c r="G8" s="42">
        <v>5516637</v>
      </c>
      <c r="H8" s="43">
        <v>262697</v>
      </c>
      <c r="I8" s="42">
        <v>5516637</v>
      </c>
      <c r="J8" s="44">
        <v>1</v>
      </c>
      <c r="K8" s="42">
        <v>262697</v>
      </c>
      <c r="L8" s="42">
        <v>5516637</v>
      </c>
      <c r="M8" s="42"/>
      <c r="N8" s="42"/>
      <c r="O8" s="42">
        <v>262697</v>
      </c>
      <c r="P8" s="42">
        <v>1050788</v>
      </c>
      <c r="Q8" s="41">
        <f>E8*O8</f>
        <v>6304728</v>
      </c>
    </row>
    <row r="9" spans="1:19" ht="12">
      <c r="A9" s="45"/>
      <c r="B9" s="46"/>
      <c r="C9" s="47" t="s">
        <v>17</v>
      </c>
      <c r="D9" s="46"/>
      <c r="E9" s="48"/>
      <c r="F9" s="48"/>
      <c r="G9" s="48">
        <v>216335642.68232247</v>
      </c>
      <c r="H9" s="49"/>
      <c r="I9" s="48">
        <v>216335642.68232247</v>
      </c>
      <c r="J9" s="48"/>
      <c r="K9" s="48"/>
      <c r="L9" s="48">
        <v>216335642.68232247</v>
      </c>
      <c r="M9" s="48"/>
      <c r="N9" s="48">
        <v>0</v>
      </c>
      <c r="O9" s="48"/>
      <c r="P9" s="48">
        <v>216335642.68232247</v>
      </c>
      <c r="Q9" s="48">
        <f>SUM(Q6:Q7)</f>
        <v>203031029.4567</v>
      </c>
    </row>
    <row r="10" spans="1:19" ht="12">
      <c r="A10" s="30" t="s">
        <v>63</v>
      </c>
      <c r="B10" s="31"/>
      <c r="C10" s="31" t="s">
        <v>64</v>
      </c>
      <c r="D10" s="31"/>
      <c r="E10" s="32"/>
      <c r="F10" s="34"/>
      <c r="G10" s="34"/>
      <c r="H10" s="35"/>
      <c r="I10" s="34"/>
      <c r="J10" s="36"/>
      <c r="K10" s="34"/>
      <c r="L10" s="34"/>
      <c r="M10" s="34"/>
      <c r="N10" s="34"/>
      <c r="O10" s="34"/>
      <c r="P10" s="34"/>
      <c r="Q10" s="33"/>
    </row>
    <row r="11" spans="1:19" ht="15">
      <c r="A11" s="37">
        <v>1</v>
      </c>
      <c r="B11" s="53" t="s">
        <v>100</v>
      </c>
      <c r="C11" s="54" t="s">
        <v>101</v>
      </c>
      <c r="D11" s="53" t="s">
        <v>72</v>
      </c>
      <c r="E11" s="55">
        <v>169</v>
      </c>
      <c r="F11" s="42">
        <v>2242159</v>
      </c>
      <c r="G11" s="42">
        <v>4484318</v>
      </c>
      <c r="H11" s="43">
        <v>2007808</v>
      </c>
      <c r="I11" s="42">
        <v>4015616</v>
      </c>
      <c r="J11" s="44">
        <v>1</v>
      </c>
      <c r="K11" s="42">
        <v>2007808</v>
      </c>
      <c r="L11" s="42">
        <v>4015616</v>
      </c>
      <c r="M11" s="42"/>
      <c r="N11" s="42">
        <v>0</v>
      </c>
      <c r="O11" s="56">
        <v>115189</v>
      </c>
      <c r="P11" s="42">
        <v>5331544</v>
      </c>
      <c r="Q11" s="41">
        <f>E11*O11</f>
        <v>19466941</v>
      </c>
    </row>
    <row r="12" spans="1:19" ht="15">
      <c r="A12" s="37">
        <v>2</v>
      </c>
      <c r="B12" s="53" t="s">
        <v>89</v>
      </c>
      <c r="C12" s="54" t="s">
        <v>90</v>
      </c>
      <c r="D12" s="53" t="s">
        <v>72</v>
      </c>
      <c r="E12" s="55">
        <v>2</v>
      </c>
      <c r="F12" s="42">
        <v>2696186</v>
      </c>
      <c r="G12" s="42">
        <v>50845430.52008</v>
      </c>
      <c r="H12" s="43">
        <v>2277194</v>
      </c>
      <c r="I12" s="42">
        <v>42943962.066320002</v>
      </c>
      <c r="J12" s="44">
        <v>1</v>
      </c>
      <c r="K12" s="42">
        <v>2277194</v>
      </c>
      <c r="L12" s="42">
        <v>42943962.066320002</v>
      </c>
      <c r="M12" s="42"/>
      <c r="N12" s="42">
        <v>0</v>
      </c>
      <c r="O12" s="56">
        <v>2028310</v>
      </c>
      <c r="P12" s="42">
        <v>55849252.459433995</v>
      </c>
      <c r="Q12" s="41">
        <f t="shared" ref="Q12:Q18" si="0">E12*O12</f>
        <v>4056620</v>
      </c>
    </row>
    <row r="13" spans="1:19" ht="15">
      <c r="A13" s="37">
        <v>3</v>
      </c>
      <c r="B13" s="53" t="s">
        <v>73</v>
      </c>
      <c r="C13" s="54" t="s">
        <v>74</v>
      </c>
      <c r="D13" s="53" t="s">
        <v>72</v>
      </c>
      <c r="E13" s="55">
        <v>15.436680000000001</v>
      </c>
      <c r="F13" s="42">
        <v>2938899</v>
      </c>
      <c r="G13" s="42">
        <v>61587567.444000006</v>
      </c>
      <c r="H13" s="43">
        <v>2477299</v>
      </c>
      <c r="I13" s="42">
        <v>51914277.844000004</v>
      </c>
      <c r="J13" s="44">
        <v>1</v>
      </c>
      <c r="K13" s="42">
        <v>2477299</v>
      </c>
      <c r="L13" s="42">
        <v>51914277.844000004</v>
      </c>
      <c r="M13" s="42"/>
      <c r="N13" s="42">
        <v>0</v>
      </c>
      <c r="O13" s="56">
        <v>2313849</v>
      </c>
      <c r="P13" s="42">
        <v>43690829.725481242</v>
      </c>
      <c r="Q13" s="41">
        <f t="shared" si="0"/>
        <v>35718146.581320003</v>
      </c>
    </row>
    <row r="14" spans="1:19" ht="15">
      <c r="A14" s="37">
        <v>4</v>
      </c>
      <c r="B14" s="53" t="s">
        <v>75</v>
      </c>
      <c r="C14" s="54" t="s">
        <v>76</v>
      </c>
      <c r="D14" s="53" t="s">
        <v>72</v>
      </c>
      <c r="E14" s="55">
        <v>26.887250000000002</v>
      </c>
      <c r="F14" s="42">
        <v>1538740</v>
      </c>
      <c r="G14" s="42">
        <v>3077480</v>
      </c>
      <c r="H14" s="43">
        <v>1325694</v>
      </c>
      <c r="I14" s="42">
        <v>2651388</v>
      </c>
      <c r="J14" s="44">
        <v>1</v>
      </c>
      <c r="K14" s="42">
        <v>1325694</v>
      </c>
      <c r="L14" s="42">
        <v>2651388</v>
      </c>
      <c r="M14" s="42"/>
      <c r="N14" s="42">
        <v>0</v>
      </c>
      <c r="O14" s="56">
        <v>2517682</v>
      </c>
      <c r="P14" s="42">
        <v>3077480</v>
      </c>
      <c r="Q14" s="41">
        <f t="shared" si="0"/>
        <v>67693545.354500011</v>
      </c>
    </row>
    <row r="15" spans="1:19" ht="15">
      <c r="A15" s="37">
        <v>5</v>
      </c>
      <c r="B15" s="53" t="s">
        <v>77</v>
      </c>
      <c r="C15" s="54" t="s">
        <v>78</v>
      </c>
      <c r="D15" s="53" t="s">
        <v>72</v>
      </c>
      <c r="E15" s="55">
        <v>2</v>
      </c>
      <c r="F15" s="42">
        <v>1913578</v>
      </c>
      <c r="G15" s="42">
        <v>57157218.888000004</v>
      </c>
      <c r="H15" s="43">
        <v>1436727</v>
      </c>
      <c r="I15" s="42">
        <v>47525779.778400004</v>
      </c>
      <c r="J15" s="44">
        <v>1</v>
      </c>
      <c r="K15" s="42">
        <v>1436727</v>
      </c>
      <c r="L15" s="42">
        <v>47525779.778400004</v>
      </c>
      <c r="M15" s="42"/>
      <c r="N15" s="42">
        <v>0</v>
      </c>
      <c r="O15" s="56">
        <v>1344332</v>
      </c>
      <c r="P15" s="42">
        <v>7654312</v>
      </c>
      <c r="Q15" s="41">
        <f t="shared" si="0"/>
        <v>2688664</v>
      </c>
    </row>
    <row r="16" spans="1:19" ht="15">
      <c r="A16" s="37">
        <v>6</v>
      </c>
      <c r="B16" s="53" t="s">
        <v>91</v>
      </c>
      <c r="C16" s="54" t="s">
        <v>92</v>
      </c>
      <c r="D16" s="53" t="s">
        <v>72</v>
      </c>
      <c r="E16" s="55">
        <v>41.291809999999998</v>
      </c>
      <c r="F16" s="42">
        <v>115189</v>
      </c>
      <c r="G16" s="42">
        <v>7654312</v>
      </c>
      <c r="H16" s="43">
        <v>1622415</v>
      </c>
      <c r="I16" s="42">
        <v>6489660</v>
      </c>
      <c r="J16" s="44">
        <v>1</v>
      </c>
      <c r="K16" s="42">
        <v>1622415</v>
      </c>
      <c r="L16" s="42">
        <v>6489660</v>
      </c>
      <c r="M16" s="42"/>
      <c r="N16" s="42">
        <v>0</v>
      </c>
      <c r="O16" s="56">
        <v>1462199</v>
      </c>
      <c r="P16" s="42">
        <v>4098489.4426097497</v>
      </c>
      <c r="Q16" s="41">
        <f t="shared" ref="Q16" si="1">E16*O16</f>
        <v>60376843.290189996</v>
      </c>
    </row>
    <row r="17" spans="1:17" ht="15">
      <c r="A17" s="37">
        <v>7</v>
      </c>
      <c r="B17" s="53" t="s">
        <v>79</v>
      </c>
      <c r="C17" s="54" t="s">
        <v>80</v>
      </c>
      <c r="D17" s="53" t="s">
        <v>72</v>
      </c>
      <c r="E17" s="55">
        <v>4</v>
      </c>
      <c r="F17" s="42">
        <v>143429</v>
      </c>
      <c r="G17" s="42">
        <v>18315051</v>
      </c>
      <c r="H17" s="43">
        <v>115189</v>
      </c>
      <c r="I17" s="42">
        <v>18315051</v>
      </c>
      <c r="J17" s="44">
        <v>1</v>
      </c>
      <c r="K17" s="42">
        <v>115189</v>
      </c>
      <c r="L17" s="42">
        <v>18315051</v>
      </c>
      <c r="M17" s="42"/>
      <c r="N17" s="42">
        <v>0</v>
      </c>
      <c r="O17" s="56">
        <v>1647887</v>
      </c>
      <c r="P17" s="42">
        <v>286858</v>
      </c>
      <c r="Q17" s="41">
        <f>E17*O17</f>
        <v>6591548</v>
      </c>
    </row>
    <row r="18" spans="1:17" ht="15">
      <c r="A18" s="37">
        <v>8</v>
      </c>
      <c r="B18" s="53" t="s">
        <v>104</v>
      </c>
      <c r="C18" s="54" t="s">
        <v>105</v>
      </c>
      <c r="D18" s="53" t="s">
        <v>72</v>
      </c>
      <c r="E18" s="55">
        <v>4</v>
      </c>
      <c r="F18" s="42">
        <v>115189</v>
      </c>
      <c r="G18" s="42">
        <v>7654312</v>
      </c>
      <c r="H18" s="43">
        <v>1622415</v>
      </c>
      <c r="I18" s="42">
        <v>6489660</v>
      </c>
      <c r="J18" s="44">
        <v>1</v>
      </c>
      <c r="K18" s="42">
        <v>1622415</v>
      </c>
      <c r="L18" s="42">
        <v>6489660</v>
      </c>
      <c r="M18" s="42"/>
      <c r="N18" s="42">
        <v>0</v>
      </c>
      <c r="O18" s="56">
        <v>1051069</v>
      </c>
      <c r="P18" s="42">
        <v>4098489.4426097497</v>
      </c>
      <c r="Q18" s="41">
        <f t="shared" si="0"/>
        <v>4204276</v>
      </c>
    </row>
    <row r="19" spans="1:17" ht="15">
      <c r="A19" s="37">
        <v>9</v>
      </c>
      <c r="B19" s="53" t="s">
        <v>83</v>
      </c>
      <c r="C19" s="54" t="s">
        <v>84</v>
      </c>
      <c r="D19" s="53" t="s">
        <v>72</v>
      </c>
      <c r="E19" s="55">
        <v>2</v>
      </c>
      <c r="F19" s="42">
        <v>143429</v>
      </c>
      <c r="G19" s="42">
        <v>18315051</v>
      </c>
      <c r="H19" s="43">
        <v>115189</v>
      </c>
      <c r="I19" s="42">
        <v>18315051</v>
      </c>
      <c r="J19" s="44">
        <v>1</v>
      </c>
      <c r="K19" s="42">
        <v>115189</v>
      </c>
      <c r="L19" s="42">
        <v>18315051</v>
      </c>
      <c r="M19" s="42"/>
      <c r="N19" s="42">
        <v>0</v>
      </c>
      <c r="O19" s="56">
        <v>143429</v>
      </c>
      <c r="P19" s="42">
        <v>286858</v>
      </c>
      <c r="Q19" s="41">
        <f>E19*O19</f>
        <v>286858</v>
      </c>
    </row>
    <row r="20" spans="1:17" ht="12">
      <c r="A20" s="45"/>
      <c r="B20" s="46"/>
      <c r="C20" s="47" t="s">
        <v>65</v>
      </c>
      <c r="D20" s="46"/>
      <c r="E20" s="48"/>
      <c r="F20" s="48"/>
      <c r="G20" s="48">
        <v>119988765.627525</v>
      </c>
      <c r="H20" s="49"/>
      <c r="I20" s="48">
        <v>119988765.627525</v>
      </c>
      <c r="J20" s="48"/>
      <c r="K20" s="48"/>
      <c r="L20" s="48">
        <v>119988765.627525</v>
      </c>
      <c r="M20" s="48"/>
      <c r="N20" s="48">
        <v>0</v>
      </c>
      <c r="O20" s="48"/>
      <c r="P20" s="48">
        <v>119988765.627525</v>
      </c>
      <c r="Q20" s="48">
        <f>SUM(Q11:Q19)</f>
        <v>201083442.22601002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DD7E-D275-104B-BBD8-F1FAF2A5FAE3}">
  <dimension ref="A1:S26"/>
  <sheetViews>
    <sheetView zoomScale="130" zoomScaleNormal="130" workbookViewId="0">
      <selection activeCell="B17" sqref="B17:O25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8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9" ht="36" customHeight="1">
      <c r="A2" s="110" t="s">
        <v>94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19" ht="21" customHeight="1">
      <c r="A3" s="111" t="s">
        <v>93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9</v>
      </c>
      <c r="B5" s="31"/>
      <c r="C5" s="31" t="s">
        <v>10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53" t="s">
        <v>95</v>
      </c>
      <c r="C6" s="54" t="s">
        <v>96</v>
      </c>
      <c r="D6" s="53" t="s">
        <v>30</v>
      </c>
      <c r="E6" s="55">
        <v>12.2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56">
        <v>185000</v>
      </c>
      <c r="P6" s="42">
        <v>215284854.68232247</v>
      </c>
      <c r="Q6" s="41">
        <f>E6*O6</f>
        <v>2257000</v>
      </c>
    </row>
    <row r="7" spans="1:19" ht="15">
      <c r="A7" s="37">
        <v>2</v>
      </c>
      <c r="B7" s="53" t="s">
        <v>97</v>
      </c>
      <c r="C7" s="54" t="s">
        <v>98</v>
      </c>
      <c r="D7" s="53" t="s">
        <v>99</v>
      </c>
      <c r="E7" s="55">
        <v>2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56">
        <v>6050000</v>
      </c>
      <c r="P7" s="42">
        <v>1050788</v>
      </c>
      <c r="Q7" s="41">
        <f>E7*O7</f>
        <v>12100000</v>
      </c>
    </row>
    <row r="8" spans="1:19" ht="15">
      <c r="A8" s="37">
        <v>2</v>
      </c>
      <c r="B8" s="53" t="s">
        <v>11</v>
      </c>
      <c r="C8" s="54" t="s">
        <v>12</v>
      </c>
      <c r="D8" s="53" t="s">
        <v>13</v>
      </c>
      <c r="E8" s="55"/>
      <c r="F8" s="42"/>
      <c r="G8" s="42"/>
      <c r="H8" s="43"/>
      <c r="I8" s="42"/>
      <c r="J8" s="44"/>
      <c r="K8" s="42"/>
      <c r="L8" s="42"/>
      <c r="M8" s="42"/>
      <c r="N8" s="42"/>
      <c r="O8" s="56"/>
      <c r="P8" s="42">
        <v>1050788</v>
      </c>
      <c r="Q8" s="41">
        <v>51190</v>
      </c>
    </row>
    <row r="9" spans="1:19" ht="12">
      <c r="A9" s="45"/>
      <c r="B9" s="46"/>
      <c r="C9" s="47" t="s">
        <v>17</v>
      </c>
      <c r="D9" s="46"/>
      <c r="E9" s="48"/>
      <c r="F9" s="48"/>
      <c r="G9" s="48">
        <v>216335642.68232247</v>
      </c>
      <c r="H9" s="49"/>
      <c r="I9" s="48">
        <v>216335642.68232247</v>
      </c>
      <c r="J9" s="48"/>
      <c r="K9" s="48"/>
      <c r="L9" s="48">
        <v>216335642.68232247</v>
      </c>
      <c r="M9" s="48"/>
      <c r="N9" s="48">
        <v>0</v>
      </c>
      <c r="O9" s="48"/>
      <c r="P9" s="48">
        <v>216335642.68232247</v>
      </c>
      <c r="Q9" s="48">
        <f>SUM(Q6:Q8)</f>
        <v>14408190</v>
      </c>
    </row>
    <row r="10" spans="1:19" ht="12">
      <c r="A10" s="30" t="s">
        <v>15</v>
      </c>
      <c r="B10" s="31"/>
      <c r="C10" s="31" t="s">
        <v>16</v>
      </c>
      <c r="D10" s="31"/>
      <c r="E10" s="32"/>
      <c r="F10" s="34"/>
      <c r="G10" s="34"/>
      <c r="H10" s="35"/>
      <c r="I10" s="34"/>
      <c r="J10" s="36"/>
      <c r="K10" s="34"/>
      <c r="L10" s="34"/>
      <c r="M10" s="34"/>
      <c r="N10" s="34"/>
      <c r="O10" s="34"/>
      <c r="P10" s="34"/>
      <c r="Q10" s="33"/>
    </row>
    <row r="11" spans="1:19" ht="15">
      <c r="A11" s="37">
        <v>1</v>
      </c>
      <c r="B11" s="53" t="s">
        <v>47</v>
      </c>
      <c r="C11" s="54" t="s">
        <v>48</v>
      </c>
      <c r="D11" s="53" t="s">
        <v>46</v>
      </c>
      <c r="E11" s="55">
        <v>734.91700000000003</v>
      </c>
      <c r="F11" s="42">
        <v>221303</v>
      </c>
      <c r="G11" s="42">
        <v>233652238.52720001</v>
      </c>
      <c r="H11" s="43">
        <v>221303</v>
      </c>
      <c r="I11" s="42">
        <v>233652238.52720001</v>
      </c>
      <c r="J11" s="44">
        <v>1</v>
      </c>
      <c r="K11" s="42">
        <v>221303</v>
      </c>
      <c r="L11" s="42">
        <v>233652238.52720001</v>
      </c>
      <c r="M11" s="42"/>
      <c r="N11" s="42"/>
      <c r="O11" s="42">
        <v>221303</v>
      </c>
      <c r="P11" s="42">
        <v>215284854.68232247</v>
      </c>
      <c r="Q11" s="41">
        <f>E11*O11</f>
        <v>162639336.85100001</v>
      </c>
    </row>
    <row r="12" spans="1:19" ht="15">
      <c r="A12" s="37">
        <v>2</v>
      </c>
      <c r="B12" s="53" t="s">
        <v>47</v>
      </c>
      <c r="C12" s="54" t="s">
        <v>48</v>
      </c>
      <c r="D12" s="53" t="s">
        <v>46</v>
      </c>
      <c r="E12" s="55">
        <v>20</v>
      </c>
      <c r="F12" s="42">
        <v>262697</v>
      </c>
      <c r="G12" s="42">
        <v>5516637</v>
      </c>
      <c r="H12" s="43">
        <v>262697</v>
      </c>
      <c r="I12" s="42">
        <v>5516637</v>
      </c>
      <c r="J12" s="44">
        <v>1</v>
      </c>
      <c r="K12" s="42">
        <v>262697</v>
      </c>
      <c r="L12" s="42">
        <v>5516637</v>
      </c>
      <c r="M12" s="42"/>
      <c r="N12" s="42"/>
      <c r="O12" s="42">
        <v>221303</v>
      </c>
      <c r="P12" s="42">
        <v>1050788</v>
      </c>
      <c r="Q12" s="41">
        <f>E12*O12</f>
        <v>4426060</v>
      </c>
    </row>
    <row r="13" spans="1:19" ht="15">
      <c r="A13" s="37">
        <v>3</v>
      </c>
      <c r="B13" s="53" t="s">
        <v>53</v>
      </c>
      <c r="C13" s="54" t="s">
        <v>54</v>
      </c>
      <c r="D13" s="53" t="s">
        <v>46</v>
      </c>
      <c r="E13" s="55">
        <v>3.92</v>
      </c>
      <c r="F13" s="42">
        <v>262697</v>
      </c>
      <c r="G13" s="42">
        <v>5516637</v>
      </c>
      <c r="H13" s="43">
        <v>262697</v>
      </c>
      <c r="I13" s="42">
        <v>5516637</v>
      </c>
      <c r="J13" s="44">
        <v>1</v>
      </c>
      <c r="K13" s="42">
        <v>262697</v>
      </c>
      <c r="L13" s="42">
        <v>5516637</v>
      </c>
      <c r="M13" s="42"/>
      <c r="N13" s="42"/>
      <c r="O13" s="42">
        <v>262000</v>
      </c>
      <c r="P13" s="42">
        <v>1050788</v>
      </c>
      <c r="Q13" s="41">
        <f>E13*O13</f>
        <v>1027040</v>
      </c>
    </row>
    <row r="14" spans="1:19" ht="15">
      <c r="A14" s="37">
        <v>4</v>
      </c>
      <c r="B14" s="53" t="s">
        <v>68</v>
      </c>
      <c r="C14" s="54" t="s">
        <v>69</v>
      </c>
      <c r="D14" s="53" t="s">
        <v>46</v>
      </c>
      <c r="E14" s="55">
        <v>12</v>
      </c>
      <c r="F14" s="42">
        <v>262697</v>
      </c>
      <c r="G14" s="42">
        <v>5516637</v>
      </c>
      <c r="H14" s="43">
        <v>262697</v>
      </c>
      <c r="I14" s="42">
        <v>5516637</v>
      </c>
      <c r="J14" s="44">
        <v>1</v>
      </c>
      <c r="K14" s="42">
        <v>262697</v>
      </c>
      <c r="L14" s="42">
        <v>5516637</v>
      </c>
      <c r="M14" s="42"/>
      <c r="N14" s="42"/>
      <c r="O14" s="42">
        <v>262697</v>
      </c>
      <c r="P14" s="42">
        <v>1050788</v>
      </c>
      <c r="Q14" s="41">
        <f>E14*O14</f>
        <v>3152364</v>
      </c>
    </row>
    <row r="15" spans="1:19" ht="12">
      <c r="A15" s="45"/>
      <c r="B15" s="46"/>
      <c r="C15" s="47" t="s">
        <v>17</v>
      </c>
      <c r="D15" s="46"/>
      <c r="E15" s="48"/>
      <c r="F15" s="48"/>
      <c r="G15" s="48">
        <v>216335642.68232247</v>
      </c>
      <c r="H15" s="49"/>
      <c r="I15" s="48">
        <v>216335642.68232247</v>
      </c>
      <c r="J15" s="48"/>
      <c r="K15" s="48"/>
      <c r="L15" s="48">
        <v>216335642.68232247</v>
      </c>
      <c r="M15" s="48"/>
      <c r="N15" s="48">
        <v>0</v>
      </c>
      <c r="O15" s="48"/>
      <c r="P15" s="48">
        <v>216335642.68232247</v>
      </c>
      <c r="Q15" s="48">
        <f>SUM(Q11:S14)</f>
        <v>171244800.85100001</v>
      </c>
    </row>
    <row r="16" spans="1:19" ht="12">
      <c r="A16" s="30" t="s">
        <v>63</v>
      </c>
      <c r="B16" s="31"/>
      <c r="C16" s="31" t="s">
        <v>64</v>
      </c>
      <c r="D16" s="31"/>
      <c r="E16" s="32"/>
      <c r="F16" s="34"/>
      <c r="G16" s="34"/>
      <c r="H16" s="35"/>
      <c r="I16" s="34"/>
      <c r="J16" s="36"/>
      <c r="K16" s="34"/>
      <c r="L16" s="34"/>
      <c r="M16" s="34"/>
      <c r="N16" s="34"/>
      <c r="O16" s="34"/>
      <c r="P16" s="34"/>
      <c r="Q16" s="33"/>
    </row>
    <row r="17" spans="1:17" ht="15">
      <c r="A17" s="37">
        <v>1</v>
      </c>
      <c r="B17" s="53" t="s">
        <v>100</v>
      </c>
      <c r="C17" s="54" t="s">
        <v>101</v>
      </c>
      <c r="D17" s="53" t="s">
        <v>72</v>
      </c>
      <c r="E17" s="55">
        <v>136</v>
      </c>
      <c r="F17" s="42">
        <v>2242159</v>
      </c>
      <c r="G17" s="42">
        <v>4484318</v>
      </c>
      <c r="H17" s="43">
        <v>2007808</v>
      </c>
      <c r="I17" s="42">
        <v>4015616</v>
      </c>
      <c r="J17" s="44">
        <v>1</v>
      </c>
      <c r="K17" s="42">
        <v>2007808</v>
      </c>
      <c r="L17" s="42">
        <v>4015616</v>
      </c>
      <c r="M17" s="42"/>
      <c r="N17" s="42">
        <v>0</v>
      </c>
      <c r="O17" s="56">
        <v>115189</v>
      </c>
      <c r="P17" s="42">
        <v>5331544</v>
      </c>
      <c r="Q17" s="41">
        <f>E17*O17</f>
        <v>15665704</v>
      </c>
    </row>
    <row r="18" spans="1:17" ht="15">
      <c r="A18" s="37">
        <v>2</v>
      </c>
      <c r="B18" s="53" t="s">
        <v>89</v>
      </c>
      <c r="C18" s="54" t="s">
        <v>90</v>
      </c>
      <c r="D18" s="53" t="s">
        <v>72</v>
      </c>
      <c r="E18" s="55">
        <v>2.1520000000000001</v>
      </c>
      <c r="F18" s="42">
        <v>2696186</v>
      </c>
      <c r="G18" s="42">
        <v>50845430.52008</v>
      </c>
      <c r="H18" s="43">
        <v>2277194</v>
      </c>
      <c r="I18" s="42">
        <v>42943962.066320002</v>
      </c>
      <c r="J18" s="44">
        <v>1</v>
      </c>
      <c r="K18" s="42">
        <v>2277194</v>
      </c>
      <c r="L18" s="42">
        <v>42943962.066320002</v>
      </c>
      <c r="M18" s="42"/>
      <c r="N18" s="42">
        <v>0</v>
      </c>
      <c r="O18" s="56">
        <v>2217112</v>
      </c>
      <c r="P18" s="42">
        <v>55849252.459433995</v>
      </c>
      <c r="Q18" s="41">
        <f t="shared" ref="Q18:Q24" si="0">E18*O18</f>
        <v>4771225.0240000002</v>
      </c>
    </row>
    <row r="19" spans="1:17" ht="15">
      <c r="A19" s="37">
        <v>3</v>
      </c>
      <c r="B19" s="53" t="s">
        <v>73</v>
      </c>
      <c r="C19" s="54" t="s">
        <v>74</v>
      </c>
      <c r="D19" s="53" t="s">
        <v>72</v>
      </c>
      <c r="E19" s="55">
        <v>13.153419999999999</v>
      </c>
      <c r="F19" s="42">
        <v>2938899</v>
      </c>
      <c r="G19" s="42">
        <v>61587567.444000006</v>
      </c>
      <c r="H19" s="43">
        <v>2477299</v>
      </c>
      <c r="I19" s="42">
        <v>51914277.844000004</v>
      </c>
      <c r="J19" s="44">
        <v>1</v>
      </c>
      <c r="K19" s="42">
        <v>2477299</v>
      </c>
      <c r="L19" s="42">
        <v>51914277.844000004</v>
      </c>
      <c r="M19" s="42"/>
      <c r="N19" s="42">
        <v>0</v>
      </c>
      <c r="O19" s="56">
        <v>2651404</v>
      </c>
      <c r="P19" s="42">
        <v>43690829.725481242</v>
      </c>
      <c r="Q19" s="41">
        <f t="shared" si="0"/>
        <v>34875030.40168</v>
      </c>
    </row>
    <row r="20" spans="1:17" ht="15">
      <c r="A20" s="37">
        <v>4</v>
      </c>
      <c r="B20" s="53" t="s">
        <v>75</v>
      </c>
      <c r="C20" s="54" t="s">
        <v>76</v>
      </c>
      <c r="D20" s="53" t="s">
        <v>72</v>
      </c>
      <c r="E20" s="55">
        <v>20.88775</v>
      </c>
      <c r="F20" s="42">
        <v>1538740</v>
      </c>
      <c r="G20" s="42">
        <v>3077480</v>
      </c>
      <c r="H20" s="43">
        <v>1325694</v>
      </c>
      <c r="I20" s="42">
        <v>2651388</v>
      </c>
      <c r="J20" s="44">
        <v>1</v>
      </c>
      <c r="K20" s="42">
        <v>1325694</v>
      </c>
      <c r="L20" s="42">
        <v>2651388</v>
      </c>
      <c r="M20" s="42"/>
      <c r="N20" s="42">
        <v>0</v>
      </c>
      <c r="O20" s="56">
        <v>2889564</v>
      </c>
      <c r="P20" s="42">
        <v>3077480</v>
      </c>
      <c r="Q20" s="41">
        <f t="shared" si="0"/>
        <v>60356490.441</v>
      </c>
    </row>
    <row r="21" spans="1:17" ht="15">
      <c r="A21" s="37">
        <v>5</v>
      </c>
      <c r="B21" s="53" t="s">
        <v>77</v>
      </c>
      <c r="C21" s="54" t="s">
        <v>78</v>
      </c>
      <c r="D21" s="53" t="s">
        <v>72</v>
      </c>
      <c r="E21" s="55">
        <v>2</v>
      </c>
      <c r="F21" s="42">
        <v>1913578</v>
      </c>
      <c r="G21" s="42">
        <v>57157218.888000004</v>
      </c>
      <c r="H21" s="43">
        <v>1436727</v>
      </c>
      <c r="I21" s="42">
        <v>47525779.778400004</v>
      </c>
      <c r="J21" s="44">
        <v>1</v>
      </c>
      <c r="K21" s="42">
        <v>1436727</v>
      </c>
      <c r="L21" s="42">
        <v>47525779.778400004</v>
      </c>
      <c r="M21" s="42"/>
      <c r="N21" s="42">
        <v>0</v>
      </c>
      <c r="O21" s="56">
        <v>1515970</v>
      </c>
      <c r="P21" s="42">
        <v>7654312</v>
      </c>
      <c r="Q21" s="41">
        <f t="shared" si="0"/>
        <v>3031940</v>
      </c>
    </row>
    <row r="22" spans="1:17" ht="15">
      <c r="A22" s="37">
        <v>6</v>
      </c>
      <c r="B22" s="53" t="s">
        <v>91</v>
      </c>
      <c r="C22" s="54" t="s">
        <v>92</v>
      </c>
      <c r="D22" s="53" t="s">
        <v>72</v>
      </c>
      <c r="E22" s="55">
        <v>58.128</v>
      </c>
      <c r="F22" s="42">
        <v>115189</v>
      </c>
      <c r="G22" s="42">
        <v>7654312</v>
      </c>
      <c r="H22" s="43">
        <v>1622415</v>
      </c>
      <c r="I22" s="42">
        <v>6489660</v>
      </c>
      <c r="J22" s="44">
        <v>1</v>
      </c>
      <c r="K22" s="42">
        <v>1622415</v>
      </c>
      <c r="L22" s="42">
        <v>6489660</v>
      </c>
      <c r="M22" s="42"/>
      <c r="N22" s="42">
        <v>0</v>
      </c>
      <c r="O22" s="56">
        <v>1696771</v>
      </c>
      <c r="P22" s="42">
        <v>4098489.4426097497</v>
      </c>
      <c r="Q22" s="41">
        <f t="shared" si="0"/>
        <v>98629904.687999994</v>
      </c>
    </row>
    <row r="23" spans="1:17" ht="15">
      <c r="A23" s="37">
        <v>7</v>
      </c>
      <c r="B23" s="53" t="s">
        <v>79</v>
      </c>
      <c r="C23" s="54" t="s">
        <v>80</v>
      </c>
      <c r="D23" s="53" t="s">
        <v>72</v>
      </c>
      <c r="E23" s="55">
        <v>4</v>
      </c>
      <c r="F23" s="42">
        <v>143429</v>
      </c>
      <c r="G23" s="42">
        <v>18315051</v>
      </c>
      <c r="H23" s="43">
        <v>115189</v>
      </c>
      <c r="I23" s="42">
        <v>18315051</v>
      </c>
      <c r="J23" s="44">
        <v>1</v>
      </c>
      <c r="K23" s="42">
        <v>115189</v>
      </c>
      <c r="L23" s="42">
        <v>18315051</v>
      </c>
      <c r="M23" s="42"/>
      <c r="N23" s="42">
        <v>0</v>
      </c>
      <c r="O23" s="56">
        <v>1882459</v>
      </c>
      <c r="P23" s="42">
        <v>286858</v>
      </c>
      <c r="Q23" s="41">
        <f>E23*O23</f>
        <v>7529836</v>
      </c>
    </row>
    <row r="24" spans="1:17" ht="15">
      <c r="A24" s="37">
        <v>8</v>
      </c>
      <c r="B24" s="53" t="s">
        <v>83</v>
      </c>
      <c r="C24" s="54" t="s">
        <v>84</v>
      </c>
      <c r="D24" s="53" t="s">
        <v>72</v>
      </c>
      <c r="E24" s="55">
        <v>2</v>
      </c>
      <c r="F24" s="42">
        <v>115189</v>
      </c>
      <c r="G24" s="42">
        <v>7654312</v>
      </c>
      <c r="H24" s="43">
        <v>1622415</v>
      </c>
      <c r="I24" s="42">
        <v>6489660</v>
      </c>
      <c r="J24" s="44">
        <v>1</v>
      </c>
      <c r="K24" s="42">
        <v>1622415</v>
      </c>
      <c r="L24" s="42">
        <v>6489660</v>
      </c>
      <c r="M24" s="42"/>
      <c r="N24" s="42">
        <v>0</v>
      </c>
      <c r="O24" s="56">
        <v>143429</v>
      </c>
      <c r="P24" s="42">
        <v>4098489.4426097497</v>
      </c>
      <c r="Q24" s="41">
        <f t="shared" si="0"/>
        <v>286858</v>
      </c>
    </row>
    <row r="25" spans="1:17" ht="15">
      <c r="A25" s="37">
        <v>9</v>
      </c>
      <c r="B25" s="53" t="s">
        <v>102</v>
      </c>
      <c r="C25" s="54" t="s">
        <v>103</v>
      </c>
      <c r="D25" s="53" t="s">
        <v>13</v>
      </c>
      <c r="E25" s="55"/>
      <c r="F25" s="42">
        <v>143429</v>
      </c>
      <c r="G25" s="42">
        <v>18315051</v>
      </c>
      <c r="H25" s="43">
        <v>115189</v>
      </c>
      <c r="I25" s="42">
        <v>18315051</v>
      </c>
      <c r="J25" s="44">
        <v>1</v>
      </c>
      <c r="K25" s="42">
        <v>115189</v>
      </c>
      <c r="L25" s="42">
        <v>18315051</v>
      </c>
      <c r="M25" s="42"/>
      <c r="N25" s="42">
        <v>0</v>
      </c>
      <c r="O25" s="56"/>
      <c r="P25" s="42">
        <v>286858</v>
      </c>
      <c r="Q25" s="41">
        <v>16850</v>
      </c>
    </row>
    <row r="26" spans="1:17" ht="12">
      <c r="A26" s="45"/>
      <c r="B26" s="46"/>
      <c r="C26" s="47" t="s">
        <v>65</v>
      </c>
      <c r="D26" s="46"/>
      <c r="E26" s="48"/>
      <c r="F26" s="48"/>
      <c r="G26" s="48">
        <v>119988765.627525</v>
      </c>
      <c r="H26" s="49"/>
      <c r="I26" s="48">
        <v>119988765.627525</v>
      </c>
      <c r="J26" s="48"/>
      <c r="K26" s="48"/>
      <c r="L26" s="48">
        <v>119988765.627525</v>
      </c>
      <c r="M26" s="48"/>
      <c r="N26" s="48">
        <v>0</v>
      </c>
      <c r="O26" s="48"/>
      <c r="P26" s="48">
        <v>119988765.627525</v>
      </c>
      <c r="Q26" s="48">
        <f>SUM(Q17:Q25)</f>
        <v>225163838.55467999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61B8A-B909-DB44-865B-2104126DAA87}">
  <dimension ref="A1:S20"/>
  <sheetViews>
    <sheetView zoomScale="130" zoomScaleNormal="130" workbookViewId="0">
      <selection activeCell="B11" sqref="B11:O19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8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9" ht="36" customHeight="1">
      <c r="A2" s="110" t="s">
        <v>106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</row>
    <row r="3" spans="1:19" ht="21" customHeight="1">
      <c r="A3" s="112" t="s">
        <v>107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53" t="s">
        <v>47</v>
      </c>
      <c r="C6" s="54" t="s">
        <v>48</v>
      </c>
      <c r="D6" s="53" t="s">
        <v>46</v>
      </c>
      <c r="E6" s="55">
        <v>104.4714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42">
        <v>221303</v>
      </c>
      <c r="P6" s="42">
        <v>215284854.68232247</v>
      </c>
      <c r="Q6" s="41">
        <f>E6*O6</f>
        <v>23119834.234200001</v>
      </c>
    </row>
    <row r="7" spans="1:19" ht="15">
      <c r="A7" s="37">
        <v>2</v>
      </c>
      <c r="B7" s="53" t="s">
        <v>47</v>
      </c>
      <c r="C7" s="54" t="s">
        <v>48</v>
      </c>
      <c r="D7" s="53" t="s">
        <v>46</v>
      </c>
      <c r="E7" s="55">
        <v>10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42">
        <v>221303</v>
      </c>
      <c r="P7" s="42">
        <v>1050788</v>
      </c>
      <c r="Q7" s="41">
        <f>E7*O7</f>
        <v>2213030</v>
      </c>
    </row>
    <row r="8" spans="1:19" ht="15">
      <c r="A8" s="37">
        <v>3</v>
      </c>
      <c r="B8" s="53" t="s">
        <v>68</v>
      </c>
      <c r="C8" s="54" t="s">
        <v>69</v>
      </c>
      <c r="D8" s="53" t="s">
        <v>46</v>
      </c>
      <c r="E8" s="55">
        <v>9</v>
      </c>
      <c r="F8" s="42">
        <v>262697</v>
      </c>
      <c r="G8" s="42">
        <v>5516637</v>
      </c>
      <c r="H8" s="43">
        <v>262697</v>
      </c>
      <c r="I8" s="42">
        <v>5516637</v>
      </c>
      <c r="J8" s="44">
        <v>1</v>
      </c>
      <c r="K8" s="42">
        <v>262697</v>
      </c>
      <c r="L8" s="42">
        <v>5516637</v>
      </c>
      <c r="M8" s="42"/>
      <c r="N8" s="42"/>
      <c r="O8" s="42">
        <v>262697</v>
      </c>
      <c r="P8" s="42">
        <v>1050788</v>
      </c>
      <c r="Q8" s="41">
        <f>E8*O8</f>
        <v>2364273</v>
      </c>
    </row>
    <row r="9" spans="1:19" ht="12">
      <c r="A9" s="45"/>
      <c r="B9" s="46"/>
      <c r="C9" s="47" t="s">
        <v>17</v>
      </c>
      <c r="D9" s="46"/>
      <c r="E9" s="48"/>
      <c r="F9" s="48"/>
      <c r="G9" s="48">
        <v>216335642.68232247</v>
      </c>
      <c r="H9" s="49"/>
      <c r="I9" s="48">
        <v>216335642.68232247</v>
      </c>
      <c r="J9" s="48"/>
      <c r="K9" s="48"/>
      <c r="L9" s="48">
        <v>216335642.68232247</v>
      </c>
      <c r="M9" s="48"/>
      <c r="N9" s="48">
        <v>0</v>
      </c>
      <c r="O9" s="48"/>
      <c r="P9" s="48">
        <v>216335642.68232247</v>
      </c>
      <c r="Q9" s="48">
        <f>SUM(Q6:Q8)</f>
        <v>27697137.234200001</v>
      </c>
    </row>
    <row r="10" spans="1:19" ht="12">
      <c r="A10" s="30" t="s">
        <v>63</v>
      </c>
      <c r="B10" s="31"/>
      <c r="C10" s="31" t="s">
        <v>64</v>
      </c>
      <c r="D10" s="31"/>
      <c r="E10" s="32"/>
      <c r="F10" s="34"/>
      <c r="G10" s="34"/>
      <c r="H10" s="35"/>
      <c r="I10" s="34"/>
      <c r="J10" s="36"/>
      <c r="K10" s="34"/>
      <c r="L10" s="34"/>
      <c r="M10" s="34"/>
      <c r="N10" s="34"/>
      <c r="O10" s="34"/>
      <c r="P10" s="34"/>
      <c r="Q10" s="33"/>
    </row>
    <row r="11" spans="1:19" ht="15">
      <c r="A11" s="37">
        <v>1</v>
      </c>
      <c r="B11" s="53" t="s">
        <v>100</v>
      </c>
      <c r="C11" s="54" t="s">
        <v>101</v>
      </c>
      <c r="D11" s="53" t="s">
        <v>72</v>
      </c>
      <c r="E11" s="55">
        <v>19</v>
      </c>
      <c r="F11" s="42">
        <v>2242159</v>
      </c>
      <c r="G11" s="42">
        <v>4484318</v>
      </c>
      <c r="H11" s="43">
        <v>2007808</v>
      </c>
      <c r="I11" s="42">
        <v>4015616</v>
      </c>
      <c r="J11" s="44">
        <v>1</v>
      </c>
      <c r="K11" s="42">
        <v>2007808</v>
      </c>
      <c r="L11" s="42">
        <v>4015616</v>
      </c>
      <c r="M11" s="42"/>
      <c r="N11" s="42">
        <v>0</v>
      </c>
      <c r="O11" s="56">
        <v>115189</v>
      </c>
      <c r="P11" s="42">
        <v>5331544</v>
      </c>
      <c r="Q11" s="41">
        <f>E11*O11</f>
        <v>2188591</v>
      </c>
    </row>
    <row r="12" spans="1:19" ht="15">
      <c r="A12" s="37">
        <v>2</v>
      </c>
      <c r="B12" s="53" t="s">
        <v>89</v>
      </c>
      <c r="C12" s="54" t="s">
        <v>90</v>
      </c>
      <c r="D12" s="53" t="s">
        <v>72</v>
      </c>
      <c r="E12" s="55">
        <v>2</v>
      </c>
      <c r="F12" s="42">
        <v>2696186</v>
      </c>
      <c r="G12" s="42">
        <v>50845430.52008</v>
      </c>
      <c r="H12" s="43">
        <v>2277194</v>
      </c>
      <c r="I12" s="42">
        <v>42943962.066320002</v>
      </c>
      <c r="J12" s="44">
        <v>1</v>
      </c>
      <c r="K12" s="42">
        <v>2277194</v>
      </c>
      <c r="L12" s="42">
        <v>42943962.066320002</v>
      </c>
      <c r="M12" s="42"/>
      <c r="N12" s="42">
        <v>0</v>
      </c>
      <c r="O12" s="56">
        <v>2242159</v>
      </c>
      <c r="P12" s="42">
        <v>55849252.459433995</v>
      </c>
      <c r="Q12" s="41">
        <f t="shared" ref="Q12:Q18" si="0">E12*O12</f>
        <v>4484318</v>
      </c>
    </row>
    <row r="13" spans="1:19" ht="15">
      <c r="A13" s="37">
        <v>3</v>
      </c>
      <c r="B13" s="53" t="s">
        <v>73</v>
      </c>
      <c r="C13" s="54" t="s">
        <v>74</v>
      </c>
      <c r="D13" s="53" t="s">
        <v>72</v>
      </c>
      <c r="E13" s="55">
        <v>0.31584000000000001</v>
      </c>
      <c r="F13" s="42">
        <v>2938899</v>
      </c>
      <c r="G13" s="42">
        <v>61587567.444000006</v>
      </c>
      <c r="H13" s="43">
        <v>2477299</v>
      </c>
      <c r="I13" s="42">
        <v>51914277.844000004</v>
      </c>
      <c r="J13" s="44">
        <v>1</v>
      </c>
      <c r="K13" s="42">
        <v>2477299</v>
      </c>
      <c r="L13" s="42">
        <v>51914277.844000004</v>
      </c>
      <c r="M13" s="42"/>
      <c r="N13" s="42">
        <v>0</v>
      </c>
      <c r="O13" s="56">
        <v>2696186</v>
      </c>
      <c r="P13" s="42">
        <v>43690829.725481242</v>
      </c>
      <c r="Q13" s="41">
        <f t="shared" si="0"/>
        <v>851563.38624000002</v>
      </c>
    </row>
    <row r="14" spans="1:19" ht="15">
      <c r="A14" s="37">
        <v>4</v>
      </c>
      <c r="B14" s="53" t="s">
        <v>75</v>
      </c>
      <c r="C14" s="54" t="s">
        <v>76</v>
      </c>
      <c r="D14" s="53" t="s">
        <v>72</v>
      </c>
      <c r="E14" s="55">
        <v>4.4264999999999999</v>
      </c>
      <c r="F14" s="42">
        <v>1538740</v>
      </c>
      <c r="G14" s="42">
        <v>3077480</v>
      </c>
      <c r="H14" s="43">
        <v>1325694</v>
      </c>
      <c r="I14" s="42">
        <v>2651388</v>
      </c>
      <c r="J14" s="44">
        <v>1</v>
      </c>
      <c r="K14" s="42">
        <v>1325694</v>
      </c>
      <c r="L14" s="42">
        <v>2651388</v>
      </c>
      <c r="M14" s="42"/>
      <c r="N14" s="42">
        <v>0</v>
      </c>
      <c r="O14" s="56">
        <v>2938899</v>
      </c>
      <c r="P14" s="42">
        <v>3077480</v>
      </c>
      <c r="Q14" s="41">
        <f t="shared" si="0"/>
        <v>13009036.4235</v>
      </c>
    </row>
    <row r="15" spans="1:19" ht="15">
      <c r="A15" s="37">
        <v>5</v>
      </c>
      <c r="B15" s="53" t="s">
        <v>77</v>
      </c>
      <c r="C15" s="54" t="s">
        <v>78</v>
      </c>
      <c r="D15" s="53" t="s">
        <v>72</v>
      </c>
      <c r="E15" s="55">
        <v>2</v>
      </c>
      <c r="F15" s="42">
        <v>1913578</v>
      </c>
      <c r="G15" s="42">
        <v>57157218.888000004</v>
      </c>
      <c r="H15" s="43">
        <v>1436727</v>
      </c>
      <c r="I15" s="42">
        <v>47525779.778400004</v>
      </c>
      <c r="J15" s="44">
        <v>1</v>
      </c>
      <c r="K15" s="42">
        <v>1436727</v>
      </c>
      <c r="L15" s="42">
        <v>47525779.778400004</v>
      </c>
      <c r="M15" s="42"/>
      <c r="N15" s="42">
        <v>0</v>
      </c>
      <c r="O15" s="56">
        <v>1538740</v>
      </c>
      <c r="P15" s="42">
        <v>7654312</v>
      </c>
      <c r="Q15" s="41">
        <f t="shared" si="0"/>
        <v>3077480</v>
      </c>
    </row>
    <row r="16" spans="1:19" ht="15">
      <c r="A16" s="37">
        <v>6</v>
      </c>
      <c r="B16" s="53" t="s">
        <v>91</v>
      </c>
      <c r="C16" s="54" t="s">
        <v>92</v>
      </c>
      <c r="D16" s="53" t="s">
        <v>72</v>
      </c>
      <c r="E16" s="55">
        <v>21.42</v>
      </c>
      <c r="F16" s="42">
        <v>115189</v>
      </c>
      <c r="G16" s="42">
        <v>7654312</v>
      </c>
      <c r="H16" s="43">
        <v>1622415</v>
      </c>
      <c r="I16" s="42">
        <v>6489660</v>
      </c>
      <c r="J16" s="44">
        <v>1</v>
      </c>
      <c r="K16" s="42">
        <v>1622415</v>
      </c>
      <c r="L16" s="42">
        <v>6489660</v>
      </c>
      <c r="M16" s="42"/>
      <c r="N16" s="42">
        <v>0</v>
      </c>
      <c r="O16" s="56">
        <v>1727890</v>
      </c>
      <c r="P16" s="42">
        <v>4098489.4426097497</v>
      </c>
      <c r="Q16" s="41">
        <f t="shared" si="0"/>
        <v>37011403.800000004</v>
      </c>
    </row>
    <row r="17" spans="1:17" ht="15">
      <c r="A17" s="37">
        <v>7</v>
      </c>
      <c r="B17" s="53" t="s">
        <v>79</v>
      </c>
      <c r="C17" s="54" t="s">
        <v>80</v>
      </c>
      <c r="D17" s="53" t="s">
        <v>72</v>
      </c>
      <c r="E17" s="55">
        <v>4</v>
      </c>
      <c r="F17" s="42">
        <v>143429</v>
      </c>
      <c r="G17" s="42">
        <v>18315051</v>
      </c>
      <c r="H17" s="43">
        <v>115189</v>
      </c>
      <c r="I17" s="42">
        <v>18315051</v>
      </c>
      <c r="J17" s="44">
        <v>1</v>
      </c>
      <c r="K17" s="42">
        <v>115189</v>
      </c>
      <c r="L17" s="42">
        <v>18315051</v>
      </c>
      <c r="M17" s="42"/>
      <c r="N17" s="42">
        <v>0</v>
      </c>
      <c r="O17" s="56">
        <v>1913578</v>
      </c>
      <c r="P17" s="42">
        <v>286858</v>
      </c>
      <c r="Q17" s="41">
        <f>E17*O17</f>
        <v>7654312</v>
      </c>
    </row>
    <row r="18" spans="1:17" ht="15">
      <c r="A18" s="37">
        <v>8</v>
      </c>
      <c r="B18" s="53" t="s">
        <v>104</v>
      </c>
      <c r="C18" s="54" t="s">
        <v>105</v>
      </c>
      <c r="D18" s="53" t="s">
        <v>72</v>
      </c>
      <c r="E18" s="55">
        <v>2</v>
      </c>
      <c r="F18" s="42">
        <v>115189</v>
      </c>
      <c r="G18" s="42">
        <v>7654312</v>
      </c>
      <c r="H18" s="43">
        <v>1622415</v>
      </c>
      <c r="I18" s="42">
        <v>6489660</v>
      </c>
      <c r="J18" s="44">
        <v>1</v>
      </c>
      <c r="K18" s="42">
        <v>1622415</v>
      </c>
      <c r="L18" s="42">
        <v>6489660</v>
      </c>
      <c r="M18" s="42"/>
      <c r="N18" s="42">
        <v>0</v>
      </c>
      <c r="O18" s="56">
        <v>1213076</v>
      </c>
      <c r="P18" s="42">
        <v>4098489.4426097497</v>
      </c>
      <c r="Q18" s="41">
        <f t="shared" si="0"/>
        <v>2426152</v>
      </c>
    </row>
    <row r="19" spans="1:17" ht="15">
      <c r="A19" s="37">
        <v>9</v>
      </c>
      <c r="B19" s="53" t="s">
        <v>83</v>
      </c>
      <c r="C19" s="54" t="s">
        <v>84</v>
      </c>
      <c r="D19" s="53" t="s">
        <v>72</v>
      </c>
      <c r="E19" s="55">
        <v>2</v>
      </c>
      <c r="F19" s="42">
        <v>143429</v>
      </c>
      <c r="G19" s="42">
        <v>18315051</v>
      </c>
      <c r="H19" s="43">
        <v>115189</v>
      </c>
      <c r="I19" s="42">
        <v>18315051</v>
      </c>
      <c r="J19" s="44">
        <v>1</v>
      </c>
      <c r="K19" s="42">
        <v>115189</v>
      </c>
      <c r="L19" s="42">
        <v>18315051</v>
      </c>
      <c r="M19" s="42"/>
      <c r="N19" s="42">
        <v>0</v>
      </c>
      <c r="O19" s="56">
        <v>143429</v>
      </c>
      <c r="P19" s="42">
        <v>286858</v>
      </c>
      <c r="Q19" s="41">
        <f>E19*O19</f>
        <v>286858</v>
      </c>
    </row>
    <row r="20" spans="1:17" ht="12">
      <c r="A20" s="45"/>
      <c r="B20" s="46"/>
      <c r="C20" s="47" t="s">
        <v>65</v>
      </c>
      <c r="D20" s="46"/>
      <c r="E20" s="48"/>
      <c r="F20" s="48"/>
      <c r="G20" s="48">
        <v>119988765.627525</v>
      </c>
      <c r="H20" s="49"/>
      <c r="I20" s="48">
        <v>119988765.627525</v>
      </c>
      <c r="J20" s="48"/>
      <c r="K20" s="48"/>
      <c r="L20" s="48">
        <v>119988765.627525</v>
      </c>
      <c r="M20" s="48"/>
      <c r="N20" s="48">
        <v>0</v>
      </c>
      <c r="O20" s="48"/>
      <c r="P20" s="48">
        <v>119988765.627525</v>
      </c>
      <c r="Q20" s="48">
        <f>SUM(Q11:Q19)</f>
        <v>70989714.609740004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8BEE-5770-F742-BB5C-9CE884EF4E41}">
  <dimension ref="A1:S36"/>
  <sheetViews>
    <sheetView topLeftCell="A5" zoomScale="130" zoomScaleNormal="130" workbookViewId="0">
      <selection activeCell="B31" sqref="B31:O35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8" t="s">
        <v>62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9" ht="36" customHeight="1">
      <c r="A2" s="110" t="str">
        <f>'[4]Công trình'!A2:X2</f>
        <v>CÔNG TRÌNH : SỬA CHỮA KÊNH TƯỚI SAU TRẠM BƠM ĐẠI TRÀ (ĐOẠN TỪ BÃI ĐỔ PHẾ THẢI ĐẾN CUỐI TUYẾN, L = 700M)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19" ht="21" customHeight="1">
      <c r="A3" s="111" t="s">
        <v>108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9</v>
      </c>
      <c r="B5" s="31"/>
      <c r="C5" s="31" t="s">
        <v>10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53" t="s">
        <v>109</v>
      </c>
      <c r="C6" s="54" t="s">
        <v>110</v>
      </c>
      <c r="D6" s="53" t="s">
        <v>30</v>
      </c>
      <c r="E6" s="55">
        <v>36.942139849999997</v>
      </c>
      <c r="F6" s="42">
        <v>221303</v>
      </c>
      <c r="G6" s="42">
        <v>233652238.52720001</v>
      </c>
      <c r="H6" s="43">
        <v>221303</v>
      </c>
      <c r="I6" s="42">
        <v>233652238.52720001</v>
      </c>
      <c r="J6" s="44">
        <v>1</v>
      </c>
      <c r="K6" s="42">
        <v>221303</v>
      </c>
      <c r="L6" s="42">
        <v>233652238.52720001</v>
      </c>
      <c r="M6" s="42"/>
      <c r="N6" s="42"/>
      <c r="O6" s="56">
        <v>400000</v>
      </c>
      <c r="P6" s="42">
        <v>215284854.68232247</v>
      </c>
      <c r="Q6" s="41">
        <f t="shared" ref="Q6:Q19" si="0">E6*O6</f>
        <v>14776855.939999999</v>
      </c>
    </row>
    <row r="7" spans="1:19" ht="15">
      <c r="A7" s="37">
        <v>2</v>
      </c>
      <c r="B7" s="53" t="s">
        <v>28</v>
      </c>
      <c r="C7" s="54" t="s">
        <v>29</v>
      </c>
      <c r="D7" s="53" t="s">
        <v>30</v>
      </c>
      <c r="E7" s="55">
        <v>15.350999999999999</v>
      </c>
      <c r="F7" s="42">
        <v>262697</v>
      </c>
      <c r="G7" s="42">
        <v>5516637</v>
      </c>
      <c r="H7" s="43">
        <v>262697</v>
      </c>
      <c r="I7" s="42">
        <v>5516637</v>
      </c>
      <c r="J7" s="44">
        <v>1</v>
      </c>
      <c r="K7" s="42">
        <v>262697</v>
      </c>
      <c r="L7" s="42">
        <v>5516637</v>
      </c>
      <c r="M7" s="42"/>
      <c r="N7" s="42"/>
      <c r="O7" s="56">
        <v>400000</v>
      </c>
      <c r="P7" s="42">
        <v>1050788</v>
      </c>
      <c r="Q7" s="41">
        <f t="shared" si="0"/>
        <v>6140400</v>
      </c>
    </row>
    <row r="8" spans="1:19" ht="15">
      <c r="A8" s="37">
        <v>3</v>
      </c>
      <c r="B8" s="53" t="s">
        <v>31</v>
      </c>
      <c r="C8" s="54" t="s">
        <v>32</v>
      </c>
      <c r="D8" s="53" t="s">
        <v>30</v>
      </c>
      <c r="E8" s="55">
        <v>26.728737000000002</v>
      </c>
      <c r="F8" s="42">
        <v>221303</v>
      </c>
      <c r="G8" s="42">
        <v>233652238.52720001</v>
      </c>
      <c r="H8" s="43">
        <v>221303</v>
      </c>
      <c r="I8" s="42">
        <v>233652238.52720001</v>
      </c>
      <c r="J8" s="44">
        <v>1</v>
      </c>
      <c r="K8" s="42">
        <v>221303</v>
      </c>
      <c r="L8" s="42">
        <v>233652238.52720001</v>
      </c>
      <c r="M8" s="42"/>
      <c r="N8" s="42"/>
      <c r="O8" s="56">
        <v>450000</v>
      </c>
      <c r="P8" s="42">
        <v>215284854.68232247</v>
      </c>
      <c r="Q8" s="41">
        <f t="shared" si="0"/>
        <v>12027931.65</v>
      </c>
    </row>
    <row r="9" spans="1:19" ht="15">
      <c r="A9" s="37">
        <v>4</v>
      </c>
      <c r="B9" s="53" t="s">
        <v>111</v>
      </c>
      <c r="C9" s="54" t="s">
        <v>112</v>
      </c>
      <c r="D9" s="53" t="s">
        <v>43</v>
      </c>
      <c r="E9" s="55">
        <v>0.17355600000000002</v>
      </c>
      <c r="F9" s="42">
        <v>262697</v>
      </c>
      <c r="G9" s="42">
        <v>5516637</v>
      </c>
      <c r="H9" s="43">
        <v>262697</v>
      </c>
      <c r="I9" s="42">
        <v>5516637</v>
      </c>
      <c r="J9" s="44">
        <v>1</v>
      </c>
      <c r="K9" s="42">
        <v>262697</v>
      </c>
      <c r="L9" s="42">
        <v>5516637</v>
      </c>
      <c r="M9" s="42"/>
      <c r="N9" s="42"/>
      <c r="O9" s="56">
        <v>20000</v>
      </c>
      <c r="P9" s="42">
        <v>1050788</v>
      </c>
      <c r="Q9" s="41">
        <f t="shared" si="0"/>
        <v>3471.1200000000003</v>
      </c>
    </row>
    <row r="10" spans="1:19" ht="15">
      <c r="A10" s="37">
        <v>5</v>
      </c>
      <c r="B10" s="53" t="s">
        <v>33</v>
      </c>
      <c r="C10" s="54" t="s">
        <v>34</v>
      </c>
      <c r="D10" s="53" t="s">
        <v>30</v>
      </c>
      <c r="E10" s="55">
        <v>44.032887500000001</v>
      </c>
      <c r="F10" s="42">
        <v>221303</v>
      </c>
      <c r="G10" s="42">
        <v>233652238.52720001</v>
      </c>
      <c r="H10" s="43">
        <v>221303</v>
      </c>
      <c r="I10" s="42">
        <v>233652238.52720001</v>
      </c>
      <c r="J10" s="44">
        <v>1</v>
      </c>
      <c r="K10" s="42">
        <v>221303</v>
      </c>
      <c r="L10" s="42">
        <v>233652238.52720001</v>
      </c>
      <c r="M10" s="42"/>
      <c r="N10" s="42"/>
      <c r="O10" s="56">
        <v>340000</v>
      </c>
      <c r="P10" s="42">
        <v>215284854.68232247</v>
      </c>
      <c r="Q10" s="41">
        <f t="shared" si="0"/>
        <v>14971181.75</v>
      </c>
    </row>
    <row r="11" spans="1:19" ht="15">
      <c r="A11" s="37">
        <v>6</v>
      </c>
      <c r="B11" s="53" t="s">
        <v>113</v>
      </c>
      <c r="C11" s="54" t="s">
        <v>114</v>
      </c>
      <c r="D11" s="53" t="s">
        <v>43</v>
      </c>
      <c r="E11" s="55">
        <v>8.5980999999999988E-2</v>
      </c>
      <c r="F11" s="42">
        <v>262697</v>
      </c>
      <c r="G11" s="42">
        <v>5516637</v>
      </c>
      <c r="H11" s="43">
        <v>262697</v>
      </c>
      <c r="I11" s="42">
        <v>5516637</v>
      </c>
      <c r="J11" s="44">
        <v>1</v>
      </c>
      <c r="K11" s="42">
        <v>262697</v>
      </c>
      <c r="L11" s="42">
        <v>5516637</v>
      </c>
      <c r="M11" s="42"/>
      <c r="N11" s="42"/>
      <c r="O11" s="56">
        <v>23000</v>
      </c>
      <c r="P11" s="42">
        <v>1050788</v>
      </c>
      <c r="Q11" s="41">
        <f t="shared" si="0"/>
        <v>1977.5629999999996</v>
      </c>
    </row>
    <row r="12" spans="1:19" ht="15">
      <c r="A12" s="37">
        <v>7</v>
      </c>
      <c r="B12" s="53" t="s">
        <v>115</v>
      </c>
      <c r="C12" s="54" t="s">
        <v>116</v>
      </c>
      <c r="D12" s="53" t="s">
        <v>117</v>
      </c>
      <c r="E12" s="55">
        <v>0.51900000000000002</v>
      </c>
      <c r="F12" s="42">
        <v>221303</v>
      </c>
      <c r="G12" s="42">
        <v>233652238.52720001</v>
      </c>
      <c r="H12" s="43">
        <v>221303</v>
      </c>
      <c r="I12" s="42">
        <v>233652238.52720001</v>
      </c>
      <c r="J12" s="44">
        <v>1</v>
      </c>
      <c r="K12" s="42">
        <v>221303</v>
      </c>
      <c r="L12" s="42">
        <v>233652238.52720001</v>
      </c>
      <c r="M12" s="42"/>
      <c r="N12" s="42"/>
      <c r="O12" s="56">
        <v>2333</v>
      </c>
      <c r="P12" s="42">
        <v>215284854.68232247</v>
      </c>
      <c r="Q12" s="41">
        <f t="shared" si="0"/>
        <v>1210.827</v>
      </c>
    </row>
    <row r="13" spans="1:19" ht="15">
      <c r="A13" s="37">
        <v>8</v>
      </c>
      <c r="B13" s="53" t="s">
        <v>35</v>
      </c>
      <c r="C13" s="54" t="s">
        <v>36</v>
      </c>
      <c r="D13" s="53" t="s">
        <v>37</v>
      </c>
      <c r="E13" s="55">
        <v>24123</v>
      </c>
      <c r="F13" s="42">
        <v>262697</v>
      </c>
      <c r="G13" s="42">
        <v>5516637</v>
      </c>
      <c r="H13" s="43">
        <v>262697</v>
      </c>
      <c r="I13" s="42">
        <v>5516637</v>
      </c>
      <c r="J13" s="44">
        <v>1</v>
      </c>
      <c r="K13" s="42">
        <v>262697</v>
      </c>
      <c r="L13" s="42">
        <v>5516637</v>
      </c>
      <c r="M13" s="42"/>
      <c r="N13" s="42"/>
      <c r="O13" s="56">
        <v>1300</v>
      </c>
      <c r="P13" s="42">
        <v>1050788</v>
      </c>
      <c r="Q13" s="41">
        <f t="shared" si="0"/>
        <v>31359900</v>
      </c>
    </row>
    <row r="14" spans="1:19" ht="15">
      <c r="A14" s="37">
        <v>9</v>
      </c>
      <c r="B14" s="53" t="s">
        <v>118</v>
      </c>
      <c r="C14" s="54" t="s">
        <v>119</v>
      </c>
      <c r="D14" s="53" t="s">
        <v>30</v>
      </c>
      <c r="E14" s="55">
        <v>3.6329999999999999E-3</v>
      </c>
      <c r="F14" s="42">
        <v>221303</v>
      </c>
      <c r="G14" s="42">
        <v>233652238.52720001</v>
      </c>
      <c r="H14" s="43">
        <v>221303</v>
      </c>
      <c r="I14" s="42">
        <v>233652238.52720001</v>
      </c>
      <c r="J14" s="44">
        <v>1</v>
      </c>
      <c r="K14" s="42">
        <v>221303</v>
      </c>
      <c r="L14" s="42">
        <v>233652238.52720001</v>
      </c>
      <c r="M14" s="42"/>
      <c r="N14" s="42"/>
      <c r="O14" s="56">
        <v>3409091</v>
      </c>
      <c r="P14" s="42">
        <v>215284854.68232247</v>
      </c>
      <c r="Q14" s="41">
        <f t="shared" si="0"/>
        <v>12385.227602999999</v>
      </c>
    </row>
    <row r="15" spans="1:19" ht="15">
      <c r="A15" s="37">
        <v>10</v>
      </c>
      <c r="B15" s="53" t="s">
        <v>120</v>
      </c>
      <c r="C15" s="54" t="s">
        <v>121</v>
      </c>
      <c r="D15" s="53" t="s">
        <v>30</v>
      </c>
      <c r="E15" s="55">
        <v>1.4358999999999999E-3</v>
      </c>
      <c r="F15" s="42">
        <v>262697</v>
      </c>
      <c r="G15" s="42">
        <v>5516637</v>
      </c>
      <c r="H15" s="43">
        <v>262697</v>
      </c>
      <c r="I15" s="42">
        <v>5516637</v>
      </c>
      <c r="J15" s="44">
        <v>1</v>
      </c>
      <c r="K15" s="42">
        <v>262697</v>
      </c>
      <c r="L15" s="42">
        <v>5516637</v>
      </c>
      <c r="M15" s="42"/>
      <c r="N15" s="42"/>
      <c r="O15" s="56">
        <v>3500000</v>
      </c>
      <c r="P15" s="42">
        <v>1050788</v>
      </c>
      <c r="Q15" s="41">
        <f t="shared" si="0"/>
        <v>5025.6499999999996</v>
      </c>
    </row>
    <row r="16" spans="1:19" ht="15">
      <c r="A16" s="37">
        <v>11</v>
      </c>
      <c r="B16" s="53" t="s">
        <v>38</v>
      </c>
      <c r="C16" s="54" t="s">
        <v>39</v>
      </c>
      <c r="D16" s="53" t="s">
        <v>40</v>
      </c>
      <c r="E16" s="55">
        <v>21833.150950000003</v>
      </c>
      <c r="F16" s="42">
        <v>221303</v>
      </c>
      <c r="G16" s="42">
        <v>233652238.52720001</v>
      </c>
      <c r="H16" s="43">
        <v>221303</v>
      </c>
      <c r="I16" s="42">
        <v>233652238.52720001</v>
      </c>
      <c r="J16" s="44">
        <v>1</v>
      </c>
      <c r="K16" s="42">
        <v>221303</v>
      </c>
      <c r="L16" s="42">
        <v>233652238.52720001</v>
      </c>
      <c r="M16" s="42"/>
      <c r="N16" s="42"/>
      <c r="O16" s="56">
        <v>12</v>
      </c>
      <c r="P16" s="42">
        <v>215284854.68232247</v>
      </c>
      <c r="Q16" s="41">
        <f t="shared" si="0"/>
        <v>261997.81140000004</v>
      </c>
    </row>
    <row r="17" spans="1:17" ht="15">
      <c r="A17" s="37">
        <v>12</v>
      </c>
      <c r="B17" s="53" t="s">
        <v>122</v>
      </c>
      <c r="C17" s="54" t="s">
        <v>123</v>
      </c>
      <c r="D17" s="53" t="s">
        <v>43</v>
      </c>
      <c r="E17" s="55">
        <v>10.854000000000001</v>
      </c>
      <c r="F17" s="42">
        <v>262697</v>
      </c>
      <c r="G17" s="42">
        <v>5516637</v>
      </c>
      <c r="H17" s="43">
        <v>262697</v>
      </c>
      <c r="I17" s="42">
        <v>5516637</v>
      </c>
      <c r="J17" s="44">
        <v>1</v>
      </c>
      <c r="K17" s="42">
        <v>262697</v>
      </c>
      <c r="L17" s="42">
        <v>5516637</v>
      </c>
      <c r="M17" s="42"/>
      <c r="N17" s="42"/>
      <c r="O17" s="56">
        <v>19200</v>
      </c>
      <c r="P17" s="42">
        <v>1050788</v>
      </c>
      <c r="Q17" s="41">
        <f t="shared" si="0"/>
        <v>208396.80000000002</v>
      </c>
    </row>
    <row r="18" spans="1:17" ht="15">
      <c r="A18" s="37">
        <v>13</v>
      </c>
      <c r="B18" s="53" t="s">
        <v>124</v>
      </c>
      <c r="C18" s="54" t="s">
        <v>125</v>
      </c>
      <c r="D18" s="53" t="s">
        <v>43</v>
      </c>
      <c r="E18" s="55">
        <v>15.935499999999999</v>
      </c>
      <c r="F18" s="42">
        <v>221303</v>
      </c>
      <c r="G18" s="42">
        <v>233652238.52720001</v>
      </c>
      <c r="H18" s="43">
        <v>221303</v>
      </c>
      <c r="I18" s="42">
        <v>233652238.52720001</v>
      </c>
      <c r="J18" s="44">
        <v>1</v>
      </c>
      <c r="K18" s="42">
        <v>221303</v>
      </c>
      <c r="L18" s="42">
        <v>233652238.52720001</v>
      </c>
      <c r="M18" s="42"/>
      <c r="N18" s="42"/>
      <c r="O18" s="56">
        <v>1380</v>
      </c>
      <c r="P18" s="42">
        <v>215284854.68232247</v>
      </c>
      <c r="Q18" s="41">
        <f t="shared" si="0"/>
        <v>21990.989999999998</v>
      </c>
    </row>
    <row r="19" spans="1:17" ht="15">
      <c r="A19" s="37">
        <v>14</v>
      </c>
      <c r="B19" s="53" t="s">
        <v>41</v>
      </c>
      <c r="C19" s="54" t="s">
        <v>42</v>
      </c>
      <c r="D19" s="53" t="s">
        <v>43</v>
      </c>
      <c r="E19" s="55">
        <v>28486.169150000002</v>
      </c>
      <c r="F19" s="42">
        <v>262697</v>
      </c>
      <c r="G19" s="42">
        <v>5516637</v>
      </c>
      <c r="H19" s="43">
        <v>262697</v>
      </c>
      <c r="I19" s="42">
        <v>5516637</v>
      </c>
      <c r="J19" s="44">
        <v>1</v>
      </c>
      <c r="K19" s="42">
        <v>262697</v>
      </c>
      <c r="L19" s="42">
        <v>5516637</v>
      </c>
      <c r="M19" s="42"/>
      <c r="N19" s="42"/>
      <c r="O19" s="56">
        <v>1398</v>
      </c>
      <c r="P19" s="42">
        <v>1050788</v>
      </c>
      <c r="Q19" s="41">
        <f t="shared" si="0"/>
        <v>39823664.471700005</v>
      </c>
    </row>
    <row r="20" spans="1:17" ht="15">
      <c r="A20" s="37">
        <v>15</v>
      </c>
      <c r="B20" s="53" t="s">
        <v>11</v>
      </c>
      <c r="C20" s="54" t="s">
        <v>126</v>
      </c>
      <c r="D20" s="53" t="s">
        <v>13</v>
      </c>
      <c r="E20" s="55"/>
      <c r="F20" s="42"/>
      <c r="G20" s="42"/>
      <c r="H20" s="43"/>
      <c r="I20" s="42"/>
      <c r="J20" s="44"/>
      <c r="K20" s="42"/>
      <c r="L20" s="42"/>
      <c r="M20" s="42"/>
      <c r="N20" s="42"/>
      <c r="O20" s="56"/>
      <c r="P20" s="42">
        <v>1050788</v>
      </c>
      <c r="Q20" s="41">
        <v>629285</v>
      </c>
    </row>
    <row r="21" spans="1:17" ht="12">
      <c r="A21" s="45"/>
      <c r="B21" s="46"/>
      <c r="C21" s="47" t="s">
        <v>17</v>
      </c>
      <c r="D21" s="46"/>
      <c r="E21" s="48"/>
      <c r="F21" s="48"/>
      <c r="G21" s="48">
        <v>216335642.68232247</v>
      </c>
      <c r="H21" s="49"/>
      <c r="I21" s="48">
        <v>216335642.68232247</v>
      </c>
      <c r="J21" s="48"/>
      <c r="K21" s="48"/>
      <c r="L21" s="48">
        <v>216335642.68232247</v>
      </c>
      <c r="M21" s="48"/>
      <c r="N21" s="48">
        <v>0</v>
      </c>
      <c r="O21" s="48"/>
      <c r="P21" s="48">
        <v>216335642.68232247</v>
      </c>
      <c r="Q21" s="48">
        <f>SUM(Q6:S20)</f>
        <v>120245674.80070299</v>
      </c>
    </row>
    <row r="22" spans="1:17" ht="12">
      <c r="A22" s="30" t="s">
        <v>15</v>
      </c>
      <c r="B22" s="31"/>
      <c r="C22" s="31" t="s">
        <v>16</v>
      </c>
      <c r="D22" s="31"/>
      <c r="E22" s="32"/>
      <c r="F22" s="34"/>
      <c r="G22" s="34"/>
      <c r="H22" s="35"/>
      <c r="I22" s="34"/>
      <c r="J22" s="36"/>
      <c r="K22" s="34"/>
      <c r="L22" s="34"/>
      <c r="M22" s="34"/>
      <c r="N22" s="34"/>
      <c r="O22" s="34"/>
      <c r="P22" s="34"/>
      <c r="Q22" s="33"/>
    </row>
    <row r="23" spans="1:17" ht="15">
      <c r="A23" s="37">
        <v>1</v>
      </c>
      <c r="B23" s="53" t="s">
        <v>47</v>
      </c>
      <c r="C23" s="54" t="s">
        <v>45</v>
      </c>
      <c r="D23" s="53" t="s">
        <v>46</v>
      </c>
      <c r="E23" s="57">
        <v>5</v>
      </c>
      <c r="F23" s="42">
        <v>221303</v>
      </c>
      <c r="G23" s="42">
        <v>233652238.52720001</v>
      </c>
      <c r="H23" s="43">
        <v>221303</v>
      </c>
      <c r="I23" s="42">
        <v>233652238.52720001</v>
      </c>
      <c r="J23" s="44">
        <v>1</v>
      </c>
      <c r="K23" s="42">
        <v>221303</v>
      </c>
      <c r="L23" s="42">
        <v>233652238.52720001</v>
      </c>
      <c r="M23" s="42"/>
      <c r="N23" s="42"/>
      <c r="O23" s="42">
        <v>221303</v>
      </c>
      <c r="P23" s="42">
        <v>215284854.68232247</v>
      </c>
      <c r="Q23" s="41">
        <f t="shared" ref="Q23:Q28" si="1">E23*O23</f>
        <v>1106515</v>
      </c>
    </row>
    <row r="24" spans="1:17" ht="15">
      <c r="A24" s="37">
        <v>2</v>
      </c>
      <c r="B24" s="53" t="s">
        <v>127</v>
      </c>
      <c r="C24" s="54" t="s">
        <v>128</v>
      </c>
      <c r="D24" s="53" t="s">
        <v>46</v>
      </c>
      <c r="E24" s="57">
        <v>15.11144</v>
      </c>
      <c r="F24" s="42">
        <v>262697</v>
      </c>
      <c r="G24" s="42">
        <v>5516637</v>
      </c>
      <c r="H24" s="43">
        <v>262697</v>
      </c>
      <c r="I24" s="42">
        <v>5516637</v>
      </c>
      <c r="J24" s="44">
        <v>1</v>
      </c>
      <c r="K24" s="42">
        <v>262697</v>
      </c>
      <c r="L24" s="42">
        <v>5516637</v>
      </c>
      <c r="M24" s="42"/>
      <c r="N24" s="42"/>
      <c r="O24" s="42">
        <v>221303</v>
      </c>
      <c r="P24" s="42">
        <v>1050788</v>
      </c>
      <c r="Q24" s="41">
        <f t="shared" si="1"/>
        <v>3344207.0063200002</v>
      </c>
    </row>
    <row r="25" spans="1:17" ht="15">
      <c r="A25" s="37">
        <v>3</v>
      </c>
      <c r="B25" s="53" t="s">
        <v>47</v>
      </c>
      <c r="C25" s="54" t="s">
        <v>48</v>
      </c>
      <c r="D25" s="53" t="s">
        <v>46</v>
      </c>
      <c r="E25" s="57">
        <v>463.585961</v>
      </c>
      <c r="F25" s="42">
        <v>262697</v>
      </c>
      <c r="G25" s="42">
        <v>5516637</v>
      </c>
      <c r="H25" s="43">
        <v>262697</v>
      </c>
      <c r="I25" s="42">
        <v>5516637</v>
      </c>
      <c r="J25" s="44">
        <v>1</v>
      </c>
      <c r="K25" s="42">
        <v>262697</v>
      </c>
      <c r="L25" s="42">
        <v>5516637</v>
      </c>
      <c r="M25" s="42"/>
      <c r="N25" s="42"/>
      <c r="O25" s="42">
        <v>221303</v>
      </c>
      <c r="P25" s="42">
        <v>1050788</v>
      </c>
      <c r="Q25" s="41">
        <f t="shared" si="1"/>
        <v>102592963.927183</v>
      </c>
    </row>
    <row r="26" spans="1:17" ht="15">
      <c r="A26" s="37">
        <v>4</v>
      </c>
      <c r="B26" s="53" t="s">
        <v>49</v>
      </c>
      <c r="C26" s="54" t="s">
        <v>50</v>
      </c>
      <c r="D26" s="53" t="s">
        <v>46</v>
      </c>
      <c r="E26" s="57">
        <v>78.470000000000013</v>
      </c>
      <c r="F26" s="42">
        <v>262697</v>
      </c>
      <c r="G26" s="42">
        <v>5516637</v>
      </c>
      <c r="H26" s="43">
        <v>262697</v>
      </c>
      <c r="I26" s="42">
        <v>5516637</v>
      </c>
      <c r="J26" s="44">
        <v>1</v>
      </c>
      <c r="K26" s="42">
        <v>262697</v>
      </c>
      <c r="L26" s="42">
        <v>5516637</v>
      </c>
      <c r="M26" s="42"/>
      <c r="N26" s="42"/>
      <c r="O26" s="42">
        <v>239592</v>
      </c>
      <c r="P26" s="42">
        <v>1050788</v>
      </c>
      <c r="Q26" s="41">
        <f t="shared" si="1"/>
        <v>18800784.240000002</v>
      </c>
    </row>
    <row r="27" spans="1:17" ht="15">
      <c r="A27" s="37">
        <v>5</v>
      </c>
      <c r="B27" s="53" t="s">
        <v>51</v>
      </c>
      <c r="C27" s="54" t="s">
        <v>52</v>
      </c>
      <c r="D27" s="53" t="s">
        <v>46</v>
      </c>
      <c r="E27" s="57">
        <v>0.54944800000000005</v>
      </c>
      <c r="F27" s="42">
        <v>262697</v>
      </c>
      <c r="G27" s="42">
        <v>5516637</v>
      </c>
      <c r="H27" s="43">
        <v>262697</v>
      </c>
      <c r="I27" s="42">
        <v>5516637</v>
      </c>
      <c r="J27" s="44">
        <v>1</v>
      </c>
      <c r="K27" s="42">
        <v>262697</v>
      </c>
      <c r="L27" s="42">
        <v>5516637</v>
      </c>
      <c r="M27" s="42"/>
      <c r="N27" s="42"/>
      <c r="O27" s="42">
        <v>242000</v>
      </c>
      <c r="P27" s="42">
        <v>1050788</v>
      </c>
      <c r="Q27" s="41">
        <f t="shared" si="1"/>
        <v>132966.416</v>
      </c>
    </row>
    <row r="28" spans="1:17" ht="15">
      <c r="A28" s="37">
        <v>6</v>
      </c>
      <c r="B28" s="53" t="s">
        <v>53</v>
      </c>
      <c r="C28" s="54" t="s">
        <v>54</v>
      </c>
      <c r="D28" s="53" t="s">
        <v>46</v>
      </c>
      <c r="E28" s="57">
        <v>563.3797320000001</v>
      </c>
      <c r="F28" s="42">
        <v>262697</v>
      </c>
      <c r="G28" s="42">
        <v>5516637</v>
      </c>
      <c r="H28" s="43">
        <v>262697</v>
      </c>
      <c r="I28" s="42">
        <v>5516637</v>
      </c>
      <c r="J28" s="44">
        <v>1</v>
      </c>
      <c r="K28" s="42">
        <v>262697</v>
      </c>
      <c r="L28" s="42">
        <v>5516637</v>
      </c>
      <c r="M28" s="42"/>
      <c r="N28" s="42"/>
      <c r="O28" s="42">
        <v>262000</v>
      </c>
      <c r="P28" s="42">
        <v>1050788</v>
      </c>
      <c r="Q28" s="41">
        <f t="shared" si="1"/>
        <v>147605489.78400004</v>
      </c>
    </row>
    <row r="29" spans="1:17" ht="12">
      <c r="A29" s="45"/>
      <c r="B29" s="46"/>
      <c r="C29" s="47" t="s">
        <v>17</v>
      </c>
      <c r="D29" s="46"/>
      <c r="E29" s="48"/>
      <c r="F29" s="48"/>
      <c r="G29" s="48">
        <v>216335642.68232247</v>
      </c>
      <c r="H29" s="49"/>
      <c r="I29" s="48">
        <v>216335642.68232247</v>
      </c>
      <c r="J29" s="48"/>
      <c r="K29" s="48"/>
      <c r="L29" s="48">
        <v>216335642.68232247</v>
      </c>
      <c r="M29" s="48"/>
      <c r="N29" s="48">
        <v>0</v>
      </c>
      <c r="O29" s="48"/>
      <c r="P29" s="48">
        <v>216335642.68232247</v>
      </c>
      <c r="Q29" s="48">
        <f>SUM(Q23:S28)</f>
        <v>273582926.37350303</v>
      </c>
    </row>
    <row r="30" spans="1:17" ht="12">
      <c r="A30" s="30" t="s">
        <v>63</v>
      </c>
      <c r="B30" s="31"/>
      <c r="C30" s="31" t="s">
        <v>64</v>
      </c>
      <c r="D30" s="31"/>
      <c r="E30" s="32"/>
      <c r="F30" s="34"/>
      <c r="G30" s="34"/>
      <c r="H30" s="35"/>
      <c r="I30" s="34"/>
      <c r="J30" s="36"/>
      <c r="K30" s="34"/>
      <c r="L30" s="34"/>
      <c r="M30" s="34"/>
      <c r="N30" s="34"/>
      <c r="O30" s="34"/>
      <c r="P30" s="34"/>
      <c r="Q30" s="33"/>
    </row>
    <row r="31" spans="1:17" ht="15">
      <c r="A31" s="37">
        <v>1</v>
      </c>
      <c r="B31" s="53" t="s">
        <v>129</v>
      </c>
      <c r="C31" s="54" t="s">
        <v>130</v>
      </c>
      <c r="D31" s="53" t="s">
        <v>72</v>
      </c>
      <c r="E31" s="55">
        <v>4.3200000000000001E-3</v>
      </c>
      <c r="F31" s="42">
        <v>281286</v>
      </c>
      <c r="G31" s="42">
        <v>1215.15552</v>
      </c>
      <c r="H31" s="43">
        <v>281815</v>
      </c>
      <c r="I31" s="42">
        <v>1217.4408000000001</v>
      </c>
      <c r="J31" s="44">
        <v>1</v>
      </c>
      <c r="K31" s="42">
        <v>281815</v>
      </c>
      <c r="L31" s="42">
        <v>1217.4408000000001</v>
      </c>
      <c r="M31" s="42"/>
      <c r="N31" s="42">
        <v>0</v>
      </c>
      <c r="O31" s="56">
        <v>281815</v>
      </c>
      <c r="P31" s="42">
        <v>5331544</v>
      </c>
      <c r="Q31" s="41">
        <f>E31*O31</f>
        <v>1217.4408000000001</v>
      </c>
    </row>
    <row r="32" spans="1:17" ht="15">
      <c r="A32" s="37">
        <v>2</v>
      </c>
      <c r="B32" s="53" t="s">
        <v>131</v>
      </c>
      <c r="C32" s="54" t="s">
        <v>132</v>
      </c>
      <c r="D32" s="53" t="s">
        <v>72</v>
      </c>
      <c r="E32" s="55">
        <v>8.9999999999999993E-3</v>
      </c>
      <c r="F32" s="42">
        <v>276782</v>
      </c>
      <c r="G32" s="42">
        <v>2491.038</v>
      </c>
      <c r="H32" s="43">
        <v>277193</v>
      </c>
      <c r="I32" s="42">
        <v>2494.7369999999996</v>
      </c>
      <c r="J32" s="44">
        <v>1</v>
      </c>
      <c r="K32" s="42">
        <v>277193</v>
      </c>
      <c r="L32" s="42">
        <v>2494.7369999999996</v>
      </c>
      <c r="M32" s="42"/>
      <c r="N32" s="42">
        <v>0</v>
      </c>
      <c r="O32" s="56">
        <v>277193</v>
      </c>
      <c r="P32" s="42">
        <v>55849252.459433995</v>
      </c>
      <c r="Q32" s="41">
        <f t="shared" ref="Q32:Q35" si="2">E32*O32</f>
        <v>2494.7369999999996</v>
      </c>
    </row>
    <row r="33" spans="1:17" ht="15">
      <c r="A33" s="37">
        <v>3</v>
      </c>
      <c r="B33" s="53" t="s">
        <v>133</v>
      </c>
      <c r="C33" s="54" t="s">
        <v>134</v>
      </c>
      <c r="D33" s="53" t="s">
        <v>72</v>
      </c>
      <c r="E33" s="55">
        <v>4.7500000000000007E-3</v>
      </c>
      <c r="F33" s="42">
        <v>320806</v>
      </c>
      <c r="G33" s="42">
        <v>1523.8285000000003</v>
      </c>
      <c r="H33" s="43">
        <v>321452</v>
      </c>
      <c r="I33" s="42">
        <v>1526.8970000000002</v>
      </c>
      <c r="J33" s="44">
        <v>1</v>
      </c>
      <c r="K33" s="42">
        <v>321452</v>
      </c>
      <c r="L33" s="42">
        <v>1526.8970000000002</v>
      </c>
      <c r="M33" s="42"/>
      <c r="N33" s="42">
        <v>0</v>
      </c>
      <c r="O33" s="56">
        <v>321452</v>
      </c>
      <c r="P33" s="42">
        <v>43690829.725481242</v>
      </c>
      <c r="Q33" s="41">
        <f t="shared" si="2"/>
        <v>1526.8970000000002</v>
      </c>
    </row>
    <row r="34" spans="1:17" ht="15">
      <c r="A34" s="37">
        <v>4</v>
      </c>
      <c r="B34" s="53" t="s">
        <v>135</v>
      </c>
      <c r="C34" s="54" t="s">
        <v>136</v>
      </c>
      <c r="D34" s="53" t="s">
        <v>72</v>
      </c>
      <c r="E34" s="55">
        <v>3.7499000000000002</v>
      </c>
      <c r="F34" s="42">
        <v>294869</v>
      </c>
      <c r="G34" s="42">
        <v>1105729.2631000001</v>
      </c>
      <c r="H34" s="43">
        <v>295339</v>
      </c>
      <c r="I34" s="42">
        <v>1107491.7161000001</v>
      </c>
      <c r="J34" s="44">
        <v>1</v>
      </c>
      <c r="K34" s="42">
        <v>295339</v>
      </c>
      <c r="L34" s="42">
        <v>1107491.7161000001</v>
      </c>
      <c r="M34" s="42"/>
      <c r="N34" s="42">
        <v>0</v>
      </c>
      <c r="O34" s="56">
        <v>295339</v>
      </c>
      <c r="P34" s="42">
        <v>3077480</v>
      </c>
      <c r="Q34" s="41">
        <f t="shared" si="2"/>
        <v>1107491.7161000001</v>
      </c>
    </row>
    <row r="35" spans="1:17" ht="15">
      <c r="A35" s="37">
        <v>5</v>
      </c>
      <c r="B35" s="53" t="s">
        <v>137</v>
      </c>
      <c r="C35" s="54" t="s">
        <v>105</v>
      </c>
      <c r="D35" s="53" t="s">
        <v>72</v>
      </c>
      <c r="E35" s="55">
        <v>2.7696859999999996</v>
      </c>
      <c r="F35" s="42">
        <v>1213076</v>
      </c>
      <c r="G35" s="42">
        <v>3359839.6141359997</v>
      </c>
      <c r="H35" s="43">
        <v>1298988</v>
      </c>
      <c r="I35" s="42">
        <v>3597788.8777679997</v>
      </c>
      <c r="J35" s="44">
        <v>1</v>
      </c>
      <c r="K35" s="42">
        <v>1298988</v>
      </c>
      <c r="L35" s="42">
        <v>3597788.8777679997</v>
      </c>
      <c r="M35" s="42"/>
      <c r="N35" s="42">
        <v>0</v>
      </c>
      <c r="O35" s="56">
        <v>1298988</v>
      </c>
      <c r="P35" s="42">
        <v>7654312</v>
      </c>
      <c r="Q35" s="41">
        <f t="shared" si="2"/>
        <v>3597788.8777679997</v>
      </c>
    </row>
    <row r="36" spans="1:17" ht="12">
      <c r="A36" s="45"/>
      <c r="B36" s="46"/>
      <c r="C36" s="47" t="s">
        <v>65</v>
      </c>
      <c r="D36" s="46"/>
      <c r="E36" s="48"/>
      <c r="F36" s="48"/>
      <c r="G36" s="48">
        <v>119988765.627525</v>
      </c>
      <c r="H36" s="49"/>
      <c r="I36" s="48">
        <v>119988765.627525</v>
      </c>
      <c r="J36" s="48"/>
      <c r="K36" s="48"/>
      <c r="L36" s="48">
        <v>119988765.627525</v>
      </c>
      <c r="M36" s="48"/>
      <c r="N36" s="48">
        <v>0</v>
      </c>
      <c r="O36" s="48"/>
      <c r="P36" s="48">
        <v>119988765.627525</v>
      </c>
      <c r="Q36" s="48">
        <f>SUM(Q31:Q35)</f>
        <v>4710519.668668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C8425-F538-5341-B856-1C20F301445F}">
  <dimension ref="A1:S20"/>
  <sheetViews>
    <sheetView zoomScale="130" zoomScaleNormal="130" workbookViewId="0">
      <selection activeCell="B10" sqref="B10:O19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6" t="s">
        <v>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9" ht="36" customHeight="1">
      <c r="A2" s="113" t="str">
        <f>'[5]Công trình'!A2</f>
        <v>CÔNG TRÌNH : NẠO VÉT, ĐẮP BỜ KÊNH HÚT TRẠM BƠM XUÂN ÚC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9" ht="21" customHeight="1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53" t="s">
        <v>47</v>
      </c>
      <c r="C6" s="54" t="s">
        <v>48</v>
      </c>
      <c r="D6" s="53" t="s">
        <v>46</v>
      </c>
      <c r="E6" s="55">
        <v>597.85900000000004</v>
      </c>
      <c r="F6" s="42">
        <v>221303</v>
      </c>
      <c r="G6" s="42">
        <v>132307990</v>
      </c>
      <c r="H6" s="43">
        <v>221303</v>
      </c>
      <c r="I6" s="42">
        <v>132307990</v>
      </c>
      <c r="J6" s="44">
        <v>1</v>
      </c>
      <c r="K6" s="42">
        <v>221303</v>
      </c>
      <c r="L6" s="42">
        <v>132307990</v>
      </c>
      <c r="M6" s="42"/>
      <c r="N6" s="42"/>
      <c r="O6" s="42">
        <v>221303</v>
      </c>
      <c r="P6" s="42">
        <v>215284854.68232247</v>
      </c>
      <c r="Q6" s="41">
        <f>E6*O6</f>
        <v>132307990.27700001</v>
      </c>
    </row>
    <row r="7" spans="1:19" ht="15">
      <c r="A7" s="37">
        <v>2</v>
      </c>
      <c r="B7" s="53" t="s">
        <v>68</v>
      </c>
      <c r="C7" s="54" t="s">
        <v>69</v>
      </c>
      <c r="D7" s="53" t="s">
        <v>46</v>
      </c>
      <c r="E7" s="55">
        <v>10</v>
      </c>
      <c r="F7" s="42">
        <v>262697</v>
      </c>
      <c r="G7" s="42">
        <v>2626970</v>
      </c>
      <c r="H7" s="43">
        <v>262697</v>
      </c>
      <c r="I7" s="42">
        <v>2626970</v>
      </c>
      <c r="J7" s="44">
        <v>1</v>
      </c>
      <c r="K7" s="42">
        <v>262697</v>
      </c>
      <c r="L7" s="42">
        <v>2626970</v>
      </c>
      <c r="M7" s="42"/>
      <c r="N7" s="42"/>
      <c r="O7" s="42">
        <v>262697</v>
      </c>
      <c r="P7" s="42">
        <v>1050788</v>
      </c>
      <c r="Q7" s="41">
        <f>E7*O7</f>
        <v>2626970</v>
      </c>
    </row>
    <row r="8" spans="1:19" ht="12">
      <c r="A8" s="45"/>
      <c r="B8" s="46"/>
      <c r="C8" s="47" t="s">
        <v>17</v>
      </c>
      <c r="D8" s="46"/>
      <c r="E8" s="48"/>
      <c r="F8" s="48"/>
      <c r="G8" s="48">
        <v>216335642.68232247</v>
      </c>
      <c r="H8" s="49"/>
      <c r="I8" s="48">
        <v>216335642.68232247</v>
      </c>
      <c r="J8" s="48"/>
      <c r="K8" s="48"/>
      <c r="L8" s="48">
        <v>216335642.68232247</v>
      </c>
      <c r="M8" s="48"/>
      <c r="N8" s="48">
        <v>0</v>
      </c>
      <c r="O8" s="48"/>
      <c r="P8" s="48">
        <v>216335642.68232247</v>
      </c>
      <c r="Q8" s="48">
        <f>SUM(Q6:Q7)</f>
        <v>134934960.27700001</v>
      </c>
    </row>
    <row r="9" spans="1:19" ht="12">
      <c r="A9" s="30" t="s">
        <v>63</v>
      </c>
      <c r="B9" s="31"/>
      <c r="C9" s="31" t="s">
        <v>64</v>
      </c>
      <c r="D9" s="31"/>
      <c r="E9" s="32"/>
      <c r="F9" s="34"/>
      <c r="G9" s="34"/>
      <c r="H9" s="35"/>
      <c r="I9" s="34"/>
      <c r="J9" s="36"/>
      <c r="K9" s="34"/>
      <c r="L9" s="34"/>
      <c r="M9" s="34"/>
      <c r="N9" s="34"/>
      <c r="O9" s="34"/>
      <c r="P9" s="34"/>
      <c r="Q9" s="33"/>
    </row>
    <row r="10" spans="1:19" ht="15">
      <c r="A10" s="37">
        <v>1</v>
      </c>
      <c r="B10" s="53" t="s">
        <v>89</v>
      </c>
      <c r="C10" s="54" t="s">
        <v>90</v>
      </c>
      <c r="D10" s="53" t="s">
        <v>72</v>
      </c>
      <c r="E10" s="55">
        <v>2</v>
      </c>
      <c r="F10" s="42">
        <v>2242159</v>
      </c>
      <c r="G10" s="42">
        <v>4484318</v>
      </c>
      <c r="H10" s="43">
        <v>2242159</v>
      </c>
      <c r="I10" s="42">
        <v>4484318</v>
      </c>
      <c r="J10" s="44">
        <v>1</v>
      </c>
      <c r="K10" s="42">
        <v>2242159</v>
      </c>
      <c r="L10" s="42">
        <v>4484318</v>
      </c>
      <c r="M10" s="42"/>
      <c r="N10" s="42">
        <v>0</v>
      </c>
      <c r="O10" s="56">
        <v>2242159</v>
      </c>
      <c r="P10" s="42">
        <v>5331544</v>
      </c>
      <c r="Q10" s="41">
        <f>E10*O10</f>
        <v>4484318</v>
      </c>
    </row>
    <row r="11" spans="1:19" ht="15">
      <c r="A11" s="37">
        <v>2</v>
      </c>
      <c r="B11" s="53" t="s">
        <v>138</v>
      </c>
      <c r="C11" s="54" t="s">
        <v>139</v>
      </c>
      <c r="D11" s="53" t="s">
        <v>72</v>
      </c>
      <c r="E11" s="55">
        <v>8.125</v>
      </c>
      <c r="F11" s="42">
        <v>24662</v>
      </c>
      <c r="G11" s="42">
        <v>200379</v>
      </c>
      <c r="H11" s="43">
        <v>24662</v>
      </c>
      <c r="I11" s="42">
        <v>200379</v>
      </c>
      <c r="J11" s="44">
        <v>1</v>
      </c>
      <c r="K11" s="42">
        <v>24662</v>
      </c>
      <c r="L11" s="42">
        <v>200379</v>
      </c>
      <c r="M11" s="42"/>
      <c r="N11" s="42">
        <v>0</v>
      </c>
      <c r="O11" s="56">
        <v>24662</v>
      </c>
      <c r="P11" s="42">
        <v>55849252.459433995</v>
      </c>
      <c r="Q11" s="41">
        <f t="shared" ref="Q11:Q17" si="0">E11*O11</f>
        <v>200378.75</v>
      </c>
    </row>
    <row r="12" spans="1:19" ht="15">
      <c r="A12" s="37">
        <v>3</v>
      </c>
      <c r="B12" s="53" t="s">
        <v>73</v>
      </c>
      <c r="C12" s="54" t="s">
        <v>74</v>
      </c>
      <c r="D12" s="53" t="s">
        <v>72</v>
      </c>
      <c r="E12" s="55">
        <v>8.4160000000000004</v>
      </c>
      <c r="F12" s="42">
        <v>2696186</v>
      </c>
      <c r="G12" s="42">
        <v>22691101</v>
      </c>
      <c r="H12" s="43">
        <v>2696186</v>
      </c>
      <c r="I12" s="42">
        <v>22691101</v>
      </c>
      <c r="J12" s="44">
        <v>1</v>
      </c>
      <c r="K12" s="42">
        <v>2696186</v>
      </c>
      <c r="L12" s="42">
        <v>22691101</v>
      </c>
      <c r="M12" s="42"/>
      <c r="N12" s="42">
        <v>0</v>
      </c>
      <c r="O12" s="56">
        <v>2696186</v>
      </c>
      <c r="P12" s="42">
        <v>43690829.725481242</v>
      </c>
      <c r="Q12" s="41">
        <f t="shared" si="0"/>
        <v>22691101.376000002</v>
      </c>
    </row>
    <row r="13" spans="1:19" ht="15">
      <c r="A13" s="37">
        <v>4</v>
      </c>
      <c r="B13" s="53" t="s">
        <v>75</v>
      </c>
      <c r="C13" s="54" t="s">
        <v>76</v>
      </c>
      <c r="D13" s="53" t="s">
        <v>72</v>
      </c>
      <c r="E13" s="55">
        <v>8.8859999999999992</v>
      </c>
      <c r="F13" s="42">
        <v>2938899</v>
      </c>
      <c r="G13" s="42">
        <v>26115057</v>
      </c>
      <c r="H13" s="43">
        <v>2938899</v>
      </c>
      <c r="I13" s="42">
        <v>26115057</v>
      </c>
      <c r="J13" s="44">
        <v>1</v>
      </c>
      <c r="K13" s="42">
        <v>2938899</v>
      </c>
      <c r="L13" s="42">
        <v>26115057</v>
      </c>
      <c r="M13" s="42"/>
      <c r="N13" s="42">
        <v>0</v>
      </c>
      <c r="O13" s="56">
        <v>2938899</v>
      </c>
      <c r="P13" s="42">
        <v>3077480</v>
      </c>
      <c r="Q13" s="41">
        <f t="shared" si="0"/>
        <v>26115056.513999999</v>
      </c>
    </row>
    <row r="14" spans="1:19" ht="15">
      <c r="A14" s="37">
        <v>5</v>
      </c>
      <c r="B14" s="53" t="s">
        <v>77</v>
      </c>
      <c r="C14" s="54" t="s">
        <v>78</v>
      </c>
      <c r="D14" s="53" t="s">
        <v>72</v>
      </c>
      <c r="E14" s="55">
        <v>2</v>
      </c>
      <c r="F14" s="42">
        <v>1538740</v>
      </c>
      <c r="G14" s="42">
        <v>3077480</v>
      </c>
      <c r="H14" s="43">
        <v>1538740</v>
      </c>
      <c r="I14" s="42">
        <v>3077480</v>
      </c>
      <c r="J14" s="44">
        <v>1</v>
      </c>
      <c r="K14" s="42">
        <v>1538740</v>
      </c>
      <c r="L14" s="42">
        <v>3077480</v>
      </c>
      <c r="M14" s="42"/>
      <c r="N14" s="42">
        <v>0</v>
      </c>
      <c r="O14" s="56">
        <v>1538740</v>
      </c>
      <c r="P14" s="42">
        <v>7654312</v>
      </c>
      <c r="Q14" s="41">
        <f t="shared" si="0"/>
        <v>3077480</v>
      </c>
    </row>
    <row r="15" spans="1:19" ht="15">
      <c r="A15" s="37">
        <v>6</v>
      </c>
      <c r="B15" s="53" t="s">
        <v>91</v>
      </c>
      <c r="C15" s="54" t="s">
        <v>92</v>
      </c>
      <c r="D15" s="53" t="s">
        <v>72</v>
      </c>
      <c r="E15" s="55">
        <v>6.4059999999999997</v>
      </c>
      <c r="F15" s="42">
        <v>1727890</v>
      </c>
      <c r="G15" s="42">
        <v>11068863</v>
      </c>
      <c r="H15" s="43">
        <v>1727890</v>
      </c>
      <c r="I15" s="42">
        <v>11068863</v>
      </c>
      <c r="J15" s="44">
        <v>1</v>
      </c>
      <c r="K15" s="42">
        <v>1727890</v>
      </c>
      <c r="L15" s="42">
        <v>11068863</v>
      </c>
      <c r="M15" s="42"/>
      <c r="N15" s="42">
        <v>0</v>
      </c>
      <c r="O15" s="56">
        <v>1727890</v>
      </c>
      <c r="P15" s="42">
        <v>4098489.4426097497</v>
      </c>
      <c r="Q15" s="41">
        <f t="shared" si="0"/>
        <v>11068863.34</v>
      </c>
    </row>
    <row r="16" spans="1:19" ht="15">
      <c r="A16" s="37">
        <v>7</v>
      </c>
      <c r="B16" s="53" t="s">
        <v>79</v>
      </c>
      <c r="C16" s="54" t="s">
        <v>80</v>
      </c>
      <c r="D16" s="53" t="s">
        <v>72</v>
      </c>
      <c r="E16" s="55">
        <v>4</v>
      </c>
      <c r="F16" s="42">
        <v>1913578</v>
      </c>
      <c r="G16" s="42">
        <v>7654312</v>
      </c>
      <c r="H16" s="43">
        <v>1913578</v>
      </c>
      <c r="I16" s="42">
        <v>7654312</v>
      </c>
      <c r="J16" s="44">
        <v>1</v>
      </c>
      <c r="K16" s="42">
        <v>1913578</v>
      </c>
      <c r="L16" s="42">
        <v>7654312</v>
      </c>
      <c r="M16" s="42"/>
      <c r="N16" s="42">
        <v>0</v>
      </c>
      <c r="O16" s="56">
        <v>1913578</v>
      </c>
      <c r="P16" s="42">
        <v>286858</v>
      </c>
      <c r="Q16" s="41">
        <f>E16*O16</f>
        <v>7654312</v>
      </c>
    </row>
    <row r="17" spans="1:17" ht="15">
      <c r="A17" s="37">
        <v>8</v>
      </c>
      <c r="B17" s="53" t="s">
        <v>137</v>
      </c>
      <c r="C17" s="54" t="s">
        <v>105</v>
      </c>
      <c r="D17" s="53" t="s">
        <v>72</v>
      </c>
      <c r="E17" s="55">
        <v>3</v>
      </c>
      <c r="F17" s="42">
        <v>1213076</v>
      </c>
      <c r="G17" s="42">
        <v>3639228</v>
      </c>
      <c r="H17" s="43">
        <v>1213076</v>
      </c>
      <c r="I17" s="42">
        <v>3639228</v>
      </c>
      <c r="J17" s="44">
        <v>1</v>
      </c>
      <c r="K17" s="42">
        <v>1213076</v>
      </c>
      <c r="L17" s="42">
        <v>3639228</v>
      </c>
      <c r="M17" s="42"/>
      <c r="N17" s="42">
        <v>0</v>
      </c>
      <c r="O17" s="56">
        <v>1213076</v>
      </c>
      <c r="P17" s="42">
        <v>4098489.4426097497</v>
      </c>
      <c r="Q17" s="41">
        <f t="shared" si="0"/>
        <v>3639228</v>
      </c>
    </row>
    <row r="18" spans="1:17" ht="15">
      <c r="A18" s="37">
        <v>9</v>
      </c>
      <c r="B18" s="53" t="s">
        <v>81</v>
      </c>
      <c r="C18" s="54" t="s">
        <v>82</v>
      </c>
      <c r="D18" s="53" t="s">
        <v>72</v>
      </c>
      <c r="E18" s="55">
        <v>69</v>
      </c>
      <c r="F18" s="42">
        <v>115189</v>
      </c>
      <c r="G18" s="42">
        <v>7948041</v>
      </c>
      <c r="H18" s="43">
        <v>115189</v>
      </c>
      <c r="I18" s="42">
        <v>7948041</v>
      </c>
      <c r="J18" s="44">
        <v>1</v>
      </c>
      <c r="K18" s="42">
        <v>115189</v>
      </c>
      <c r="L18" s="42">
        <v>7948041</v>
      </c>
      <c r="M18" s="42"/>
      <c r="N18" s="42">
        <v>0</v>
      </c>
      <c r="O18" s="56">
        <v>115189</v>
      </c>
      <c r="P18" s="42">
        <v>286858</v>
      </c>
      <c r="Q18" s="41">
        <f>E18*O18</f>
        <v>7948041</v>
      </c>
    </row>
    <row r="19" spans="1:17" ht="15">
      <c r="A19" s="37">
        <v>10</v>
      </c>
      <c r="B19" s="53" t="s">
        <v>83</v>
      </c>
      <c r="C19" s="54" t="s">
        <v>84</v>
      </c>
      <c r="D19" s="53" t="s">
        <v>72</v>
      </c>
      <c r="E19" s="55">
        <v>2</v>
      </c>
      <c r="F19" s="42">
        <v>143429</v>
      </c>
      <c r="G19" s="42">
        <v>286858</v>
      </c>
      <c r="H19" s="43">
        <v>143429</v>
      </c>
      <c r="I19" s="42">
        <v>286858</v>
      </c>
      <c r="J19" s="44">
        <v>1</v>
      </c>
      <c r="K19" s="42">
        <v>143429</v>
      </c>
      <c r="L19" s="42">
        <v>286858</v>
      </c>
      <c r="M19" s="42"/>
      <c r="N19" s="42">
        <v>0</v>
      </c>
      <c r="O19" s="56">
        <v>143429</v>
      </c>
      <c r="P19" s="42">
        <v>286858</v>
      </c>
      <c r="Q19" s="41">
        <f>E19*O19</f>
        <v>286858</v>
      </c>
    </row>
    <row r="20" spans="1:17" ht="12">
      <c r="A20" s="45"/>
      <c r="B20" s="46"/>
      <c r="C20" s="47" t="s">
        <v>65</v>
      </c>
      <c r="D20" s="46"/>
      <c r="E20" s="48"/>
      <c r="F20" s="48"/>
      <c r="G20" s="48">
        <v>119988765.627525</v>
      </c>
      <c r="H20" s="49"/>
      <c r="I20" s="48">
        <v>119988765.627525</v>
      </c>
      <c r="J20" s="48"/>
      <c r="K20" s="48"/>
      <c r="L20" s="48">
        <v>119988765.627525</v>
      </c>
      <c r="M20" s="48"/>
      <c r="N20" s="48">
        <v>0</v>
      </c>
      <c r="O20" s="48"/>
      <c r="P20" s="48">
        <v>119988765.627525</v>
      </c>
      <c r="Q20" s="48">
        <f>SUM(Q10:Q19)</f>
        <v>87165636.980000004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482C-AC19-8F4E-A565-FD45AD4C0629}">
  <dimension ref="A1:S17"/>
  <sheetViews>
    <sheetView zoomScale="130" zoomScaleNormal="130" workbookViewId="0">
      <selection activeCell="B10" sqref="B10:O16"/>
    </sheetView>
  </sheetViews>
  <sheetFormatPr baseColWidth="10" defaultColWidth="8.5" defaultRowHeight="11"/>
  <cols>
    <col min="1" max="1" width="5.5" style="1" customWidth="1"/>
    <col min="2" max="2" width="10.6640625" style="1" customWidth="1"/>
    <col min="3" max="3" width="41.5" style="1" customWidth="1"/>
    <col min="4" max="4" width="10" style="1" customWidth="1"/>
    <col min="5" max="5" width="12.83203125" style="1" customWidth="1"/>
    <col min="6" max="9" width="12.83203125" style="1" hidden="1" customWidth="1"/>
    <col min="10" max="10" width="7.83203125" style="1" hidden="1" customWidth="1"/>
    <col min="11" max="11" width="13.5" style="1" hidden="1" customWidth="1"/>
    <col min="12" max="14" width="12.83203125" style="1" hidden="1" customWidth="1"/>
    <col min="15" max="15" width="12.83203125" style="1" customWidth="1"/>
    <col min="16" max="16" width="12.83203125" style="1" hidden="1" customWidth="1"/>
    <col min="17" max="17" width="12.83203125" style="26" customWidth="1"/>
    <col min="18" max="19" width="8.5" style="1" hidden="1" customWidth="1"/>
    <col min="20" max="255" width="8.5" style="1"/>
    <col min="256" max="256" width="5.5" style="1" customWidth="1"/>
    <col min="257" max="257" width="10.6640625" style="1" customWidth="1"/>
    <col min="258" max="258" width="41.5" style="1" customWidth="1"/>
    <col min="259" max="259" width="10" style="1" customWidth="1"/>
    <col min="260" max="261" width="12.83203125" style="1" customWidth="1"/>
    <col min="262" max="264" width="0" style="1" hidden="1" customWidth="1"/>
    <col min="265" max="265" width="7.83203125" style="1" customWidth="1"/>
    <col min="266" max="269" width="0" style="1" hidden="1" customWidth="1"/>
    <col min="270" max="270" width="12.83203125" style="1" customWidth="1"/>
    <col min="271" max="271" width="0" style="1" hidden="1" customWidth="1"/>
    <col min="272" max="273" width="12.83203125" style="1" customWidth="1"/>
    <col min="274" max="275" width="0" style="1" hidden="1" customWidth="1"/>
    <col min="276" max="511" width="8.5" style="1"/>
    <col min="512" max="512" width="5.5" style="1" customWidth="1"/>
    <col min="513" max="513" width="10.6640625" style="1" customWidth="1"/>
    <col min="514" max="514" width="41.5" style="1" customWidth="1"/>
    <col min="515" max="515" width="10" style="1" customWidth="1"/>
    <col min="516" max="517" width="12.83203125" style="1" customWidth="1"/>
    <col min="518" max="520" width="0" style="1" hidden="1" customWidth="1"/>
    <col min="521" max="521" width="7.83203125" style="1" customWidth="1"/>
    <col min="522" max="525" width="0" style="1" hidden="1" customWidth="1"/>
    <col min="526" max="526" width="12.83203125" style="1" customWidth="1"/>
    <col min="527" max="527" width="0" style="1" hidden="1" customWidth="1"/>
    <col min="528" max="529" width="12.83203125" style="1" customWidth="1"/>
    <col min="530" max="531" width="0" style="1" hidden="1" customWidth="1"/>
    <col min="532" max="767" width="8.5" style="1"/>
    <col min="768" max="768" width="5.5" style="1" customWidth="1"/>
    <col min="769" max="769" width="10.6640625" style="1" customWidth="1"/>
    <col min="770" max="770" width="41.5" style="1" customWidth="1"/>
    <col min="771" max="771" width="10" style="1" customWidth="1"/>
    <col min="772" max="773" width="12.83203125" style="1" customWidth="1"/>
    <col min="774" max="776" width="0" style="1" hidden="1" customWidth="1"/>
    <col min="777" max="777" width="7.83203125" style="1" customWidth="1"/>
    <col min="778" max="781" width="0" style="1" hidden="1" customWidth="1"/>
    <col min="782" max="782" width="12.83203125" style="1" customWidth="1"/>
    <col min="783" max="783" width="0" style="1" hidden="1" customWidth="1"/>
    <col min="784" max="785" width="12.83203125" style="1" customWidth="1"/>
    <col min="786" max="787" width="0" style="1" hidden="1" customWidth="1"/>
    <col min="788" max="1023" width="8.5" style="1"/>
    <col min="1024" max="1024" width="5.5" style="1" customWidth="1"/>
    <col min="1025" max="1025" width="10.6640625" style="1" customWidth="1"/>
    <col min="1026" max="1026" width="41.5" style="1" customWidth="1"/>
    <col min="1027" max="1027" width="10" style="1" customWidth="1"/>
    <col min="1028" max="1029" width="12.83203125" style="1" customWidth="1"/>
    <col min="1030" max="1032" width="0" style="1" hidden="1" customWidth="1"/>
    <col min="1033" max="1033" width="7.83203125" style="1" customWidth="1"/>
    <col min="1034" max="1037" width="0" style="1" hidden="1" customWidth="1"/>
    <col min="1038" max="1038" width="12.83203125" style="1" customWidth="1"/>
    <col min="1039" max="1039" width="0" style="1" hidden="1" customWidth="1"/>
    <col min="1040" max="1041" width="12.83203125" style="1" customWidth="1"/>
    <col min="1042" max="1043" width="0" style="1" hidden="1" customWidth="1"/>
    <col min="1044" max="1279" width="8.5" style="1"/>
    <col min="1280" max="1280" width="5.5" style="1" customWidth="1"/>
    <col min="1281" max="1281" width="10.6640625" style="1" customWidth="1"/>
    <col min="1282" max="1282" width="41.5" style="1" customWidth="1"/>
    <col min="1283" max="1283" width="10" style="1" customWidth="1"/>
    <col min="1284" max="1285" width="12.83203125" style="1" customWidth="1"/>
    <col min="1286" max="1288" width="0" style="1" hidden="1" customWidth="1"/>
    <col min="1289" max="1289" width="7.83203125" style="1" customWidth="1"/>
    <col min="1290" max="1293" width="0" style="1" hidden="1" customWidth="1"/>
    <col min="1294" max="1294" width="12.83203125" style="1" customWidth="1"/>
    <col min="1295" max="1295" width="0" style="1" hidden="1" customWidth="1"/>
    <col min="1296" max="1297" width="12.83203125" style="1" customWidth="1"/>
    <col min="1298" max="1299" width="0" style="1" hidden="1" customWidth="1"/>
    <col min="1300" max="1535" width="8.5" style="1"/>
    <col min="1536" max="1536" width="5.5" style="1" customWidth="1"/>
    <col min="1537" max="1537" width="10.6640625" style="1" customWidth="1"/>
    <col min="1538" max="1538" width="41.5" style="1" customWidth="1"/>
    <col min="1539" max="1539" width="10" style="1" customWidth="1"/>
    <col min="1540" max="1541" width="12.83203125" style="1" customWidth="1"/>
    <col min="1542" max="1544" width="0" style="1" hidden="1" customWidth="1"/>
    <col min="1545" max="1545" width="7.83203125" style="1" customWidth="1"/>
    <col min="1546" max="1549" width="0" style="1" hidden="1" customWidth="1"/>
    <col min="1550" max="1550" width="12.83203125" style="1" customWidth="1"/>
    <col min="1551" max="1551" width="0" style="1" hidden="1" customWidth="1"/>
    <col min="1552" max="1553" width="12.83203125" style="1" customWidth="1"/>
    <col min="1554" max="1555" width="0" style="1" hidden="1" customWidth="1"/>
    <col min="1556" max="1791" width="8.5" style="1"/>
    <col min="1792" max="1792" width="5.5" style="1" customWidth="1"/>
    <col min="1793" max="1793" width="10.6640625" style="1" customWidth="1"/>
    <col min="1794" max="1794" width="41.5" style="1" customWidth="1"/>
    <col min="1795" max="1795" width="10" style="1" customWidth="1"/>
    <col min="1796" max="1797" width="12.83203125" style="1" customWidth="1"/>
    <col min="1798" max="1800" width="0" style="1" hidden="1" customWidth="1"/>
    <col min="1801" max="1801" width="7.83203125" style="1" customWidth="1"/>
    <col min="1802" max="1805" width="0" style="1" hidden="1" customWidth="1"/>
    <col min="1806" max="1806" width="12.83203125" style="1" customWidth="1"/>
    <col min="1807" max="1807" width="0" style="1" hidden="1" customWidth="1"/>
    <col min="1808" max="1809" width="12.83203125" style="1" customWidth="1"/>
    <col min="1810" max="1811" width="0" style="1" hidden="1" customWidth="1"/>
    <col min="1812" max="2047" width="8.5" style="1"/>
    <col min="2048" max="2048" width="5.5" style="1" customWidth="1"/>
    <col min="2049" max="2049" width="10.6640625" style="1" customWidth="1"/>
    <col min="2050" max="2050" width="41.5" style="1" customWidth="1"/>
    <col min="2051" max="2051" width="10" style="1" customWidth="1"/>
    <col min="2052" max="2053" width="12.83203125" style="1" customWidth="1"/>
    <col min="2054" max="2056" width="0" style="1" hidden="1" customWidth="1"/>
    <col min="2057" max="2057" width="7.83203125" style="1" customWidth="1"/>
    <col min="2058" max="2061" width="0" style="1" hidden="1" customWidth="1"/>
    <col min="2062" max="2062" width="12.83203125" style="1" customWidth="1"/>
    <col min="2063" max="2063" width="0" style="1" hidden="1" customWidth="1"/>
    <col min="2064" max="2065" width="12.83203125" style="1" customWidth="1"/>
    <col min="2066" max="2067" width="0" style="1" hidden="1" customWidth="1"/>
    <col min="2068" max="2303" width="8.5" style="1"/>
    <col min="2304" max="2304" width="5.5" style="1" customWidth="1"/>
    <col min="2305" max="2305" width="10.6640625" style="1" customWidth="1"/>
    <col min="2306" max="2306" width="41.5" style="1" customWidth="1"/>
    <col min="2307" max="2307" width="10" style="1" customWidth="1"/>
    <col min="2308" max="2309" width="12.83203125" style="1" customWidth="1"/>
    <col min="2310" max="2312" width="0" style="1" hidden="1" customWidth="1"/>
    <col min="2313" max="2313" width="7.83203125" style="1" customWidth="1"/>
    <col min="2314" max="2317" width="0" style="1" hidden="1" customWidth="1"/>
    <col min="2318" max="2318" width="12.83203125" style="1" customWidth="1"/>
    <col min="2319" max="2319" width="0" style="1" hidden="1" customWidth="1"/>
    <col min="2320" max="2321" width="12.83203125" style="1" customWidth="1"/>
    <col min="2322" max="2323" width="0" style="1" hidden="1" customWidth="1"/>
    <col min="2324" max="2559" width="8.5" style="1"/>
    <col min="2560" max="2560" width="5.5" style="1" customWidth="1"/>
    <col min="2561" max="2561" width="10.6640625" style="1" customWidth="1"/>
    <col min="2562" max="2562" width="41.5" style="1" customWidth="1"/>
    <col min="2563" max="2563" width="10" style="1" customWidth="1"/>
    <col min="2564" max="2565" width="12.83203125" style="1" customWidth="1"/>
    <col min="2566" max="2568" width="0" style="1" hidden="1" customWidth="1"/>
    <col min="2569" max="2569" width="7.83203125" style="1" customWidth="1"/>
    <col min="2570" max="2573" width="0" style="1" hidden="1" customWidth="1"/>
    <col min="2574" max="2574" width="12.83203125" style="1" customWidth="1"/>
    <col min="2575" max="2575" width="0" style="1" hidden="1" customWidth="1"/>
    <col min="2576" max="2577" width="12.83203125" style="1" customWidth="1"/>
    <col min="2578" max="2579" width="0" style="1" hidden="1" customWidth="1"/>
    <col min="2580" max="2815" width="8.5" style="1"/>
    <col min="2816" max="2816" width="5.5" style="1" customWidth="1"/>
    <col min="2817" max="2817" width="10.6640625" style="1" customWidth="1"/>
    <col min="2818" max="2818" width="41.5" style="1" customWidth="1"/>
    <col min="2819" max="2819" width="10" style="1" customWidth="1"/>
    <col min="2820" max="2821" width="12.83203125" style="1" customWidth="1"/>
    <col min="2822" max="2824" width="0" style="1" hidden="1" customWidth="1"/>
    <col min="2825" max="2825" width="7.83203125" style="1" customWidth="1"/>
    <col min="2826" max="2829" width="0" style="1" hidden="1" customWidth="1"/>
    <col min="2830" max="2830" width="12.83203125" style="1" customWidth="1"/>
    <col min="2831" max="2831" width="0" style="1" hidden="1" customWidth="1"/>
    <col min="2832" max="2833" width="12.83203125" style="1" customWidth="1"/>
    <col min="2834" max="2835" width="0" style="1" hidden="1" customWidth="1"/>
    <col min="2836" max="3071" width="8.5" style="1"/>
    <col min="3072" max="3072" width="5.5" style="1" customWidth="1"/>
    <col min="3073" max="3073" width="10.6640625" style="1" customWidth="1"/>
    <col min="3074" max="3074" width="41.5" style="1" customWidth="1"/>
    <col min="3075" max="3075" width="10" style="1" customWidth="1"/>
    <col min="3076" max="3077" width="12.83203125" style="1" customWidth="1"/>
    <col min="3078" max="3080" width="0" style="1" hidden="1" customWidth="1"/>
    <col min="3081" max="3081" width="7.83203125" style="1" customWidth="1"/>
    <col min="3082" max="3085" width="0" style="1" hidden="1" customWidth="1"/>
    <col min="3086" max="3086" width="12.83203125" style="1" customWidth="1"/>
    <col min="3087" max="3087" width="0" style="1" hidden="1" customWidth="1"/>
    <col min="3088" max="3089" width="12.83203125" style="1" customWidth="1"/>
    <col min="3090" max="3091" width="0" style="1" hidden="1" customWidth="1"/>
    <col min="3092" max="3327" width="8.5" style="1"/>
    <col min="3328" max="3328" width="5.5" style="1" customWidth="1"/>
    <col min="3329" max="3329" width="10.6640625" style="1" customWidth="1"/>
    <col min="3330" max="3330" width="41.5" style="1" customWidth="1"/>
    <col min="3331" max="3331" width="10" style="1" customWidth="1"/>
    <col min="3332" max="3333" width="12.83203125" style="1" customWidth="1"/>
    <col min="3334" max="3336" width="0" style="1" hidden="1" customWidth="1"/>
    <col min="3337" max="3337" width="7.83203125" style="1" customWidth="1"/>
    <col min="3338" max="3341" width="0" style="1" hidden="1" customWidth="1"/>
    <col min="3342" max="3342" width="12.83203125" style="1" customWidth="1"/>
    <col min="3343" max="3343" width="0" style="1" hidden="1" customWidth="1"/>
    <col min="3344" max="3345" width="12.83203125" style="1" customWidth="1"/>
    <col min="3346" max="3347" width="0" style="1" hidden="1" customWidth="1"/>
    <col min="3348" max="3583" width="8.5" style="1"/>
    <col min="3584" max="3584" width="5.5" style="1" customWidth="1"/>
    <col min="3585" max="3585" width="10.6640625" style="1" customWidth="1"/>
    <col min="3586" max="3586" width="41.5" style="1" customWidth="1"/>
    <col min="3587" max="3587" width="10" style="1" customWidth="1"/>
    <col min="3588" max="3589" width="12.83203125" style="1" customWidth="1"/>
    <col min="3590" max="3592" width="0" style="1" hidden="1" customWidth="1"/>
    <col min="3593" max="3593" width="7.83203125" style="1" customWidth="1"/>
    <col min="3594" max="3597" width="0" style="1" hidden="1" customWidth="1"/>
    <col min="3598" max="3598" width="12.83203125" style="1" customWidth="1"/>
    <col min="3599" max="3599" width="0" style="1" hidden="1" customWidth="1"/>
    <col min="3600" max="3601" width="12.83203125" style="1" customWidth="1"/>
    <col min="3602" max="3603" width="0" style="1" hidden="1" customWidth="1"/>
    <col min="3604" max="3839" width="8.5" style="1"/>
    <col min="3840" max="3840" width="5.5" style="1" customWidth="1"/>
    <col min="3841" max="3841" width="10.6640625" style="1" customWidth="1"/>
    <col min="3842" max="3842" width="41.5" style="1" customWidth="1"/>
    <col min="3843" max="3843" width="10" style="1" customWidth="1"/>
    <col min="3844" max="3845" width="12.83203125" style="1" customWidth="1"/>
    <col min="3846" max="3848" width="0" style="1" hidden="1" customWidth="1"/>
    <col min="3849" max="3849" width="7.83203125" style="1" customWidth="1"/>
    <col min="3850" max="3853" width="0" style="1" hidden="1" customWidth="1"/>
    <col min="3854" max="3854" width="12.83203125" style="1" customWidth="1"/>
    <col min="3855" max="3855" width="0" style="1" hidden="1" customWidth="1"/>
    <col min="3856" max="3857" width="12.83203125" style="1" customWidth="1"/>
    <col min="3858" max="3859" width="0" style="1" hidden="1" customWidth="1"/>
    <col min="3860" max="4095" width="8.5" style="1"/>
    <col min="4096" max="4096" width="5.5" style="1" customWidth="1"/>
    <col min="4097" max="4097" width="10.6640625" style="1" customWidth="1"/>
    <col min="4098" max="4098" width="41.5" style="1" customWidth="1"/>
    <col min="4099" max="4099" width="10" style="1" customWidth="1"/>
    <col min="4100" max="4101" width="12.83203125" style="1" customWidth="1"/>
    <col min="4102" max="4104" width="0" style="1" hidden="1" customWidth="1"/>
    <col min="4105" max="4105" width="7.83203125" style="1" customWidth="1"/>
    <col min="4106" max="4109" width="0" style="1" hidden="1" customWidth="1"/>
    <col min="4110" max="4110" width="12.83203125" style="1" customWidth="1"/>
    <col min="4111" max="4111" width="0" style="1" hidden="1" customWidth="1"/>
    <col min="4112" max="4113" width="12.83203125" style="1" customWidth="1"/>
    <col min="4114" max="4115" width="0" style="1" hidden="1" customWidth="1"/>
    <col min="4116" max="4351" width="8.5" style="1"/>
    <col min="4352" max="4352" width="5.5" style="1" customWidth="1"/>
    <col min="4353" max="4353" width="10.6640625" style="1" customWidth="1"/>
    <col min="4354" max="4354" width="41.5" style="1" customWidth="1"/>
    <col min="4355" max="4355" width="10" style="1" customWidth="1"/>
    <col min="4356" max="4357" width="12.83203125" style="1" customWidth="1"/>
    <col min="4358" max="4360" width="0" style="1" hidden="1" customWidth="1"/>
    <col min="4361" max="4361" width="7.83203125" style="1" customWidth="1"/>
    <col min="4362" max="4365" width="0" style="1" hidden="1" customWidth="1"/>
    <col min="4366" max="4366" width="12.83203125" style="1" customWidth="1"/>
    <col min="4367" max="4367" width="0" style="1" hidden="1" customWidth="1"/>
    <col min="4368" max="4369" width="12.83203125" style="1" customWidth="1"/>
    <col min="4370" max="4371" width="0" style="1" hidden="1" customWidth="1"/>
    <col min="4372" max="4607" width="8.5" style="1"/>
    <col min="4608" max="4608" width="5.5" style="1" customWidth="1"/>
    <col min="4609" max="4609" width="10.6640625" style="1" customWidth="1"/>
    <col min="4610" max="4610" width="41.5" style="1" customWidth="1"/>
    <col min="4611" max="4611" width="10" style="1" customWidth="1"/>
    <col min="4612" max="4613" width="12.83203125" style="1" customWidth="1"/>
    <col min="4614" max="4616" width="0" style="1" hidden="1" customWidth="1"/>
    <col min="4617" max="4617" width="7.83203125" style="1" customWidth="1"/>
    <col min="4618" max="4621" width="0" style="1" hidden="1" customWidth="1"/>
    <col min="4622" max="4622" width="12.83203125" style="1" customWidth="1"/>
    <col min="4623" max="4623" width="0" style="1" hidden="1" customWidth="1"/>
    <col min="4624" max="4625" width="12.83203125" style="1" customWidth="1"/>
    <col min="4626" max="4627" width="0" style="1" hidden="1" customWidth="1"/>
    <col min="4628" max="4863" width="8.5" style="1"/>
    <col min="4864" max="4864" width="5.5" style="1" customWidth="1"/>
    <col min="4865" max="4865" width="10.6640625" style="1" customWidth="1"/>
    <col min="4866" max="4866" width="41.5" style="1" customWidth="1"/>
    <col min="4867" max="4867" width="10" style="1" customWidth="1"/>
    <col min="4868" max="4869" width="12.83203125" style="1" customWidth="1"/>
    <col min="4870" max="4872" width="0" style="1" hidden="1" customWidth="1"/>
    <col min="4873" max="4873" width="7.83203125" style="1" customWidth="1"/>
    <col min="4874" max="4877" width="0" style="1" hidden="1" customWidth="1"/>
    <col min="4878" max="4878" width="12.83203125" style="1" customWidth="1"/>
    <col min="4879" max="4879" width="0" style="1" hidden="1" customWidth="1"/>
    <col min="4880" max="4881" width="12.83203125" style="1" customWidth="1"/>
    <col min="4882" max="4883" width="0" style="1" hidden="1" customWidth="1"/>
    <col min="4884" max="5119" width="8.5" style="1"/>
    <col min="5120" max="5120" width="5.5" style="1" customWidth="1"/>
    <col min="5121" max="5121" width="10.6640625" style="1" customWidth="1"/>
    <col min="5122" max="5122" width="41.5" style="1" customWidth="1"/>
    <col min="5123" max="5123" width="10" style="1" customWidth="1"/>
    <col min="5124" max="5125" width="12.83203125" style="1" customWidth="1"/>
    <col min="5126" max="5128" width="0" style="1" hidden="1" customWidth="1"/>
    <col min="5129" max="5129" width="7.83203125" style="1" customWidth="1"/>
    <col min="5130" max="5133" width="0" style="1" hidden="1" customWidth="1"/>
    <col min="5134" max="5134" width="12.83203125" style="1" customWidth="1"/>
    <col min="5135" max="5135" width="0" style="1" hidden="1" customWidth="1"/>
    <col min="5136" max="5137" width="12.83203125" style="1" customWidth="1"/>
    <col min="5138" max="5139" width="0" style="1" hidden="1" customWidth="1"/>
    <col min="5140" max="5375" width="8.5" style="1"/>
    <col min="5376" max="5376" width="5.5" style="1" customWidth="1"/>
    <col min="5377" max="5377" width="10.6640625" style="1" customWidth="1"/>
    <col min="5378" max="5378" width="41.5" style="1" customWidth="1"/>
    <col min="5379" max="5379" width="10" style="1" customWidth="1"/>
    <col min="5380" max="5381" width="12.83203125" style="1" customWidth="1"/>
    <col min="5382" max="5384" width="0" style="1" hidden="1" customWidth="1"/>
    <col min="5385" max="5385" width="7.83203125" style="1" customWidth="1"/>
    <col min="5386" max="5389" width="0" style="1" hidden="1" customWidth="1"/>
    <col min="5390" max="5390" width="12.83203125" style="1" customWidth="1"/>
    <col min="5391" max="5391" width="0" style="1" hidden="1" customWidth="1"/>
    <col min="5392" max="5393" width="12.83203125" style="1" customWidth="1"/>
    <col min="5394" max="5395" width="0" style="1" hidden="1" customWidth="1"/>
    <col min="5396" max="5631" width="8.5" style="1"/>
    <col min="5632" max="5632" width="5.5" style="1" customWidth="1"/>
    <col min="5633" max="5633" width="10.6640625" style="1" customWidth="1"/>
    <col min="5634" max="5634" width="41.5" style="1" customWidth="1"/>
    <col min="5635" max="5635" width="10" style="1" customWidth="1"/>
    <col min="5636" max="5637" width="12.83203125" style="1" customWidth="1"/>
    <col min="5638" max="5640" width="0" style="1" hidden="1" customWidth="1"/>
    <col min="5641" max="5641" width="7.83203125" style="1" customWidth="1"/>
    <col min="5642" max="5645" width="0" style="1" hidden="1" customWidth="1"/>
    <col min="5646" max="5646" width="12.83203125" style="1" customWidth="1"/>
    <col min="5647" max="5647" width="0" style="1" hidden="1" customWidth="1"/>
    <col min="5648" max="5649" width="12.83203125" style="1" customWidth="1"/>
    <col min="5650" max="5651" width="0" style="1" hidden="1" customWidth="1"/>
    <col min="5652" max="5887" width="8.5" style="1"/>
    <col min="5888" max="5888" width="5.5" style="1" customWidth="1"/>
    <col min="5889" max="5889" width="10.6640625" style="1" customWidth="1"/>
    <col min="5890" max="5890" width="41.5" style="1" customWidth="1"/>
    <col min="5891" max="5891" width="10" style="1" customWidth="1"/>
    <col min="5892" max="5893" width="12.83203125" style="1" customWidth="1"/>
    <col min="5894" max="5896" width="0" style="1" hidden="1" customWidth="1"/>
    <col min="5897" max="5897" width="7.83203125" style="1" customWidth="1"/>
    <col min="5898" max="5901" width="0" style="1" hidden="1" customWidth="1"/>
    <col min="5902" max="5902" width="12.83203125" style="1" customWidth="1"/>
    <col min="5903" max="5903" width="0" style="1" hidden="1" customWidth="1"/>
    <col min="5904" max="5905" width="12.83203125" style="1" customWidth="1"/>
    <col min="5906" max="5907" width="0" style="1" hidden="1" customWidth="1"/>
    <col min="5908" max="6143" width="8.5" style="1"/>
    <col min="6144" max="6144" width="5.5" style="1" customWidth="1"/>
    <col min="6145" max="6145" width="10.6640625" style="1" customWidth="1"/>
    <col min="6146" max="6146" width="41.5" style="1" customWidth="1"/>
    <col min="6147" max="6147" width="10" style="1" customWidth="1"/>
    <col min="6148" max="6149" width="12.83203125" style="1" customWidth="1"/>
    <col min="6150" max="6152" width="0" style="1" hidden="1" customWidth="1"/>
    <col min="6153" max="6153" width="7.83203125" style="1" customWidth="1"/>
    <col min="6154" max="6157" width="0" style="1" hidden="1" customWidth="1"/>
    <col min="6158" max="6158" width="12.83203125" style="1" customWidth="1"/>
    <col min="6159" max="6159" width="0" style="1" hidden="1" customWidth="1"/>
    <col min="6160" max="6161" width="12.83203125" style="1" customWidth="1"/>
    <col min="6162" max="6163" width="0" style="1" hidden="1" customWidth="1"/>
    <col min="6164" max="6399" width="8.5" style="1"/>
    <col min="6400" max="6400" width="5.5" style="1" customWidth="1"/>
    <col min="6401" max="6401" width="10.6640625" style="1" customWidth="1"/>
    <col min="6402" max="6402" width="41.5" style="1" customWidth="1"/>
    <col min="6403" max="6403" width="10" style="1" customWidth="1"/>
    <col min="6404" max="6405" width="12.83203125" style="1" customWidth="1"/>
    <col min="6406" max="6408" width="0" style="1" hidden="1" customWidth="1"/>
    <col min="6409" max="6409" width="7.83203125" style="1" customWidth="1"/>
    <col min="6410" max="6413" width="0" style="1" hidden="1" customWidth="1"/>
    <col min="6414" max="6414" width="12.83203125" style="1" customWidth="1"/>
    <col min="6415" max="6415" width="0" style="1" hidden="1" customWidth="1"/>
    <col min="6416" max="6417" width="12.83203125" style="1" customWidth="1"/>
    <col min="6418" max="6419" width="0" style="1" hidden="1" customWidth="1"/>
    <col min="6420" max="6655" width="8.5" style="1"/>
    <col min="6656" max="6656" width="5.5" style="1" customWidth="1"/>
    <col min="6657" max="6657" width="10.6640625" style="1" customWidth="1"/>
    <col min="6658" max="6658" width="41.5" style="1" customWidth="1"/>
    <col min="6659" max="6659" width="10" style="1" customWidth="1"/>
    <col min="6660" max="6661" width="12.83203125" style="1" customWidth="1"/>
    <col min="6662" max="6664" width="0" style="1" hidden="1" customWidth="1"/>
    <col min="6665" max="6665" width="7.83203125" style="1" customWidth="1"/>
    <col min="6666" max="6669" width="0" style="1" hidden="1" customWidth="1"/>
    <col min="6670" max="6670" width="12.83203125" style="1" customWidth="1"/>
    <col min="6671" max="6671" width="0" style="1" hidden="1" customWidth="1"/>
    <col min="6672" max="6673" width="12.83203125" style="1" customWidth="1"/>
    <col min="6674" max="6675" width="0" style="1" hidden="1" customWidth="1"/>
    <col min="6676" max="6911" width="8.5" style="1"/>
    <col min="6912" max="6912" width="5.5" style="1" customWidth="1"/>
    <col min="6913" max="6913" width="10.6640625" style="1" customWidth="1"/>
    <col min="6914" max="6914" width="41.5" style="1" customWidth="1"/>
    <col min="6915" max="6915" width="10" style="1" customWidth="1"/>
    <col min="6916" max="6917" width="12.83203125" style="1" customWidth="1"/>
    <col min="6918" max="6920" width="0" style="1" hidden="1" customWidth="1"/>
    <col min="6921" max="6921" width="7.83203125" style="1" customWidth="1"/>
    <col min="6922" max="6925" width="0" style="1" hidden="1" customWidth="1"/>
    <col min="6926" max="6926" width="12.83203125" style="1" customWidth="1"/>
    <col min="6927" max="6927" width="0" style="1" hidden="1" customWidth="1"/>
    <col min="6928" max="6929" width="12.83203125" style="1" customWidth="1"/>
    <col min="6930" max="6931" width="0" style="1" hidden="1" customWidth="1"/>
    <col min="6932" max="7167" width="8.5" style="1"/>
    <col min="7168" max="7168" width="5.5" style="1" customWidth="1"/>
    <col min="7169" max="7169" width="10.6640625" style="1" customWidth="1"/>
    <col min="7170" max="7170" width="41.5" style="1" customWidth="1"/>
    <col min="7171" max="7171" width="10" style="1" customWidth="1"/>
    <col min="7172" max="7173" width="12.83203125" style="1" customWidth="1"/>
    <col min="7174" max="7176" width="0" style="1" hidden="1" customWidth="1"/>
    <col min="7177" max="7177" width="7.83203125" style="1" customWidth="1"/>
    <col min="7178" max="7181" width="0" style="1" hidden="1" customWidth="1"/>
    <col min="7182" max="7182" width="12.83203125" style="1" customWidth="1"/>
    <col min="7183" max="7183" width="0" style="1" hidden="1" customWidth="1"/>
    <col min="7184" max="7185" width="12.83203125" style="1" customWidth="1"/>
    <col min="7186" max="7187" width="0" style="1" hidden="1" customWidth="1"/>
    <col min="7188" max="7423" width="8.5" style="1"/>
    <col min="7424" max="7424" width="5.5" style="1" customWidth="1"/>
    <col min="7425" max="7425" width="10.6640625" style="1" customWidth="1"/>
    <col min="7426" max="7426" width="41.5" style="1" customWidth="1"/>
    <col min="7427" max="7427" width="10" style="1" customWidth="1"/>
    <col min="7428" max="7429" width="12.83203125" style="1" customWidth="1"/>
    <col min="7430" max="7432" width="0" style="1" hidden="1" customWidth="1"/>
    <col min="7433" max="7433" width="7.83203125" style="1" customWidth="1"/>
    <col min="7434" max="7437" width="0" style="1" hidden="1" customWidth="1"/>
    <col min="7438" max="7438" width="12.83203125" style="1" customWidth="1"/>
    <col min="7439" max="7439" width="0" style="1" hidden="1" customWidth="1"/>
    <col min="7440" max="7441" width="12.83203125" style="1" customWidth="1"/>
    <col min="7442" max="7443" width="0" style="1" hidden="1" customWidth="1"/>
    <col min="7444" max="7679" width="8.5" style="1"/>
    <col min="7680" max="7680" width="5.5" style="1" customWidth="1"/>
    <col min="7681" max="7681" width="10.6640625" style="1" customWidth="1"/>
    <col min="7682" max="7682" width="41.5" style="1" customWidth="1"/>
    <col min="7683" max="7683" width="10" style="1" customWidth="1"/>
    <col min="7684" max="7685" width="12.83203125" style="1" customWidth="1"/>
    <col min="7686" max="7688" width="0" style="1" hidden="1" customWidth="1"/>
    <col min="7689" max="7689" width="7.83203125" style="1" customWidth="1"/>
    <col min="7690" max="7693" width="0" style="1" hidden="1" customWidth="1"/>
    <col min="7694" max="7694" width="12.83203125" style="1" customWidth="1"/>
    <col min="7695" max="7695" width="0" style="1" hidden="1" customWidth="1"/>
    <col min="7696" max="7697" width="12.83203125" style="1" customWidth="1"/>
    <col min="7698" max="7699" width="0" style="1" hidden="1" customWidth="1"/>
    <col min="7700" max="7935" width="8.5" style="1"/>
    <col min="7936" max="7936" width="5.5" style="1" customWidth="1"/>
    <col min="7937" max="7937" width="10.6640625" style="1" customWidth="1"/>
    <col min="7938" max="7938" width="41.5" style="1" customWidth="1"/>
    <col min="7939" max="7939" width="10" style="1" customWidth="1"/>
    <col min="7940" max="7941" width="12.83203125" style="1" customWidth="1"/>
    <col min="7942" max="7944" width="0" style="1" hidden="1" customWidth="1"/>
    <col min="7945" max="7945" width="7.83203125" style="1" customWidth="1"/>
    <col min="7946" max="7949" width="0" style="1" hidden="1" customWidth="1"/>
    <col min="7950" max="7950" width="12.83203125" style="1" customWidth="1"/>
    <col min="7951" max="7951" width="0" style="1" hidden="1" customWidth="1"/>
    <col min="7952" max="7953" width="12.83203125" style="1" customWidth="1"/>
    <col min="7954" max="7955" width="0" style="1" hidden="1" customWidth="1"/>
    <col min="7956" max="8191" width="8.5" style="1"/>
    <col min="8192" max="8192" width="5.5" style="1" customWidth="1"/>
    <col min="8193" max="8193" width="10.6640625" style="1" customWidth="1"/>
    <col min="8194" max="8194" width="41.5" style="1" customWidth="1"/>
    <col min="8195" max="8195" width="10" style="1" customWidth="1"/>
    <col min="8196" max="8197" width="12.83203125" style="1" customWidth="1"/>
    <col min="8198" max="8200" width="0" style="1" hidden="1" customWidth="1"/>
    <col min="8201" max="8201" width="7.83203125" style="1" customWidth="1"/>
    <col min="8202" max="8205" width="0" style="1" hidden="1" customWidth="1"/>
    <col min="8206" max="8206" width="12.83203125" style="1" customWidth="1"/>
    <col min="8207" max="8207" width="0" style="1" hidden="1" customWidth="1"/>
    <col min="8208" max="8209" width="12.83203125" style="1" customWidth="1"/>
    <col min="8210" max="8211" width="0" style="1" hidden="1" customWidth="1"/>
    <col min="8212" max="8447" width="8.5" style="1"/>
    <col min="8448" max="8448" width="5.5" style="1" customWidth="1"/>
    <col min="8449" max="8449" width="10.6640625" style="1" customWidth="1"/>
    <col min="8450" max="8450" width="41.5" style="1" customWidth="1"/>
    <col min="8451" max="8451" width="10" style="1" customWidth="1"/>
    <col min="8452" max="8453" width="12.83203125" style="1" customWidth="1"/>
    <col min="8454" max="8456" width="0" style="1" hidden="1" customWidth="1"/>
    <col min="8457" max="8457" width="7.83203125" style="1" customWidth="1"/>
    <col min="8458" max="8461" width="0" style="1" hidden="1" customWidth="1"/>
    <col min="8462" max="8462" width="12.83203125" style="1" customWidth="1"/>
    <col min="8463" max="8463" width="0" style="1" hidden="1" customWidth="1"/>
    <col min="8464" max="8465" width="12.83203125" style="1" customWidth="1"/>
    <col min="8466" max="8467" width="0" style="1" hidden="1" customWidth="1"/>
    <col min="8468" max="8703" width="8.5" style="1"/>
    <col min="8704" max="8704" width="5.5" style="1" customWidth="1"/>
    <col min="8705" max="8705" width="10.6640625" style="1" customWidth="1"/>
    <col min="8706" max="8706" width="41.5" style="1" customWidth="1"/>
    <col min="8707" max="8707" width="10" style="1" customWidth="1"/>
    <col min="8708" max="8709" width="12.83203125" style="1" customWidth="1"/>
    <col min="8710" max="8712" width="0" style="1" hidden="1" customWidth="1"/>
    <col min="8713" max="8713" width="7.83203125" style="1" customWidth="1"/>
    <col min="8714" max="8717" width="0" style="1" hidden="1" customWidth="1"/>
    <col min="8718" max="8718" width="12.83203125" style="1" customWidth="1"/>
    <col min="8719" max="8719" width="0" style="1" hidden="1" customWidth="1"/>
    <col min="8720" max="8721" width="12.83203125" style="1" customWidth="1"/>
    <col min="8722" max="8723" width="0" style="1" hidden="1" customWidth="1"/>
    <col min="8724" max="8959" width="8.5" style="1"/>
    <col min="8960" max="8960" width="5.5" style="1" customWidth="1"/>
    <col min="8961" max="8961" width="10.6640625" style="1" customWidth="1"/>
    <col min="8962" max="8962" width="41.5" style="1" customWidth="1"/>
    <col min="8963" max="8963" width="10" style="1" customWidth="1"/>
    <col min="8964" max="8965" width="12.83203125" style="1" customWidth="1"/>
    <col min="8966" max="8968" width="0" style="1" hidden="1" customWidth="1"/>
    <col min="8969" max="8969" width="7.83203125" style="1" customWidth="1"/>
    <col min="8970" max="8973" width="0" style="1" hidden="1" customWidth="1"/>
    <col min="8974" max="8974" width="12.83203125" style="1" customWidth="1"/>
    <col min="8975" max="8975" width="0" style="1" hidden="1" customWidth="1"/>
    <col min="8976" max="8977" width="12.83203125" style="1" customWidth="1"/>
    <col min="8978" max="8979" width="0" style="1" hidden="1" customWidth="1"/>
    <col min="8980" max="9215" width="8.5" style="1"/>
    <col min="9216" max="9216" width="5.5" style="1" customWidth="1"/>
    <col min="9217" max="9217" width="10.6640625" style="1" customWidth="1"/>
    <col min="9218" max="9218" width="41.5" style="1" customWidth="1"/>
    <col min="9219" max="9219" width="10" style="1" customWidth="1"/>
    <col min="9220" max="9221" width="12.83203125" style="1" customWidth="1"/>
    <col min="9222" max="9224" width="0" style="1" hidden="1" customWidth="1"/>
    <col min="9225" max="9225" width="7.83203125" style="1" customWidth="1"/>
    <col min="9226" max="9229" width="0" style="1" hidden="1" customWidth="1"/>
    <col min="9230" max="9230" width="12.83203125" style="1" customWidth="1"/>
    <col min="9231" max="9231" width="0" style="1" hidden="1" customWidth="1"/>
    <col min="9232" max="9233" width="12.83203125" style="1" customWidth="1"/>
    <col min="9234" max="9235" width="0" style="1" hidden="1" customWidth="1"/>
    <col min="9236" max="9471" width="8.5" style="1"/>
    <col min="9472" max="9472" width="5.5" style="1" customWidth="1"/>
    <col min="9473" max="9473" width="10.6640625" style="1" customWidth="1"/>
    <col min="9474" max="9474" width="41.5" style="1" customWidth="1"/>
    <col min="9475" max="9475" width="10" style="1" customWidth="1"/>
    <col min="9476" max="9477" width="12.83203125" style="1" customWidth="1"/>
    <col min="9478" max="9480" width="0" style="1" hidden="1" customWidth="1"/>
    <col min="9481" max="9481" width="7.83203125" style="1" customWidth="1"/>
    <col min="9482" max="9485" width="0" style="1" hidden="1" customWidth="1"/>
    <col min="9486" max="9486" width="12.83203125" style="1" customWidth="1"/>
    <col min="9487" max="9487" width="0" style="1" hidden="1" customWidth="1"/>
    <col min="9488" max="9489" width="12.83203125" style="1" customWidth="1"/>
    <col min="9490" max="9491" width="0" style="1" hidden="1" customWidth="1"/>
    <col min="9492" max="9727" width="8.5" style="1"/>
    <col min="9728" max="9728" width="5.5" style="1" customWidth="1"/>
    <col min="9729" max="9729" width="10.6640625" style="1" customWidth="1"/>
    <col min="9730" max="9730" width="41.5" style="1" customWidth="1"/>
    <col min="9731" max="9731" width="10" style="1" customWidth="1"/>
    <col min="9732" max="9733" width="12.83203125" style="1" customWidth="1"/>
    <col min="9734" max="9736" width="0" style="1" hidden="1" customWidth="1"/>
    <col min="9737" max="9737" width="7.83203125" style="1" customWidth="1"/>
    <col min="9738" max="9741" width="0" style="1" hidden="1" customWidth="1"/>
    <col min="9742" max="9742" width="12.83203125" style="1" customWidth="1"/>
    <col min="9743" max="9743" width="0" style="1" hidden="1" customWidth="1"/>
    <col min="9744" max="9745" width="12.83203125" style="1" customWidth="1"/>
    <col min="9746" max="9747" width="0" style="1" hidden="1" customWidth="1"/>
    <col min="9748" max="9983" width="8.5" style="1"/>
    <col min="9984" max="9984" width="5.5" style="1" customWidth="1"/>
    <col min="9985" max="9985" width="10.6640625" style="1" customWidth="1"/>
    <col min="9986" max="9986" width="41.5" style="1" customWidth="1"/>
    <col min="9987" max="9987" width="10" style="1" customWidth="1"/>
    <col min="9988" max="9989" width="12.83203125" style="1" customWidth="1"/>
    <col min="9990" max="9992" width="0" style="1" hidden="1" customWidth="1"/>
    <col min="9993" max="9993" width="7.83203125" style="1" customWidth="1"/>
    <col min="9994" max="9997" width="0" style="1" hidden="1" customWidth="1"/>
    <col min="9998" max="9998" width="12.83203125" style="1" customWidth="1"/>
    <col min="9999" max="9999" width="0" style="1" hidden="1" customWidth="1"/>
    <col min="10000" max="10001" width="12.83203125" style="1" customWidth="1"/>
    <col min="10002" max="10003" width="0" style="1" hidden="1" customWidth="1"/>
    <col min="10004" max="10239" width="8.5" style="1"/>
    <col min="10240" max="10240" width="5.5" style="1" customWidth="1"/>
    <col min="10241" max="10241" width="10.6640625" style="1" customWidth="1"/>
    <col min="10242" max="10242" width="41.5" style="1" customWidth="1"/>
    <col min="10243" max="10243" width="10" style="1" customWidth="1"/>
    <col min="10244" max="10245" width="12.83203125" style="1" customWidth="1"/>
    <col min="10246" max="10248" width="0" style="1" hidden="1" customWidth="1"/>
    <col min="10249" max="10249" width="7.83203125" style="1" customWidth="1"/>
    <col min="10250" max="10253" width="0" style="1" hidden="1" customWidth="1"/>
    <col min="10254" max="10254" width="12.83203125" style="1" customWidth="1"/>
    <col min="10255" max="10255" width="0" style="1" hidden="1" customWidth="1"/>
    <col min="10256" max="10257" width="12.83203125" style="1" customWidth="1"/>
    <col min="10258" max="10259" width="0" style="1" hidden="1" customWidth="1"/>
    <col min="10260" max="10495" width="8.5" style="1"/>
    <col min="10496" max="10496" width="5.5" style="1" customWidth="1"/>
    <col min="10497" max="10497" width="10.6640625" style="1" customWidth="1"/>
    <col min="10498" max="10498" width="41.5" style="1" customWidth="1"/>
    <col min="10499" max="10499" width="10" style="1" customWidth="1"/>
    <col min="10500" max="10501" width="12.83203125" style="1" customWidth="1"/>
    <col min="10502" max="10504" width="0" style="1" hidden="1" customWidth="1"/>
    <col min="10505" max="10505" width="7.83203125" style="1" customWidth="1"/>
    <col min="10506" max="10509" width="0" style="1" hidden="1" customWidth="1"/>
    <col min="10510" max="10510" width="12.83203125" style="1" customWidth="1"/>
    <col min="10511" max="10511" width="0" style="1" hidden="1" customWidth="1"/>
    <col min="10512" max="10513" width="12.83203125" style="1" customWidth="1"/>
    <col min="10514" max="10515" width="0" style="1" hidden="1" customWidth="1"/>
    <col min="10516" max="10751" width="8.5" style="1"/>
    <col min="10752" max="10752" width="5.5" style="1" customWidth="1"/>
    <col min="10753" max="10753" width="10.6640625" style="1" customWidth="1"/>
    <col min="10754" max="10754" width="41.5" style="1" customWidth="1"/>
    <col min="10755" max="10755" width="10" style="1" customWidth="1"/>
    <col min="10756" max="10757" width="12.83203125" style="1" customWidth="1"/>
    <col min="10758" max="10760" width="0" style="1" hidden="1" customWidth="1"/>
    <col min="10761" max="10761" width="7.83203125" style="1" customWidth="1"/>
    <col min="10762" max="10765" width="0" style="1" hidden="1" customWidth="1"/>
    <col min="10766" max="10766" width="12.83203125" style="1" customWidth="1"/>
    <col min="10767" max="10767" width="0" style="1" hidden="1" customWidth="1"/>
    <col min="10768" max="10769" width="12.83203125" style="1" customWidth="1"/>
    <col min="10770" max="10771" width="0" style="1" hidden="1" customWidth="1"/>
    <col min="10772" max="11007" width="8.5" style="1"/>
    <col min="11008" max="11008" width="5.5" style="1" customWidth="1"/>
    <col min="11009" max="11009" width="10.6640625" style="1" customWidth="1"/>
    <col min="11010" max="11010" width="41.5" style="1" customWidth="1"/>
    <col min="11011" max="11011" width="10" style="1" customWidth="1"/>
    <col min="11012" max="11013" width="12.83203125" style="1" customWidth="1"/>
    <col min="11014" max="11016" width="0" style="1" hidden="1" customWidth="1"/>
    <col min="11017" max="11017" width="7.83203125" style="1" customWidth="1"/>
    <col min="11018" max="11021" width="0" style="1" hidden="1" customWidth="1"/>
    <col min="11022" max="11022" width="12.83203125" style="1" customWidth="1"/>
    <col min="11023" max="11023" width="0" style="1" hidden="1" customWidth="1"/>
    <col min="11024" max="11025" width="12.83203125" style="1" customWidth="1"/>
    <col min="11026" max="11027" width="0" style="1" hidden="1" customWidth="1"/>
    <col min="11028" max="11263" width="8.5" style="1"/>
    <col min="11264" max="11264" width="5.5" style="1" customWidth="1"/>
    <col min="11265" max="11265" width="10.6640625" style="1" customWidth="1"/>
    <col min="11266" max="11266" width="41.5" style="1" customWidth="1"/>
    <col min="11267" max="11267" width="10" style="1" customWidth="1"/>
    <col min="11268" max="11269" width="12.83203125" style="1" customWidth="1"/>
    <col min="11270" max="11272" width="0" style="1" hidden="1" customWidth="1"/>
    <col min="11273" max="11273" width="7.83203125" style="1" customWidth="1"/>
    <col min="11274" max="11277" width="0" style="1" hidden="1" customWidth="1"/>
    <col min="11278" max="11278" width="12.83203125" style="1" customWidth="1"/>
    <col min="11279" max="11279" width="0" style="1" hidden="1" customWidth="1"/>
    <col min="11280" max="11281" width="12.83203125" style="1" customWidth="1"/>
    <col min="11282" max="11283" width="0" style="1" hidden="1" customWidth="1"/>
    <col min="11284" max="11519" width="8.5" style="1"/>
    <col min="11520" max="11520" width="5.5" style="1" customWidth="1"/>
    <col min="11521" max="11521" width="10.6640625" style="1" customWidth="1"/>
    <col min="11522" max="11522" width="41.5" style="1" customWidth="1"/>
    <col min="11523" max="11523" width="10" style="1" customWidth="1"/>
    <col min="11524" max="11525" width="12.83203125" style="1" customWidth="1"/>
    <col min="11526" max="11528" width="0" style="1" hidden="1" customWidth="1"/>
    <col min="11529" max="11529" width="7.83203125" style="1" customWidth="1"/>
    <col min="11530" max="11533" width="0" style="1" hidden="1" customWidth="1"/>
    <col min="11534" max="11534" width="12.83203125" style="1" customWidth="1"/>
    <col min="11535" max="11535" width="0" style="1" hidden="1" customWidth="1"/>
    <col min="11536" max="11537" width="12.83203125" style="1" customWidth="1"/>
    <col min="11538" max="11539" width="0" style="1" hidden="1" customWidth="1"/>
    <col min="11540" max="11775" width="8.5" style="1"/>
    <col min="11776" max="11776" width="5.5" style="1" customWidth="1"/>
    <col min="11777" max="11777" width="10.6640625" style="1" customWidth="1"/>
    <col min="11778" max="11778" width="41.5" style="1" customWidth="1"/>
    <col min="11779" max="11779" width="10" style="1" customWidth="1"/>
    <col min="11780" max="11781" width="12.83203125" style="1" customWidth="1"/>
    <col min="11782" max="11784" width="0" style="1" hidden="1" customWidth="1"/>
    <col min="11785" max="11785" width="7.83203125" style="1" customWidth="1"/>
    <col min="11786" max="11789" width="0" style="1" hidden="1" customWidth="1"/>
    <col min="11790" max="11790" width="12.83203125" style="1" customWidth="1"/>
    <col min="11791" max="11791" width="0" style="1" hidden="1" customWidth="1"/>
    <col min="11792" max="11793" width="12.83203125" style="1" customWidth="1"/>
    <col min="11794" max="11795" width="0" style="1" hidden="1" customWidth="1"/>
    <col min="11796" max="12031" width="8.5" style="1"/>
    <col min="12032" max="12032" width="5.5" style="1" customWidth="1"/>
    <col min="12033" max="12033" width="10.6640625" style="1" customWidth="1"/>
    <col min="12034" max="12034" width="41.5" style="1" customWidth="1"/>
    <col min="12035" max="12035" width="10" style="1" customWidth="1"/>
    <col min="12036" max="12037" width="12.83203125" style="1" customWidth="1"/>
    <col min="12038" max="12040" width="0" style="1" hidden="1" customWidth="1"/>
    <col min="12041" max="12041" width="7.83203125" style="1" customWidth="1"/>
    <col min="12042" max="12045" width="0" style="1" hidden="1" customWidth="1"/>
    <col min="12046" max="12046" width="12.83203125" style="1" customWidth="1"/>
    <col min="12047" max="12047" width="0" style="1" hidden="1" customWidth="1"/>
    <col min="12048" max="12049" width="12.83203125" style="1" customWidth="1"/>
    <col min="12050" max="12051" width="0" style="1" hidden="1" customWidth="1"/>
    <col min="12052" max="12287" width="8.5" style="1"/>
    <col min="12288" max="12288" width="5.5" style="1" customWidth="1"/>
    <col min="12289" max="12289" width="10.6640625" style="1" customWidth="1"/>
    <col min="12290" max="12290" width="41.5" style="1" customWidth="1"/>
    <col min="12291" max="12291" width="10" style="1" customWidth="1"/>
    <col min="12292" max="12293" width="12.83203125" style="1" customWidth="1"/>
    <col min="12294" max="12296" width="0" style="1" hidden="1" customWidth="1"/>
    <col min="12297" max="12297" width="7.83203125" style="1" customWidth="1"/>
    <col min="12298" max="12301" width="0" style="1" hidden="1" customWidth="1"/>
    <col min="12302" max="12302" width="12.83203125" style="1" customWidth="1"/>
    <col min="12303" max="12303" width="0" style="1" hidden="1" customWidth="1"/>
    <col min="12304" max="12305" width="12.83203125" style="1" customWidth="1"/>
    <col min="12306" max="12307" width="0" style="1" hidden="1" customWidth="1"/>
    <col min="12308" max="12543" width="8.5" style="1"/>
    <col min="12544" max="12544" width="5.5" style="1" customWidth="1"/>
    <col min="12545" max="12545" width="10.6640625" style="1" customWidth="1"/>
    <col min="12546" max="12546" width="41.5" style="1" customWidth="1"/>
    <col min="12547" max="12547" width="10" style="1" customWidth="1"/>
    <col min="12548" max="12549" width="12.83203125" style="1" customWidth="1"/>
    <col min="12550" max="12552" width="0" style="1" hidden="1" customWidth="1"/>
    <col min="12553" max="12553" width="7.83203125" style="1" customWidth="1"/>
    <col min="12554" max="12557" width="0" style="1" hidden="1" customWidth="1"/>
    <col min="12558" max="12558" width="12.83203125" style="1" customWidth="1"/>
    <col min="12559" max="12559" width="0" style="1" hidden="1" customWidth="1"/>
    <col min="12560" max="12561" width="12.83203125" style="1" customWidth="1"/>
    <col min="12562" max="12563" width="0" style="1" hidden="1" customWidth="1"/>
    <col min="12564" max="12799" width="8.5" style="1"/>
    <col min="12800" max="12800" width="5.5" style="1" customWidth="1"/>
    <col min="12801" max="12801" width="10.6640625" style="1" customWidth="1"/>
    <col min="12802" max="12802" width="41.5" style="1" customWidth="1"/>
    <col min="12803" max="12803" width="10" style="1" customWidth="1"/>
    <col min="12804" max="12805" width="12.83203125" style="1" customWidth="1"/>
    <col min="12806" max="12808" width="0" style="1" hidden="1" customWidth="1"/>
    <col min="12809" max="12809" width="7.83203125" style="1" customWidth="1"/>
    <col min="12810" max="12813" width="0" style="1" hidden="1" customWidth="1"/>
    <col min="12814" max="12814" width="12.83203125" style="1" customWidth="1"/>
    <col min="12815" max="12815" width="0" style="1" hidden="1" customWidth="1"/>
    <col min="12816" max="12817" width="12.83203125" style="1" customWidth="1"/>
    <col min="12818" max="12819" width="0" style="1" hidden="1" customWidth="1"/>
    <col min="12820" max="13055" width="8.5" style="1"/>
    <col min="13056" max="13056" width="5.5" style="1" customWidth="1"/>
    <col min="13057" max="13057" width="10.6640625" style="1" customWidth="1"/>
    <col min="13058" max="13058" width="41.5" style="1" customWidth="1"/>
    <col min="13059" max="13059" width="10" style="1" customWidth="1"/>
    <col min="13060" max="13061" width="12.83203125" style="1" customWidth="1"/>
    <col min="13062" max="13064" width="0" style="1" hidden="1" customWidth="1"/>
    <col min="13065" max="13065" width="7.83203125" style="1" customWidth="1"/>
    <col min="13066" max="13069" width="0" style="1" hidden="1" customWidth="1"/>
    <col min="13070" max="13070" width="12.83203125" style="1" customWidth="1"/>
    <col min="13071" max="13071" width="0" style="1" hidden="1" customWidth="1"/>
    <col min="13072" max="13073" width="12.83203125" style="1" customWidth="1"/>
    <col min="13074" max="13075" width="0" style="1" hidden="1" customWidth="1"/>
    <col min="13076" max="13311" width="8.5" style="1"/>
    <col min="13312" max="13312" width="5.5" style="1" customWidth="1"/>
    <col min="13313" max="13313" width="10.6640625" style="1" customWidth="1"/>
    <col min="13314" max="13314" width="41.5" style="1" customWidth="1"/>
    <col min="13315" max="13315" width="10" style="1" customWidth="1"/>
    <col min="13316" max="13317" width="12.83203125" style="1" customWidth="1"/>
    <col min="13318" max="13320" width="0" style="1" hidden="1" customWidth="1"/>
    <col min="13321" max="13321" width="7.83203125" style="1" customWidth="1"/>
    <col min="13322" max="13325" width="0" style="1" hidden="1" customWidth="1"/>
    <col min="13326" max="13326" width="12.83203125" style="1" customWidth="1"/>
    <col min="13327" max="13327" width="0" style="1" hidden="1" customWidth="1"/>
    <col min="13328" max="13329" width="12.83203125" style="1" customWidth="1"/>
    <col min="13330" max="13331" width="0" style="1" hidden="1" customWidth="1"/>
    <col min="13332" max="13567" width="8.5" style="1"/>
    <col min="13568" max="13568" width="5.5" style="1" customWidth="1"/>
    <col min="13569" max="13569" width="10.6640625" style="1" customWidth="1"/>
    <col min="13570" max="13570" width="41.5" style="1" customWidth="1"/>
    <col min="13571" max="13571" width="10" style="1" customWidth="1"/>
    <col min="13572" max="13573" width="12.83203125" style="1" customWidth="1"/>
    <col min="13574" max="13576" width="0" style="1" hidden="1" customWidth="1"/>
    <col min="13577" max="13577" width="7.83203125" style="1" customWidth="1"/>
    <col min="13578" max="13581" width="0" style="1" hidden="1" customWidth="1"/>
    <col min="13582" max="13582" width="12.83203125" style="1" customWidth="1"/>
    <col min="13583" max="13583" width="0" style="1" hidden="1" customWidth="1"/>
    <col min="13584" max="13585" width="12.83203125" style="1" customWidth="1"/>
    <col min="13586" max="13587" width="0" style="1" hidden="1" customWidth="1"/>
    <col min="13588" max="13823" width="8.5" style="1"/>
    <col min="13824" max="13824" width="5.5" style="1" customWidth="1"/>
    <col min="13825" max="13825" width="10.6640625" style="1" customWidth="1"/>
    <col min="13826" max="13826" width="41.5" style="1" customWidth="1"/>
    <col min="13827" max="13827" width="10" style="1" customWidth="1"/>
    <col min="13828" max="13829" width="12.83203125" style="1" customWidth="1"/>
    <col min="13830" max="13832" width="0" style="1" hidden="1" customWidth="1"/>
    <col min="13833" max="13833" width="7.83203125" style="1" customWidth="1"/>
    <col min="13834" max="13837" width="0" style="1" hidden="1" customWidth="1"/>
    <col min="13838" max="13838" width="12.83203125" style="1" customWidth="1"/>
    <col min="13839" max="13839" width="0" style="1" hidden="1" customWidth="1"/>
    <col min="13840" max="13841" width="12.83203125" style="1" customWidth="1"/>
    <col min="13842" max="13843" width="0" style="1" hidden="1" customWidth="1"/>
    <col min="13844" max="14079" width="8.5" style="1"/>
    <col min="14080" max="14080" width="5.5" style="1" customWidth="1"/>
    <col min="14081" max="14081" width="10.6640625" style="1" customWidth="1"/>
    <col min="14082" max="14082" width="41.5" style="1" customWidth="1"/>
    <col min="14083" max="14083" width="10" style="1" customWidth="1"/>
    <col min="14084" max="14085" width="12.83203125" style="1" customWidth="1"/>
    <col min="14086" max="14088" width="0" style="1" hidden="1" customWidth="1"/>
    <col min="14089" max="14089" width="7.83203125" style="1" customWidth="1"/>
    <col min="14090" max="14093" width="0" style="1" hidden="1" customWidth="1"/>
    <col min="14094" max="14094" width="12.83203125" style="1" customWidth="1"/>
    <col min="14095" max="14095" width="0" style="1" hidden="1" customWidth="1"/>
    <col min="14096" max="14097" width="12.83203125" style="1" customWidth="1"/>
    <col min="14098" max="14099" width="0" style="1" hidden="1" customWidth="1"/>
    <col min="14100" max="14335" width="8.5" style="1"/>
    <col min="14336" max="14336" width="5.5" style="1" customWidth="1"/>
    <col min="14337" max="14337" width="10.6640625" style="1" customWidth="1"/>
    <col min="14338" max="14338" width="41.5" style="1" customWidth="1"/>
    <col min="14339" max="14339" width="10" style="1" customWidth="1"/>
    <col min="14340" max="14341" width="12.83203125" style="1" customWidth="1"/>
    <col min="14342" max="14344" width="0" style="1" hidden="1" customWidth="1"/>
    <col min="14345" max="14345" width="7.83203125" style="1" customWidth="1"/>
    <col min="14346" max="14349" width="0" style="1" hidden="1" customWidth="1"/>
    <col min="14350" max="14350" width="12.83203125" style="1" customWidth="1"/>
    <col min="14351" max="14351" width="0" style="1" hidden="1" customWidth="1"/>
    <col min="14352" max="14353" width="12.83203125" style="1" customWidth="1"/>
    <col min="14354" max="14355" width="0" style="1" hidden="1" customWidth="1"/>
    <col min="14356" max="14591" width="8.5" style="1"/>
    <col min="14592" max="14592" width="5.5" style="1" customWidth="1"/>
    <col min="14593" max="14593" width="10.6640625" style="1" customWidth="1"/>
    <col min="14594" max="14594" width="41.5" style="1" customWidth="1"/>
    <col min="14595" max="14595" width="10" style="1" customWidth="1"/>
    <col min="14596" max="14597" width="12.83203125" style="1" customWidth="1"/>
    <col min="14598" max="14600" width="0" style="1" hidden="1" customWidth="1"/>
    <col min="14601" max="14601" width="7.83203125" style="1" customWidth="1"/>
    <col min="14602" max="14605" width="0" style="1" hidden="1" customWidth="1"/>
    <col min="14606" max="14606" width="12.83203125" style="1" customWidth="1"/>
    <col min="14607" max="14607" width="0" style="1" hidden="1" customWidth="1"/>
    <col min="14608" max="14609" width="12.83203125" style="1" customWidth="1"/>
    <col min="14610" max="14611" width="0" style="1" hidden="1" customWidth="1"/>
    <col min="14612" max="14847" width="8.5" style="1"/>
    <col min="14848" max="14848" width="5.5" style="1" customWidth="1"/>
    <col min="14849" max="14849" width="10.6640625" style="1" customWidth="1"/>
    <col min="14850" max="14850" width="41.5" style="1" customWidth="1"/>
    <col min="14851" max="14851" width="10" style="1" customWidth="1"/>
    <col min="14852" max="14853" width="12.83203125" style="1" customWidth="1"/>
    <col min="14854" max="14856" width="0" style="1" hidden="1" customWidth="1"/>
    <col min="14857" max="14857" width="7.83203125" style="1" customWidth="1"/>
    <col min="14858" max="14861" width="0" style="1" hidden="1" customWidth="1"/>
    <col min="14862" max="14862" width="12.83203125" style="1" customWidth="1"/>
    <col min="14863" max="14863" width="0" style="1" hidden="1" customWidth="1"/>
    <col min="14864" max="14865" width="12.83203125" style="1" customWidth="1"/>
    <col min="14866" max="14867" width="0" style="1" hidden="1" customWidth="1"/>
    <col min="14868" max="15103" width="8.5" style="1"/>
    <col min="15104" max="15104" width="5.5" style="1" customWidth="1"/>
    <col min="15105" max="15105" width="10.6640625" style="1" customWidth="1"/>
    <col min="15106" max="15106" width="41.5" style="1" customWidth="1"/>
    <col min="15107" max="15107" width="10" style="1" customWidth="1"/>
    <col min="15108" max="15109" width="12.83203125" style="1" customWidth="1"/>
    <col min="15110" max="15112" width="0" style="1" hidden="1" customWidth="1"/>
    <col min="15113" max="15113" width="7.83203125" style="1" customWidth="1"/>
    <col min="15114" max="15117" width="0" style="1" hidden="1" customWidth="1"/>
    <col min="15118" max="15118" width="12.83203125" style="1" customWidth="1"/>
    <col min="15119" max="15119" width="0" style="1" hidden="1" customWidth="1"/>
    <col min="15120" max="15121" width="12.83203125" style="1" customWidth="1"/>
    <col min="15122" max="15123" width="0" style="1" hidden="1" customWidth="1"/>
    <col min="15124" max="15359" width="8.5" style="1"/>
    <col min="15360" max="15360" width="5.5" style="1" customWidth="1"/>
    <col min="15361" max="15361" width="10.6640625" style="1" customWidth="1"/>
    <col min="15362" max="15362" width="41.5" style="1" customWidth="1"/>
    <col min="15363" max="15363" width="10" style="1" customWidth="1"/>
    <col min="15364" max="15365" width="12.83203125" style="1" customWidth="1"/>
    <col min="15366" max="15368" width="0" style="1" hidden="1" customWidth="1"/>
    <col min="15369" max="15369" width="7.83203125" style="1" customWidth="1"/>
    <col min="15370" max="15373" width="0" style="1" hidden="1" customWidth="1"/>
    <col min="15374" max="15374" width="12.83203125" style="1" customWidth="1"/>
    <col min="15375" max="15375" width="0" style="1" hidden="1" customWidth="1"/>
    <col min="15376" max="15377" width="12.83203125" style="1" customWidth="1"/>
    <col min="15378" max="15379" width="0" style="1" hidden="1" customWidth="1"/>
    <col min="15380" max="15615" width="8.5" style="1"/>
    <col min="15616" max="15616" width="5.5" style="1" customWidth="1"/>
    <col min="15617" max="15617" width="10.6640625" style="1" customWidth="1"/>
    <col min="15618" max="15618" width="41.5" style="1" customWidth="1"/>
    <col min="15619" max="15619" width="10" style="1" customWidth="1"/>
    <col min="15620" max="15621" width="12.83203125" style="1" customWidth="1"/>
    <col min="15622" max="15624" width="0" style="1" hidden="1" customWidth="1"/>
    <col min="15625" max="15625" width="7.83203125" style="1" customWidth="1"/>
    <col min="15626" max="15629" width="0" style="1" hidden="1" customWidth="1"/>
    <col min="15630" max="15630" width="12.83203125" style="1" customWidth="1"/>
    <col min="15631" max="15631" width="0" style="1" hidden="1" customWidth="1"/>
    <col min="15632" max="15633" width="12.83203125" style="1" customWidth="1"/>
    <col min="15634" max="15635" width="0" style="1" hidden="1" customWidth="1"/>
    <col min="15636" max="15871" width="8.5" style="1"/>
    <col min="15872" max="15872" width="5.5" style="1" customWidth="1"/>
    <col min="15873" max="15873" width="10.6640625" style="1" customWidth="1"/>
    <col min="15874" max="15874" width="41.5" style="1" customWidth="1"/>
    <col min="15875" max="15875" width="10" style="1" customWidth="1"/>
    <col min="15876" max="15877" width="12.83203125" style="1" customWidth="1"/>
    <col min="15878" max="15880" width="0" style="1" hidden="1" customWidth="1"/>
    <col min="15881" max="15881" width="7.83203125" style="1" customWidth="1"/>
    <col min="15882" max="15885" width="0" style="1" hidden="1" customWidth="1"/>
    <col min="15886" max="15886" width="12.83203125" style="1" customWidth="1"/>
    <col min="15887" max="15887" width="0" style="1" hidden="1" customWidth="1"/>
    <col min="15888" max="15889" width="12.83203125" style="1" customWidth="1"/>
    <col min="15890" max="15891" width="0" style="1" hidden="1" customWidth="1"/>
    <col min="15892" max="16127" width="8.5" style="1"/>
    <col min="16128" max="16128" width="5.5" style="1" customWidth="1"/>
    <col min="16129" max="16129" width="10.6640625" style="1" customWidth="1"/>
    <col min="16130" max="16130" width="41.5" style="1" customWidth="1"/>
    <col min="16131" max="16131" width="10" style="1" customWidth="1"/>
    <col min="16132" max="16133" width="12.83203125" style="1" customWidth="1"/>
    <col min="16134" max="16136" width="0" style="1" hidden="1" customWidth="1"/>
    <col min="16137" max="16137" width="7.83203125" style="1" customWidth="1"/>
    <col min="16138" max="16141" width="0" style="1" hidden="1" customWidth="1"/>
    <col min="16142" max="16142" width="12.83203125" style="1" customWidth="1"/>
    <col min="16143" max="16143" width="0" style="1" hidden="1" customWidth="1"/>
    <col min="16144" max="16145" width="12.83203125" style="1" customWidth="1"/>
    <col min="16146" max="16147" width="0" style="1" hidden="1" customWidth="1"/>
    <col min="16148" max="16384" width="8.5" style="1"/>
  </cols>
  <sheetData>
    <row r="1" spans="1:19" ht="23" customHeight="1">
      <c r="A1" s="106" t="s">
        <v>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</row>
    <row r="2" spans="1:19" ht="36" customHeight="1">
      <c r="A2" s="101" t="str">
        <f>'[2]Công trình'!A2</f>
        <v>CÔNG TRÌNH : NẠO VÉT, ĐẮP BỜ KÊNH THƯỢNG LĨNH 2 (ĐOẠN TỪ KÊNH MAI DƯƠNG 4 ĐẾN HẾT TUYẾN, L=1260M)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</row>
    <row r="3" spans="1:19" ht="21" customHeight="1">
      <c r="A3" s="102" t="str">
        <f>'[2]Công trình'!F6</f>
        <v>ĐỊA ĐIỂM: XÃ CHIẾN THẮNG, AN THỌ - HUYỆN AN LÃO - TP. HẢI PHÒNG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</row>
    <row r="4" spans="1:19" ht="45">
      <c r="A4" s="27" t="s">
        <v>1</v>
      </c>
      <c r="B4" s="28" t="s">
        <v>2</v>
      </c>
      <c r="C4" s="28" t="s">
        <v>3</v>
      </c>
      <c r="D4" s="28" t="s">
        <v>4</v>
      </c>
      <c r="E4" s="28" t="s">
        <v>5</v>
      </c>
      <c r="F4" s="28" t="s">
        <v>20</v>
      </c>
      <c r="G4" s="28" t="s">
        <v>21</v>
      </c>
      <c r="H4" s="28" t="s">
        <v>22</v>
      </c>
      <c r="I4" s="28" t="s">
        <v>21</v>
      </c>
      <c r="J4" s="28" t="s">
        <v>6</v>
      </c>
      <c r="K4" s="28" t="s">
        <v>23</v>
      </c>
      <c r="L4" s="28" t="s">
        <v>21</v>
      </c>
      <c r="M4" s="28" t="s">
        <v>24</v>
      </c>
      <c r="N4" s="28" t="s">
        <v>21</v>
      </c>
      <c r="O4" s="28" t="s">
        <v>25</v>
      </c>
      <c r="P4" s="28" t="s">
        <v>21</v>
      </c>
      <c r="Q4" s="29" t="s">
        <v>86</v>
      </c>
      <c r="R4" s="1" t="s">
        <v>7</v>
      </c>
      <c r="S4" s="1" t="s">
        <v>8</v>
      </c>
    </row>
    <row r="5" spans="1:19" ht="12">
      <c r="A5" s="30" t="s">
        <v>15</v>
      </c>
      <c r="B5" s="31"/>
      <c r="C5" s="31" t="s">
        <v>16</v>
      </c>
      <c r="D5" s="31"/>
      <c r="E5" s="32"/>
      <c r="F5" s="34"/>
      <c r="G5" s="34"/>
      <c r="H5" s="35"/>
      <c r="I5" s="34"/>
      <c r="J5" s="36"/>
      <c r="K5" s="34"/>
      <c r="L5" s="34"/>
      <c r="M5" s="34"/>
      <c r="N5" s="34"/>
      <c r="O5" s="34"/>
      <c r="P5" s="34"/>
      <c r="Q5" s="33"/>
    </row>
    <row r="6" spans="1:19" ht="15">
      <c r="A6" s="37">
        <v>1</v>
      </c>
      <c r="B6" s="38" t="s">
        <v>47</v>
      </c>
      <c r="C6" s="39" t="s">
        <v>48</v>
      </c>
      <c r="D6" s="38" t="s">
        <v>46</v>
      </c>
      <c r="E6" s="52">
        <v>672.17169999999999</v>
      </c>
      <c r="F6" s="42">
        <v>221303</v>
      </c>
      <c r="G6" s="42">
        <v>148753613.72510001</v>
      </c>
      <c r="H6" s="43">
        <v>221303</v>
      </c>
      <c r="I6" s="42">
        <v>148753613.72510001</v>
      </c>
      <c r="J6" s="44">
        <v>1</v>
      </c>
      <c r="K6" s="42">
        <v>221303</v>
      </c>
      <c r="L6" s="42">
        <v>148753613.72510001</v>
      </c>
      <c r="M6" s="42"/>
      <c r="N6" s="42"/>
      <c r="O6" s="42">
        <v>221303</v>
      </c>
      <c r="P6" s="42">
        <v>215284854.68232247</v>
      </c>
      <c r="Q6" s="41">
        <f>E6*O6</f>
        <v>148753613.72510001</v>
      </c>
    </row>
    <row r="7" spans="1:19" ht="15">
      <c r="A7" s="37">
        <v>2</v>
      </c>
      <c r="B7" s="38" t="s">
        <v>68</v>
      </c>
      <c r="C7" s="39" t="s">
        <v>69</v>
      </c>
      <c r="D7" s="38" t="s">
        <v>46</v>
      </c>
      <c r="E7" s="52">
        <v>9</v>
      </c>
      <c r="F7" s="42">
        <v>262697</v>
      </c>
      <c r="G7" s="42">
        <v>2364273</v>
      </c>
      <c r="H7" s="43">
        <v>262697</v>
      </c>
      <c r="I7" s="42">
        <v>2364273</v>
      </c>
      <c r="J7" s="44">
        <v>1</v>
      </c>
      <c r="K7" s="42">
        <v>262697</v>
      </c>
      <c r="L7" s="42">
        <v>2364273</v>
      </c>
      <c r="M7" s="42"/>
      <c r="N7" s="42"/>
      <c r="O7" s="42">
        <v>262697</v>
      </c>
      <c r="P7" s="42">
        <v>1050788</v>
      </c>
      <c r="Q7" s="41">
        <f>E7*O7</f>
        <v>2364273</v>
      </c>
    </row>
    <row r="8" spans="1:19" ht="12">
      <c r="A8" s="45"/>
      <c r="B8" s="46"/>
      <c r="C8" s="47" t="s">
        <v>17</v>
      </c>
      <c r="D8" s="46"/>
      <c r="E8" s="48"/>
      <c r="F8" s="48"/>
      <c r="G8" s="48">
        <v>216335642.68232247</v>
      </c>
      <c r="H8" s="49"/>
      <c r="I8" s="48">
        <v>216335642.68232247</v>
      </c>
      <c r="J8" s="48"/>
      <c r="K8" s="48"/>
      <c r="L8" s="48">
        <v>216335642.68232247</v>
      </c>
      <c r="M8" s="48"/>
      <c r="N8" s="48">
        <v>0</v>
      </c>
      <c r="O8" s="48"/>
      <c r="P8" s="48">
        <v>216335642.68232247</v>
      </c>
      <c r="Q8" s="48">
        <f>SUM(Q6:Q7)</f>
        <v>151117886.72510001</v>
      </c>
    </row>
    <row r="9" spans="1:19" ht="12">
      <c r="A9" s="30" t="s">
        <v>63</v>
      </c>
      <c r="B9" s="31"/>
      <c r="C9" s="31" t="s">
        <v>64</v>
      </c>
      <c r="D9" s="31"/>
      <c r="E9" s="32"/>
      <c r="F9" s="34"/>
      <c r="G9" s="34"/>
      <c r="H9" s="35"/>
      <c r="I9" s="34"/>
      <c r="J9" s="36"/>
      <c r="K9" s="34"/>
      <c r="L9" s="34"/>
      <c r="M9" s="34"/>
      <c r="N9" s="34"/>
      <c r="O9" s="34"/>
      <c r="P9" s="34"/>
      <c r="Q9" s="33"/>
    </row>
    <row r="10" spans="1:19" ht="15">
      <c r="A10" s="37">
        <v>1</v>
      </c>
      <c r="B10" s="38" t="s">
        <v>89</v>
      </c>
      <c r="C10" s="39" t="s">
        <v>90</v>
      </c>
      <c r="D10" s="38" t="s">
        <v>72</v>
      </c>
      <c r="E10" s="52">
        <v>2</v>
      </c>
      <c r="F10" s="42">
        <v>2242159</v>
      </c>
      <c r="G10" s="42">
        <v>4484318</v>
      </c>
      <c r="H10" s="43">
        <v>2007808</v>
      </c>
      <c r="I10" s="42">
        <v>4015616</v>
      </c>
      <c r="J10" s="44">
        <v>1</v>
      </c>
      <c r="K10" s="42">
        <v>2007808</v>
      </c>
      <c r="L10" s="42">
        <v>4015616</v>
      </c>
      <c r="M10" s="42"/>
      <c r="N10" s="42">
        <v>0</v>
      </c>
      <c r="O10" s="42">
        <v>2007808</v>
      </c>
      <c r="P10" s="42">
        <v>5331544</v>
      </c>
      <c r="Q10" s="41">
        <f>E10*O10</f>
        <v>4015616</v>
      </c>
    </row>
    <row r="11" spans="1:19" ht="15">
      <c r="A11" s="37">
        <v>2</v>
      </c>
      <c r="B11" s="38" t="s">
        <v>73</v>
      </c>
      <c r="C11" s="39" t="s">
        <v>74</v>
      </c>
      <c r="D11" s="38" t="s">
        <v>72</v>
      </c>
      <c r="E11" s="52">
        <v>12.6007</v>
      </c>
      <c r="F11" s="42">
        <v>2696186</v>
      </c>
      <c r="G11" s="42">
        <v>33973830.930200003</v>
      </c>
      <c r="H11" s="43">
        <v>2277194</v>
      </c>
      <c r="I11" s="42">
        <v>28694238.435800001</v>
      </c>
      <c r="J11" s="44">
        <v>1</v>
      </c>
      <c r="K11" s="42">
        <v>2277194</v>
      </c>
      <c r="L11" s="42">
        <v>28694238.435800001</v>
      </c>
      <c r="M11" s="42"/>
      <c r="N11" s="42">
        <v>0</v>
      </c>
      <c r="O11" s="42">
        <v>2277194</v>
      </c>
      <c r="P11" s="42">
        <v>55849252.459433995</v>
      </c>
      <c r="Q11" s="41">
        <f t="shared" ref="Q11:Q15" si="0">E11*O11</f>
        <v>28694238.435800001</v>
      </c>
    </row>
    <row r="12" spans="1:19" ht="15">
      <c r="A12" s="37">
        <v>3</v>
      </c>
      <c r="B12" s="38" t="s">
        <v>75</v>
      </c>
      <c r="C12" s="39" t="s">
        <v>76</v>
      </c>
      <c r="D12" s="38" t="s">
        <v>72</v>
      </c>
      <c r="E12" s="52">
        <v>10.078250000000001</v>
      </c>
      <c r="F12" s="42">
        <v>2938899</v>
      </c>
      <c r="G12" s="42">
        <v>29618958.846750002</v>
      </c>
      <c r="H12" s="43">
        <v>2477299</v>
      </c>
      <c r="I12" s="42">
        <v>24966838.646750003</v>
      </c>
      <c r="J12" s="44">
        <v>1</v>
      </c>
      <c r="K12" s="42">
        <v>2477299</v>
      </c>
      <c r="L12" s="42">
        <v>24966838.646750003</v>
      </c>
      <c r="M12" s="42"/>
      <c r="N12" s="42">
        <v>0</v>
      </c>
      <c r="O12" s="42">
        <v>2477299</v>
      </c>
      <c r="P12" s="42">
        <v>43690829.725481242</v>
      </c>
      <c r="Q12" s="41">
        <f t="shared" si="0"/>
        <v>24966838.646750003</v>
      </c>
    </row>
    <row r="13" spans="1:19" ht="15">
      <c r="A13" s="37">
        <v>4</v>
      </c>
      <c r="B13" s="38" t="s">
        <v>77</v>
      </c>
      <c r="C13" s="39" t="s">
        <v>78</v>
      </c>
      <c r="D13" s="38" t="s">
        <v>72</v>
      </c>
      <c r="E13" s="52">
        <v>2</v>
      </c>
      <c r="F13" s="42">
        <v>1538740</v>
      </c>
      <c r="G13" s="42">
        <v>3077480</v>
      </c>
      <c r="H13" s="43">
        <v>1325694</v>
      </c>
      <c r="I13" s="42">
        <v>2651388</v>
      </c>
      <c r="J13" s="44">
        <v>1</v>
      </c>
      <c r="K13" s="42">
        <v>1325694</v>
      </c>
      <c r="L13" s="42">
        <v>2651388</v>
      </c>
      <c r="M13" s="42"/>
      <c r="N13" s="42">
        <v>0</v>
      </c>
      <c r="O13" s="42">
        <v>1325694</v>
      </c>
      <c r="P13" s="42">
        <v>3077480</v>
      </c>
      <c r="Q13" s="41">
        <f t="shared" si="0"/>
        <v>2651388</v>
      </c>
    </row>
    <row r="14" spans="1:19" ht="15">
      <c r="A14" s="37">
        <v>5</v>
      </c>
      <c r="B14" s="38" t="s">
        <v>79</v>
      </c>
      <c r="C14" s="39" t="s">
        <v>80</v>
      </c>
      <c r="D14" s="38" t="s">
        <v>72</v>
      </c>
      <c r="E14" s="52">
        <v>4</v>
      </c>
      <c r="F14" s="42">
        <v>1913578</v>
      </c>
      <c r="G14" s="42">
        <v>7654312</v>
      </c>
      <c r="H14" s="43">
        <v>1622415</v>
      </c>
      <c r="I14" s="42">
        <v>6489660</v>
      </c>
      <c r="J14" s="44">
        <v>1</v>
      </c>
      <c r="K14" s="42">
        <v>1622415</v>
      </c>
      <c r="L14" s="42">
        <v>6489660</v>
      </c>
      <c r="M14" s="42"/>
      <c r="N14" s="42">
        <v>0</v>
      </c>
      <c r="O14" s="42">
        <v>1622415</v>
      </c>
      <c r="P14" s="42">
        <v>7654312</v>
      </c>
      <c r="Q14" s="41">
        <f t="shared" si="0"/>
        <v>6489660</v>
      </c>
    </row>
    <row r="15" spans="1:19" ht="15">
      <c r="A15" s="37">
        <v>6</v>
      </c>
      <c r="B15" s="38" t="s">
        <v>81</v>
      </c>
      <c r="C15" s="39" t="s">
        <v>82</v>
      </c>
      <c r="D15" s="38" t="s">
        <v>72</v>
      </c>
      <c r="E15" s="52">
        <v>91</v>
      </c>
      <c r="F15" s="42">
        <v>115189</v>
      </c>
      <c r="G15" s="42">
        <v>10482199</v>
      </c>
      <c r="H15" s="43">
        <v>115189</v>
      </c>
      <c r="I15" s="42">
        <v>10482199</v>
      </c>
      <c r="J15" s="44">
        <v>1</v>
      </c>
      <c r="K15" s="42">
        <v>115189</v>
      </c>
      <c r="L15" s="42">
        <v>10482199</v>
      </c>
      <c r="M15" s="42"/>
      <c r="N15" s="42">
        <v>0</v>
      </c>
      <c r="O15" s="42">
        <v>115189</v>
      </c>
      <c r="P15" s="42">
        <v>4098489.4426097497</v>
      </c>
      <c r="Q15" s="41">
        <f t="shared" si="0"/>
        <v>10482199</v>
      </c>
    </row>
    <row r="16" spans="1:19" ht="15">
      <c r="A16" s="37">
        <v>7</v>
      </c>
      <c r="B16" s="38" t="s">
        <v>83</v>
      </c>
      <c r="C16" s="39" t="s">
        <v>84</v>
      </c>
      <c r="D16" s="38" t="s">
        <v>72</v>
      </c>
      <c r="E16" s="52">
        <v>2</v>
      </c>
      <c r="F16" s="42">
        <v>143429</v>
      </c>
      <c r="G16" s="42">
        <v>286858</v>
      </c>
      <c r="H16" s="43">
        <v>143429</v>
      </c>
      <c r="I16" s="42">
        <v>286858</v>
      </c>
      <c r="J16" s="44">
        <v>1</v>
      </c>
      <c r="K16" s="42">
        <v>143429</v>
      </c>
      <c r="L16" s="42">
        <v>286858</v>
      </c>
      <c r="M16" s="42"/>
      <c r="N16" s="42">
        <v>0</v>
      </c>
      <c r="O16" s="42">
        <v>143429</v>
      </c>
      <c r="P16" s="42">
        <v>286858</v>
      </c>
      <c r="Q16" s="41">
        <f>E16*O16</f>
        <v>286858</v>
      </c>
    </row>
    <row r="17" spans="1:17" ht="12">
      <c r="A17" s="45"/>
      <c r="B17" s="46"/>
      <c r="C17" s="47" t="s">
        <v>65</v>
      </c>
      <c r="D17" s="46"/>
      <c r="E17" s="48"/>
      <c r="F17" s="48"/>
      <c r="G17" s="48">
        <v>119988765.627525</v>
      </c>
      <c r="H17" s="49"/>
      <c r="I17" s="48">
        <v>119988765.627525</v>
      </c>
      <c r="J17" s="48"/>
      <c r="K17" s="48"/>
      <c r="L17" s="48">
        <v>119988765.627525</v>
      </c>
      <c r="M17" s="48"/>
      <c r="N17" s="48">
        <v>0</v>
      </c>
      <c r="O17" s="48"/>
      <c r="P17" s="48">
        <v>119988765.627525</v>
      </c>
      <c r="Q17" s="48">
        <f>SUM(Q10:Q16)</f>
        <v>77586798.082550004</v>
      </c>
    </row>
  </sheetData>
  <mergeCells count="3">
    <mergeCell ref="A1:R1"/>
    <mergeCell ref="A2:R2"/>
    <mergeCell ref="A3:R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TB Đại Đồng 1</vt:lpstr>
      <vt:lpstr>TB Lạng Côn</vt:lpstr>
      <vt:lpstr>TB Núi Đối</vt:lpstr>
      <vt:lpstr>TH 3 công trình</vt:lpstr>
      <vt:lpstr>Tổng hợp 11CT</vt:lpstr>
      <vt:lpstr>kênh Đại Trà 2</vt:lpstr>
      <vt:lpstr>1. Kênh Cống Cầm Cập</vt:lpstr>
      <vt:lpstr>2. Kênh Mai Dương 5</vt:lpstr>
      <vt:lpstr>3. Kênh Thượng Lĩnh</vt:lpstr>
      <vt:lpstr>4. Kênh Đức Phong 1</vt:lpstr>
      <vt:lpstr>5. Kênh Đức Phong 4</vt:lpstr>
      <vt:lpstr>6. TB Trà Phương</vt:lpstr>
      <vt:lpstr>7. TB Đại Trà</vt:lpstr>
      <vt:lpstr>8. TB Xuân Úc</vt:lpstr>
      <vt:lpstr>9. Kênh Thượng Lĩnh 2</vt:lpstr>
    </vt:vector>
  </TitlesOfParts>
  <Company>BAN QUYEN 21AK22.COM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Microsoft Office User</cp:lastModifiedBy>
  <dcterms:created xsi:type="dcterms:W3CDTF">2023-08-09T08:04:03Z</dcterms:created>
  <dcterms:modified xsi:type="dcterms:W3CDTF">2023-09-21T02:13:57Z</dcterms:modified>
</cp:coreProperties>
</file>