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3/Đa Độ/"/>
    </mc:Choice>
  </mc:AlternateContent>
  <xr:revisionPtr revIDLastSave="0" documentId="13_ncr:1_{0ED2BB8E-B606-8141-9461-D29EB2130EC3}" xr6:coauthVersionLast="47" xr6:coauthVersionMax="47" xr10:uidLastSave="{00000000-0000-0000-0000-000000000000}"/>
  <bookViews>
    <workbookView xWindow="11720" yWindow="860" windowWidth="25260" windowHeight="16760" xr2:uid="{26C7A168-0EA4-42BB-AC2F-BCA10ADF8503}"/>
  </bookViews>
  <sheets>
    <sheet name="Nước" sheetId="1" r:id="rId1"/>
    <sheet name="Điệ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2" l="1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155" i="1"/>
  <c r="O132" i="1"/>
  <c r="O131" i="1"/>
  <c r="O130" i="1"/>
  <c r="O133" i="1" s="1"/>
  <c r="Q133" i="1" s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178" i="1"/>
  <c r="K167" i="1"/>
  <c r="K168" i="1"/>
  <c r="K169" i="1"/>
  <c r="K170" i="1"/>
  <c r="K171" i="1"/>
  <c r="K172" i="1"/>
  <c r="K173" i="1"/>
  <c r="K174" i="1"/>
  <c r="K175" i="1"/>
  <c r="K166" i="1"/>
  <c r="K70" i="1"/>
  <c r="K89" i="1"/>
  <c r="K92" i="1"/>
  <c r="K93" i="1"/>
  <c r="K9" i="1"/>
  <c r="K98" i="1"/>
  <c r="K99" i="1"/>
  <c r="K94" i="1"/>
  <c r="K71" i="1"/>
  <c r="K72" i="1"/>
  <c r="K73" i="1"/>
  <c r="K107" i="1"/>
  <c r="K108" i="1"/>
  <c r="K109" i="1"/>
  <c r="K110" i="1"/>
  <c r="K10" i="1"/>
  <c r="K11" i="1"/>
  <c r="K12" i="1"/>
  <c r="K74" i="1"/>
  <c r="K13" i="1"/>
  <c r="K14" i="1"/>
  <c r="K129" i="1"/>
  <c r="K19" i="1"/>
  <c r="K20" i="1"/>
  <c r="K21" i="1"/>
  <c r="K22" i="1"/>
  <c r="K23" i="1"/>
  <c r="K24" i="1"/>
  <c r="K25" i="1"/>
  <c r="K101" i="1"/>
  <c r="K102" i="1"/>
  <c r="K103" i="1"/>
  <c r="K26" i="1"/>
  <c r="K27" i="1"/>
  <c r="K28" i="1"/>
  <c r="K29" i="1"/>
  <c r="K30" i="1"/>
  <c r="K31" i="1"/>
  <c r="K32" i="1"/>
  <c r="K154" i="1"/>
  <c r="K86" i="1"/>
  <c r="K111" i="1"/>
  <c r="K112" i="1"/>
  <c r="K75" i="1"/>
  <c r="K36" i="1"/>
  <c r="K121" i="1"/>
  <c r="K39" i="1"/>
  <c r="K124" i="1"/>
  <c r="K125" i="1"/>
  <c r="K126" i="1"/>
  <c r="K76" i="1"/>
  <c r="K40" i="1"/>
  <c r="K77" i="1"/>
  <c r="K104" i="1"/>
  <c r="K95" i="1"/>
  <c r="K41" i="1"/>
  <c r="K78" i="1"/>
  <c r="K100" i="1"/>
  <c r="K43" i="1"/>
  <c r="K44" i="1"/>
  <c r="K79" i="1"/>
  <c r="K80" i="1"/>
  <c r="K47" i="1"/>
  <c r="K48" i="1"/>
  <c r="K49" i="1"/>
  <c r="K50" i="1"/>
  <c r="K51" i="1"/>
  <c r="K52" i="1"/>
  <c r="K130" i="1"/>
  <c r="K131" i="1"/>
  <c r="K132" i="1"/>
  <c r="K53" i="1"/>
  <c r="K81" i="1"/>
  <c r="K82" i="1"/>
  <c r="K56" i="1"/>
  <c r="K57" i="1"/>
  <c r="K83" i="1"/>
  <c r="K84" i="1"/>
  <c r="K58" i="1"/>
  <c r="K59" i="1"/>
  <c r="K141" i="1"/>
  <c r="K142" i="1"/>
  <c r="K145" i="1"/>
  <c r="K146" i="1"/>
  <c r="K149" i="1"/>
  <c r="K150" i="1"/>
  <c r="K151" i="1"/>
  <c r="K152" i="1"/>
  <c r="K153" i="1"/>
  <c r="K61" i="1"/>
  <c r="K62" i="1"/>
  <c r="K63" i="1"/>
  <c r="K64" i="1"/>
  <c r="K65" i="1"/>
  <c r="K66" i="1"/>
  <c r="K157" i="1"/>
  <c r="K160" i="1"/>
  <c r="K161" i="1"/>
  <c r="K162" i="1"/>
  <c r="K163" i="1"/>
  <c r="K85" i="1"/>
  <c r="K67" i="1"/>
  <c r="K212" i="1" l="1"/>
  <c r="K176" i="1"/>
  <c r="K164" i="1"/>
  <c r="K216" i="1" l="1"/>
  <c r="K222" i="1" s="1"/>
</calcChain>
</file>

<file path=xl/sharedStrings.xml><?xml version="1.0" encoding="utf-8"?>
<sst xmlns="http://schemas.openxmlformats.org/spreadsheetml/2006/main" count="375" uniqueCount="198">
  <si>
    <t>BẢNG TỔNG HỢP VẬT TƯ VÀ CHÊNH LỆCH GIÁ</t>
  </si>
  <si>
    <t>STT</t>
  </si>
  <si>
    <t>Tên vật tư</t>
  </si>
  <si>
    <t>Đơn vị</t>
  </si>
  <si>
    <t>Khối lượng</t>
  </si>
  <si>
    <t>Cước ôtô
Cước sông</t>
  </si>
  <si>
    <t>Cước bộ</t>
  </si>
  <si>
    <t>I</t>
  </si>
  <si>
    <t>VẬT LIỆU</t>
  </si>
  <si>
    <t>TỔNG VẬT LIỆU</t>
  </si>
  <si>
    <t>II</t>
  </si>
  <si>
    <t>NHÂN CÔNG</t>
  </si>
  <si>
    <t>TỔNG NHÂN CÔNG</t>
  </si>
  <si>
    <t>III</t>
  </si>
  <si>
    <t>MÁY THI CÔNG</t>
  </si>
  <si>
    <t>TỔNG MÁY THI CÔNG</t>
  </si>
  <si>
    <t>DỰ ÁN : DUY TU BẢO DƯỠNG ĐÊ ĐIỀU NĂM 2023, THÀNH PHỐ HẢI PHÒNG</t>
  </si>
  <si>
    <t>KHO VẬT TƯ KẾT HỢP ĐIẾM CANH ĐÊ, HUYỆN AN LÃO</t>
  </si>
  <si>
    <t>Thành tiền_x000D_
(đ)</t>
  </si>
  <si>
    <t>Giá T.B x H.S_x000D_
(đ)</t>
  </si>
  <si>
    <t>Cước V.C_x000D_
Bù NL, lương_x000D_
(đ)</t>
  </si>
  <si>
    <t>Giá H.T_x000D_
(đ)</t>
  </si>
  <si>
    <t>Aptomat 1 pha &lt;=10Ampe</t>
  </si>
  <si>
    <t>cái</t>
  </si>
  <si>
    <t>Aptomat 2 pha 16Ampe</t>
  </si>
  <si>
    <t>Bảng gỗ 180x250mm</t>
  </si>
  <si>
    <t>Băng tan</t>
  </si>
  <si>
    <t>m</t>
  </si>
  <si>
    <t>Bể inox 1m3</t>
  </si>
  <si>
    <t>bể</t>
  </si>
  <si>
    <t>bộ</t>
  </si>
  <si>
    <t>Bộ móc treo dây</t>
  </si>
  <si>
    <t>Bộ phụ kiện kèm theo cửa kính</t>
  </si>
  <si>
    <t>Bộ phụ kiện kèm theo cửa tôn</t>
  </si>
  <si>
    <t>Bộ tiêu lệnh nội quy phòng cháy</t>
  </si>
  <si>
    <t>Bu lông</t>
  </si>
  <si>
    <t>Bu lông M16-M20</t>
  </si>
  <si>
    <t>Bu lông M20-M24</t>
  </si>
  <si>
    <t>m2</t>
  </si>
  <si>
    <t>Cát</t>
  </si>
  <si>
    <t>m3</t>
  </si>
  <si>
    <t>Cát mịn ML=0,7-1,4</t>
  </si>
  <si>
    <t>Cát mịn ML=1,5-2,0</t>
  </si>
  <si>
    <t>Cát vàng</t>
  </si>
  <si>
    <t>Cầu inox chắn rác</t>
  </si>
  <si>
    <t>Cọc tiếp đất L63x63x4mm dài 2.5m/1</t>
  </si>
  <si>
    <t>Côn nhựa PPR D25mm</t>
  </si>
  <si>
    <t>Côn nhựa PPR D50mm</t>
  </si>
  <si>
    <t>Cồn rửa</t>
  </si>
  <si>
    <t>kg</t>
  </si>
  <si>
    <t>Côn thu 50/25 PPR</t>
  </si>
  <si>
    <t>Côn thu 90/42mm</t>
  </si>
  <si>
    <t>Công tắc 1 hạt</t>
  </si>
  <si>
    <t>Công tắc 2 hạt</t>
  </si>
  <si>
    <t>Công tơ 1 pha (0-5A)</t>
  </si>
  <si>
    <t>Cột chống thép ống</t>
  </si>
  <si>
    <t>Cột điện H7,5A - 230daN</t>
  </si>
  <si>
    <t>cột</t>
  </si>
  <si>
    <t>Cút</t>
  </si>
  <si>
    <t>Cút góc PPR D25mm</t>
  </si>
  <si>
    <t>Cút nhựa D110mm</t>
  </si>
  <si>
    <t>Cút nhựa D42mm</t>
  </si>
  <si>
    <t>Cút nhựa D90mm</t>
  </si>
  <si>
    <t>Cút nhựa PPR ren trong 25-1/2</t>
  </si>
  <si>
    <t>Cút nhựa ren trong PPR 50-1/2</t>
  </si>
  <si>
    <t>Cửa đi D1+D2 (cửa sắt tôn dập hoa văn; giá đã bao gồm công lắp đặt)</t>
  </si>
  <si>
    <t>Cửa đi D3 (chất liệu kính mờ dày 6,38mm; dưới pano nhôm; giá đã bao gồm công lắp đặt)</t>
  </si>
  <si>
    <t>Cửa sổ S1+S2 (cửa sắt tôn dập hoa văn; giá đã bao gồm công lắp đặt)</t>
  </si>
  <si>
    <t>Chao chụp</t>
  </si>
  <si>
    <t>Chậu rửa loại 1 vòi</t>
  </si>
  <si>
    <t>Chậu xí bệt</t>
  </si>
  <si>
    <t>Chếch nhựa D90mm</t>
  </si>
  <si>
    <t>Chếch PPR D50mm</t>
  </si>
  <si>
    <t>Dây cấp chậu rửa</t>
  </si>
  <si>
    <t>Dây cấp xí bệt</t>
  </si>
  <si>
    <t>Dây dẫn điện 2 ruột 2x1.5mm</t>
  </si>
  <si>
    <t>Dây dẫn điện 2 ruột 2x2.5mm</t>
  </si>
  <si>
    <t>Dây dẫn điện 2 ruột 2x6mm2</t>
  </si>
  <si>
    <t>Dây thép</t>
  </si>
  <si>
    <t>Dung dịch chống thấm</t>
  </si>
  <si>
    <t>Đá 1x2</t>
  </si>
  <si>
    <t>Đá 4x6</t>
  </si>
  <si>
    <t>Đá mài</t>
  </si>
  <si>
    <t>viên</t>
  </si>
  <si>
    <t>Đai neo ống D90</t>
  </si>
  <si>
    <t>Đèn led vuông 30*30, 24W</t>
  </si>
  <si>
    <t>Đèn sát trần có chụp</t>
  </si>
  <si>
    <t>Đồng hồ đo lưu lượng &lt;= 100mm</t>
  </si>
  <si>
    <t>Gạch 6x10,5x22</t>
  </si>
  <si>
    <t>Gạch lát 30x30</t>
  </si>
  <si>
    <t>Gạch lát 50x50</t>
  </si>
  <si>
    <t>Gỗ kê</t>
  </si>
  <si>
    <t>Gương soi</t>
  </si>
  <si>
    <t>Giấy dầu</t>
  </si>
  <si>
    <t>Hoa sắt cửa sổ (sắt đặc 12x12, trọng lượng là 1,43kg/m, Giá đã bao gồm công lắp đặt, hoàn thiện tại công trình)</t>
  </si>
  <si>
    <t>Hộp số (nếu có)</t>
  </si>
  <si>
    <t>Hộp và bóng đèn 1,2m (1 bóng)</t>
  </si>
  <si>
    <t>Kim thu sét mạ kẽm d=16mm, h=1m</t>
  </si>
  <si>
    <t>Kim thu sét mạ kẽm d=18mm, h=1m</t>
  </si>
  <si>
    <t>Khí gas</t>
  </si>
  <si>
    <t>Khóa cửa d1+d2+d3</t>
  </si>
  <si>
    <t>Măng xông nhựa PPR D25mm</t>
  </si>
  <si>
    <t>Măng xông nhựa PPR D50mm</t>
  </si>
  <si>
    <t>Nhựa dán</t>
  </si>
  <si>
    <t>Ổ cắm đôi</t>
  </si>
  <si>
    <t>Ô xy</t>
  </si>
  <si>
    <t>chai</t>
  </si>
  <si>
    <t>Ống luồn dây SP (ống mềm) D16 bảo hộ dây dẫn</t>
  </si>
  <si>
    <t>Ống nhựa D110mm</t>
  </si>
  <si>
    <t>Ống nhựa D34mm</t>
  </si>
  <si>
    <t>Ống nhựa D42mm</t>
  </si>
  <si>
    <t>Ống nhựa D90mm</t>
  </si>
  <si>
    <t>Ống nhựa PPR D25mm dày 2,8mm</t>
  </si>
  <si>
    <t>Ống nhựa PPR D50mm dày 4,6mm</t>
  </si>
  <si>
    <t>Ống thép không rỉ D48mm (trọng lượng 3.23kg/m)</t>
  </si>
  <si>
    <t>Ống thép không rỉ D60mm (trọng lượng 4.48kg/m)</t>
  </si>
  <si>
    <t>Phễu thu D100mm nhà VS inox</t>
  </si>
  <si>
    <t>Quạt thông gió</t>
  </si>
  <si>
    <t>Quạt trần</t>
  </si>
  <si>
    <t>Que hàn</t>
  </si>
  <si>
    <t>Que hàn không rỉ</t>
  </si>
  <si>
    <t>Rắc co PPR D25</t>
  </si>
  <si>
    <t>Rắc co PPR D50</t>
  </si>
  <si>
    <t>Sơn lót (sắt thép)</t>
  </si>
  <si>
    <t>Sơn phủ (sắt thép)</t>
  </si>
  <si>
    <t>Tê đều nhựa PPR D25mm</t>
  </si>
  <si>
    <t>Tê nhựa D90mm</t>
  </si>
  <si>
    <t>Tôn múi chiều dài bất kỳ</t>
  </si>
  <si>
    <t>Tôn úp khổ B 30cm + tôn vuông góc 4 góc mái</t>
  </si>
  <si>
    <t>Tủ điện chiếu sáng 3-5 MODUL</t>
  </si>
  <si>
    <t>Thép hình</t>
  </si>
  <si>
    <t>Thép tấm</t>
  </si>
  <si>
    <t>Thép tròn</t>
  </si>
  <si>
    <t>Thép tròn D&lt;=10mm</t>
  </si>
  <si>
    <t>Thép tròn D&lt;=18mm</t>
  </si>
  <si>
    <t>Thép tròn D&gt;18mm</t>
  </si>
  <si>
    <t>Thép tròn D10mm</t>
  </si>
  <si>
    <t>Van phao D250mm</t>
  </si>
  <si>
    <t>Van ren &lt;=D25mm</t>
  </si>
  <si>
    <t>Van ren &lt;=D25mm (van khóa)</t>
  </si>
  <si>
    <t>Vòi gạt</t>
  </si>
  <si>
    <t>Vòi rửa 1 vòi</t>
  </si>
  <si>
    <t>Vòi xịt vệ sinh</t>
  </si>
  <si>
    <t>Xi măng</t>
  </si>
  <si>
    <t>Xi măng PCB30</t>
  </si>
  <si>
    <t>Xi măng PCB40</t>
  </si>
  <si>
    <t>Xi măng trắng</t>
  </si>
  <si>
    <t>Xifon chậu rửa</t>
  </si>
  <si>
    <t>Nhân công 3,0/7 - Nhóm 1</t>
  </si>
  <si>
    <t>công</t>
  </si>
  <si>
    <t>Nhân công 3,0/7 - Nhóm 2</t>
  </si>
  <si>
    <t>Nhân công 3,5/7 - Nhóm 2</t>
  </si>
  <si>
    <t>Nhân công 4,0/7</t>
  </si>
  <si>
    <t>Nhân công 4,0/7 - Nhóm 1</t>
  </si>
  <si>
    <t>Nhân công 4,0/7 - Nhóm 2</t>
  </si>
  <si>
    <t>Búa căn khí nén (chưa tính khí nén) - tiêu hao khí nén : 3,0 m3/ph</t>
  </si>
  <si>
    <t>ca</t>
  </si>
  <si>
    <t>Cần cẩu bánh hơi 16T</t>
  </si>
  <si>
    <t>Cần cẩu bánh hơi 6 T</t>
  </si>
  <si>
    <t>Cần cẩu bánh xích 10T</t>
  </si>
  <si>
    <t>Cần trục tháp - sức nâng : 25,0 T</t>
  </si>
  <si>
    <t>Cẩu 10 Tấn</t>
  </si>
  <si>
    <t>Máy bơm bê tông 40 - 60 m3/h</t>
  </si>
  <si>
    <t>Máy cắt gạch đá - công suất : 1,7 kW</t>
  </si>
  <si>
    <t>Máy cắt uốn cốt thép - công suất : 5,0 kW</t>
  </si>
  <si>
    <t>Máy đào 1,25 m3</t>
  </si>
  <si>
    <t>Máy đào 1,25 m3 gắn đầu búa thủy lực / hàm kẹp</t>
  </si>
  <si>
    <t>Máy đào một gầu, bánh xích - dung tích gầu : 0,80 m3</t>
  </si>
  <si>
    <t>Máy đầm bê tông, dầm dùi - công suất : 1,5 kW</t>
  </si>
  <si>
    <t>Máy đầm bê tông, đầm bàn - công suất : 1,0 kW</t>
  </si>
  <si>
    <t>Máy đầm đất cầm tay - trọng lượng : 70 kg</t>
  </si>
  <si>
    <t>Máy ép cọc trước - lực ép : 150 T</t>
  </si>
  <si>
    <t>Máy hàn nhiệt cầm tay</t>
  </si>
  <si>
    <t>Máy hàn xoay chiều - công suất : 14 kW - 15 kW</t>
  </si>
  <si>
    <t>Máy hàn xoay chiều - công suất : 23,0 kW</t>
  </si>
  <si>
    <t>Máy khoan bê tông cầm tay - công suất : 0,62 kW</t>
  </si>
  <si>
    <t>Máy khoan đứng - công suất : 2,5 kW</t>
  </si>
  <si>
    <t>Máy khoan đứng - công suất : 4,5 kW</t>
  </si>
  <si>
    <t>Máy mài - công suất : 2,7 kW</t>
  </si>
  <si>
    <t>Máy nén khí, động cơ diezel - năng suất : 360,00 m3/h</t>
  </si>
  <si>
    <t>Máy trộn bê tông - dung tích : 250,0 lít</t>
  </si>
  <si>
    <t>Máy trộn vữa 150 lít</t>
  </si>
  <si>
    <t>Máy ủi 110 CV</t>
  </si>
  <si>
    <t>Máy vận thăng lồng - sức nâng : 3,0 T</t>
  </si>
  <si>
    <t>Ô tô chuyển trộn bê tông - dung tích thùng trộn : 6,0 m3</t>
  </si>
  <si>
    <t>Ô tô tự đổ - trọng tải : 7,0 T</t>
  </si>
  <si>
    <t>Ô tô vận tải thùng - trọng tải : 7,0 T</t>
  </si>
  <si>
    <t>Thành tiền
(đ)</t>
  </si>
  <si>
    <t>dự toán</t>
  </si>
  <si>
    <t>thuế 8%</t>
  </si>
  <si>
    <t>Bình chữa cháy MFZ4</t>
  </si>
  <si>
    <t>Bình chữa cháy MT3</t>
  </si>
  <si>
    <t xml:space="preserve">Hộp để bình chữa cháy </t>
  </si>
  <si>
    <t>Đất núi</t>
  </si>
  <si>
    <t>Hồ lô sứ kim thu sét</t>
  </si>
  <si>
    <t>Ống thép không rỉ D32mm (trọng lượng 1.63kg/m)</t>
  </si>
  <si>
    <t>Bê tông TP M250, đá 1x2, độ sụt 10-12cm</t>
  </si>
  <si>
    <t>Cường 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</si>
</sst>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###0;\-#,##0.###0"/>
    <numFmt numFmtId="166" formatCode="_-* #,##0_-;\-* #,##0_-;_-* &quot;-&quot;??_-;_-@_-"/>
  </numFmts>
  <fonts count="8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5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 applyProtection="1">
      <alignment vertical="top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top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165" fontId="6" fillId="0" borderId="4" xfId="0" applyNumberFormat="1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 applyAlignment="1" applyProtection="1">
      <alignment horizontal="center" vertical="top" wrapText="1"/>
      <protection locked="0"/>
    </xf>
    <xf numFmtId="0" fontId="7" fillId="0" borderId="3" xfId="0" applyFont="1" applyBorder="1" applyAlignment="1" applyProtection="1">
      <alignment horizontal="center" vertical="top"/>
      <protection locked="0"/>
    </xf>
    <xf numFmtId="0" fontId="7" fillId="0" borderId="4" xfId="0" applyFont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 applyProtection="1">
      <alignment vertical="top" wrapText="1"/>
      <protection locked="0"/>
    </xf>
    <xf numFmtId="165" fontId="7" fillId="0" borderId="4" xfId="0" applyNumberFormat="1" applyFont="1" applyBorder="1" applyAlignment="1" applyProtection="1">
      <alignment vertical="top" wrapText="1"/>
      <protection locked="0"/>
    </xf>
    <xf numFmtId="3" fontId="7" fillId="0" borderId="4" xfId="0" applyNumberFormat="1" applyFont="1" applyBorder="1" applyAlignment="1" applyProtection="1">
      <alignment vertical="top" wrapText="1"/>
      <protection locked="0"/>
    </xf>
    <xf numFmtId="0" fontId="6" fillId="0" borderId="5" xfId="0" applyFont="1" applyBorder="1" applyAlignment="1" applyProtection="1">
      <alignment horizontal="center" vertical="top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vertical="top" wrapText="1"/>
      <protection locked="0"/>
    </xf>
    <xf numFmtId="165" fontId="6" fillId="0" borderId="6" xfId="0" applyNumberFormat="1" applyFont="1" applyBorder="1" applyAlignment="1" applyProtection="1">
      <alignment vertical="top" wrapText="1"/>
      <protection locked="0"/>
    </xf>
    <xf numFmtId="3" fontId="6" fillId="0" borderId="6" xfId="0" applyNumberFormat="1" applyFont="1" applyBorder="1" applyAlignment="1" applyProtection="1">
      <alignment vertical="top" wrapText="1"/>
      <protection locked="0"/>
    </xf>
    <xf numFmtId="3" fontId="3" fillId="0" borderId="0" xfId="0" applyNumberFormat="1" applyFont="1" applyAlignment="1" applyProtection="1">
      <alignment vertical="top"/>
      <protection locked="0"/>
    </xf>
    <xf numFmtId="166" fontId="3" fillId="0" borderId="0" xfId="1" applyNumberFormat="1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7" fillId="3" borderId="4" xfId="0" applyFont="1" applyFill="1" applyBorder="1" applyAlignment="1" applyProtection="1">
      <alignment vertical="top" wrapText="1"/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165" fontId="7" fillId="3" borderId="4" xfId="0" applyNumberFormat="1" applyFont="1" applyFill="1" applyBorder="1" applyAlignment="1" applyProtection="1">
      <alignment vertical="top" wrapText="1"/>
      <protection locked="0"/>
    </xf>
    <xf numFmtId="3" fontId="7" fillId="3" borderId="4" xfId="0" applyNumberFormat="1" applyFont="1" applyFill="1" applyBorder="1" applyAlignment="1" applyProtection="1">
      <alignment vertical="top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B1EE-2566-4971-8182-E3EFD6DEE1B2}">
  <dimension ref="A1:Q222"/>
  <sheetViews>
    <sheetView tabSelected="1" topLeftCell="A147" workbookViewId="0">
      <selection activeCell="N142" sqref="N142"/>
    </sheetView>
  </sheetViews>
  <sheetFormatPr baseColWidth="10" defaultColWidth="8.5" defaultRowHeight="11" x14ac:dyDescent="0.2"/>
  <cols>
    <col min="1" max="1" width="5.5" style="1" customWidth="1"/>
    <col min="2" max="2" width="41.5" style="1" customWidth="1"/>
    <col min="3" max="3" width="10" style="1" customWidth="1"/>
    <col min="4" max="4" width="12.83203125" style="1" customWidth="1"/>
    <col min="5" max="5" width="13.5" style="1" hidden="1" customWidth="1"/>
    <col min="6" max="8" width="12.83203125" style="1" hidden="1" customWidth="1"/>
    <col min="9" max="9" width="12.83203125" style="1" customWidth="1"/>
    <col min="10" max="10" width="12.83203125" style="1" hidden="1" customWidth="1"/>
    <col min="11" max="11" width="12.83203125" style="1" customWidth="1"/>
    <col min="12" max="13" width="8.5" style="1" hidden="1" customWidth="1"/>
    <col min="14" max="16" width="8.5" style="1"/>
    <col min="17" max="17" width="10.83203125" style="1" bestFit="1" customWidth="1"/>
    <col min="18" max="249" width="8.5" style="1"/>
    <col min="250" max="250" width="5.5" style="1" customWidth="1"/>
    <col min="251" max="251" width="10.6640625" style="1" customWidth="1"/>
    <col min="252" max="252" width="41.5" style="1" customWidth="1"/>
    <col min="253" max="253" width="10" style="1" customWidth="1"/>
    <col min="254" max="255" width="12.83203125" style="1" customWidth="1"/>
    <col min="256" max="258" width="0" style="1" hidden="1" customWidth="1"/>
    <col min="259" max="259" width="7.83203125" style="1" customWidth="1"/>
    <col min="260" max="263" width="0" style="1" hidden="1" customWidth="1"/>
    <col min="264" max="264" width="12.83203125" style="1" customWidth="1"/>
    <col min="265" max="265" width="0" style="1" hidden="1" customWidth="1"/>
    <col min="266" max="267" width="12.83203125" style="1" customWidth="1"/>
    <col min="268" max="269" width="0" style="1" hidden="1" customWidth="1"/>
    <col min="270" max="505" width="8.5" style="1"/>
    <col min="506" max="506" width="5.5" style="1" customWidth="1"/>
    <col min="507" max="507" width="10.6640625" style="1" customWidth="1"/>
    <col min="508" max="508" width="41.5" style="1" customWidth="1"/>
    <col min="509" max="509" width="10" style="1" customWidth="1"/>
    <col min="510" max="511" width="12.83203125" style="1" customWidth="1"/>
    <col min="512" max="514" width="0" style="1" hidden="1" customWidth="1"/>
    <col min="515" max="515" width="7.83203125" style="1" customWidth="1"/>
    <col min="516" max="519" width="0" style="1" hidden="1" customWidth="1"/>
    <col min="520" max="520" width="12.83203125" style="1" customWidth="1"/>
    <col min="521" max="521" width="0" style="1" hidden="1" customWidth="1"/>
    <col min="522" max="523" width="12.83203125" style="1" customWidth="1"/>
    <col min="524" max="525" width="0" style="1" hidden="1" customWidth="1"/>
    <col min="526" max="761" width="8.5" style="1"/>
    <col min="762" max="762" width="5.5" style="1" customWidth="1"/>
    <col min="763" max="763" width="10.6640625" style="1" customWidth="1"/>
    <col min="764" max="764" width="41.5" style="1" customWidth="1"/>
    <col min="765" max="765" width="10" style="1" customWidth="1"/>
    <col min="766" max="767" width="12.83203125" style="1" customWidth="1"/>
    <col min="768" max="770" width="0" style="1" hidden="1" customWidth="1"/>
    <col min="771" max="771" width="7.83203125" style="1" customWidth="1"/>
    <col min="772" max="775" width="0" style="1" hidden="1" customWidth="1"/>
    <col min="776" max="776" width="12.83203125" style="1" customWidth="1"/>
    <col min="777" max="777" width="0" style="1" hidden="1" customWidth="1"/>
    <col min="778" max="779" width="12.83203125" style="1" customWidth="1"/>
    <col min="780" max="781" width="0" style="1" hidden="1" customWidth="1"/>
    <col min="782" max="1017" width="8.5" style="1"/>
    <col min="1018" max="1018" width="5.5" style="1" customWidth="1"/>
    <col min="1019" max="1019" width="10.6640625" style="1" customWidth="1"/>
    <col min="1020" max="1020" width="41.5" style="1" customWidth="1"/>
    <col min="1021" max="1021" width="10" style="1" customWidth="1"/>
    <col min="1022" max="1023" width="12.83203125" style="1" customWidth="1"/>
    <col min="1024" max="1026" width="0" style="1" hidden="1" customWidth="1"/>
    <col min="1027" max="1027" width="7.83203125" style="1" customWidth="1"/>
    <col min="1028" max="1031" width="0" style="1" hidden="1" customWidth="1"/>
    <col min="1032" max="1032" width="12.83203125" style="1" customWidth="1"/>
    <col min="1033" max="1033" width="0" style="1" hidden="1" customWidth="1"/>
    <col min="1034" max="1035" width="12.83203125" style="1" customWidth="1"/>
    <col min="1036" max="1037" width="0" style="1" hidden="1" customWidth="1"/>
    <col min="1038" max="1273" width="8.5" style="1"/>
    <col min="1274" max="1274" width="5.5" style="1" customWidth="1"/>
    <col min="1275" max="1275" width="10.6640625" style="1" customWidth="1"/>
    <col min="1276" max="1276" width="41.5" style="1" customWidth="1"/>
    <col min="1277" max="1277" width="10" style="1" customWidth="1"/>
    <col min="1278" max="1279" width="12.83203125" style="1" customWidth="1"/>
    <col min="1280" max="1282" width="0" style="1" hidden="1" customWidth="1"/>
    <col min="1283" max="1283" width="7.83203125" style="1" customWidth="1"/>
    <col min="1284" max="1287" width="0" style="1" hidden="1" customWidth="1"/>
    <col min="1288" max="1288" width="12.83203125" style="1" customWidth="1"/>
    <col min="1289" max="1289" width="0" style="1" hidden="1" customWidth="1"/>
    <col min="1290" max="1291" width="12.83203125" style="1" customWidth="1"/>
    <col min="1292" max="1293" width="0" style="1" hidden="1" customWidth="1"/>
    <col min="1294" max="1529" width="8.5" style="1"/>
    <col min="1530" max="1530" width="5.5" style="1" customWidth="1"/>
    <col min="1531" max="1531" width="10.6640625" style="1" customWidth="1"/>
    <col min="1532" max="1532" width="41.5" style="1" customWidth="1"/>
    <col min="1533" max="1533" width="10" style="1" customWidth="1"/>
    <col min="1534" max="1535" width="12.83203125" style="1" customWidth="1"/>
    <col min="1536" max="1538" width="0" style="1" hidden="1" customWidth="1"/>
    <col min="1539" max="1539" width="7.83203125" style="1" customWidth="1"/>
    <col min="1540" max="1543" width="0" style="1" hidden="1" customWidth="1"/>
    <col min="1544" max="1544" width="12.83203125" style="1" customWidth="1"/>
    <col min="1545" max="1545" width="0" style="1" hidden="1" customWidth="1"/>
    <col min="1546" max="1547" width="12.83203125" style="1" customWidth="1"/>
    <col min="1548" max="1549" width="0" style="1" hidden="1" customWidth="1"/>
    <col min="1550" max="1785" width="8.5" style="1"/>
    <col min="1786" max="1786" width="5.5" style="1" customWidth="1"/>
    <col min="1787" max="1787" width="10.6640625" style="1" customWidth="1"/>
    <col min="1788" max="1788" width="41.5" style="1" customWidth="1"/>
    <col min="1789" max="1789" width="10" style="1" customWidth="1"/>
    <col min="1790" max="1791" width="12.83203125" style="1" customWidth="1"/>
    <col min="1792" max="1794" width="0" style="1" hidden="1" customWidth="1"/>
    <col min="1795" max="1795" width="7.83203125" style="1" customWidth="1"/>
    <col min="1796" max="1799" width="0" style="1" hidden="1" customWidth="1"/>
    <col min="1800" max="1800" width="12.83203125" style="1" customWidth="1"/>
    <col min="1801" max="1801" width="0" style="1" hidden="1" customWidth="1"/>
    <col min="1802" max="1803" width="12.83203125" style="1" customWidth="1"/>
    <col min="1804" max="1805" width="0" style="1" hidden="1" customWidth="1"/>
    <col min="1806" max="2041" width="8.5" style="1"/>
    <col min="2042" max="2042" width="5.5" style="1" customWidth="1"/>
    <col min="2043" max="2043" width="10.6640625" style="1" customWidth="1"/>
    <col min="2044" max="2044" width="41.5" style="1" customWidth="1"/>
    <col min="2045" max="2045" width="10" style="1" customWidth="1"/>
    <col min="2046" max="2047" width="12.83203125" style="1" customWidth="1"/>
    <col min="2048" max="2050" width="0" style="1" hidden="1" customWidth="1"/>
    <col min="2051" max="2051" width="7.83203125" style="1" customWidth="1"/>
    <col min="2052" max="2055" width="0" style="1" hidden="1" customWidth="1"/>
    <col min="2056" max="2056" width="12.83203125" style="1" customWidth="1"/>
    <col min="2057" max="2057" width="0" style="1" hidden="1" customWidth="1"/>
    <col min="2058" max="2059" width="12.83203125" style="1" customWidth="1"/>
    <col min="2060" max="2061" width="0" style="1" hidden="1" customWidth="1"/>
    <col min="2062" max="2297" width="8.5" style="1"/>
    <col min="2298" max="2298" width="5.5" style="1" customWidth="1"/>
    <col min="2299" max="2299" width="10.6640625" style="1" customWidth="1"/>
    <col min="2300" max="2300" width="41.5" style="1" customWidth="1"/>
    <col min="2301" max="2301" width="10" style="1" customWidth="1"/>
    <col min="2302" max="2303" width="12.83203125" style="1" customWidth="1"/>
    <col min="2304" max="2306" width="0" style="1" hidden="1" customWidth="1"/>
    <col min="2307" max="2307" width="7.83203125" style="1" customWidth="1"/>
    <col min="2308" max="2311" width="0" style="1" hidden="1" customWidth="1"/>
    <col min="2312" max="2312" width="12.83203125" style="1" customWidth="1"/>
    <col min="2313" max="2313" width="0" style="1" hidden="1" customWidth="1"/>
    <col min="2314" max="2315" width="12.83203125" style="1" customWidth="1"/>
    <col min="2316" max="2317" width="0" style="1" hidden="1" customWidth="1"/>
    <col min="2318" max="2553" width="8.5" style="1"/>
    <col min="2554" max="2554" width="5.5" style="1" customWidth="1"/>
    <col min="2555" max="2555" width="10.6640625" style="1" customWidth="1"/>
    <col min="2556" max="2556" width="41.5" style="1" customWidth="1"/>
    <col min="2557" max="2557" width="10" style="1" customWidth="1"/>
    <col min="2558" max="2559" width="12.83203125" style="1" customWidth="1"/>
    <col min="2560" max="2562" width="0" style="1" hidden="1" customWidth="1"/>
    <col min="2563" max="2563" width="7.83203125" style="1" customWidth="1"/>
    <col min="2564" max="2567" width="0" style="1" hidden="1" customWidth="1"/>
    <col min="2568" max="2568" width="12.83203125" style="1" customWidth="1"/>
    <col min="2569" max="2569" width="0" style="1" hidden="1" customWidth="1"/>
    <col min="2570" max="2571" width="12.83203125" style="1" customWidth="1"/>
    <col min="2572" max="2573" width="0" style="1" hidden="1" customWidth="1"/>
    <col min="2574" max="2809" width="8.5" style="1"/>
    <col min="2810" max="2810" width="5.5" style="1" customWidth="1"/>
    <col min="2811" max="2811" width="10.6640625" style="1" customWidth="1"/>
    <col min="2812" max="2812" width="41.5" style="1" customWidth="1"/>
    <col min="2813" max="2813" width="10" style="1" customWidth="1"/>
    <col min="2814" max="2815" width="12.83203125" style="1" customWidth="1"/>
    <col min="2816" max="2818" width="0" style="1" hidden="1" customWidth="1"/>
    <col min="2819" max="2819" width="7.83203125" style="1" customWidth="1"/>
    <col min="2820" max="2823" width="0" style="1" hidden="1" customWidth="1"/>
    <col min="2824" max="2824" width="12.83203125" style="1" customWidth="1"/>
    <col min="2825" max="2825" width="0" style="1" hidden="1" customWidth="1"/>
    <col min="2826" max="2827" width="12.83203125" style="1" customWidth="1"/>
    <col min="2828" max="2829" width="0" style="1" hidden="1" customWidth="1"/>
    <col min="2830" max="3065" width="8.5" style="1"/>
    <col min="3066" max="3066" width="5.5" style="1" customWidth="1"/>
    <col min="3067" max="3067" width="10.6640625" style="1" customWidth="1"/>
    <col min="3068" max="3068" width="41.5" style="1" customWidth="1"/>
    <col min="3069" max="3069" width="10" style="1" customWidth="1"/>
    <col min="3070" max="3071" width="12.83203125" style="1" customWidth="1"/>
    <col min="3072" max="3074" width="0" style="1" hidden="1" customWidth="1"/>
    <col min="3075" max="3075" width="7.83203125" style="1" customWidth="1"/>
    <col min="3076" max="3079" width="0" style="1" hidden="1" customWidth="1"/>
    <col min="3080" max="3080" width="12.83203125" style="1" customWidth="1"/>
    <col min="3081" max="3081" width="0" style="1" hidden="1" customWidth="1"/>
    <col min="3082" max="3083" width="12.83203125" style="1" customWidth="1"/>
    <col min="3084" max="3085" width="0" style="1" hidden="1" customWidth="1"/>
    <col min="3086" max="3321" width="8.5" style="1"/>
    <col min="3322" max="3322" width="5.5" style="1" customWidth="1"/>
    <col min="3323" max="3323" width="10.6640625" style="1" customWidth="1"/>
    <col min="3324" max="3324" width="41.5" style="1" customWidth="1"/>
    <col min="3325" max="3325" width="10" style="1" customWidth="1"/>
    <col min="3326" max="3327" width="12.83203125" style="1" customWidth="1"/>
    <col min="3328" max="3330" width="0" style="1" hidden="1" customWidth="1"/>
    <col min="3331" max="3331" width="7.83203125" style="1" customWidth="1"/>
    <col min="3332" max="3335" width="0" style="1" hidden="1" customWidth="1"/>
    <col min="3336" max="3336" width="12.83203125" style="1" customWidth="1"/>
    <col min="3337" max="3337" width="0" style="1" hidden="1" customWidth="1"/>
    <col min="3338" max="3339" width="12.83203125" style="1" customWidth="1"/>
    <col min="3340" max="3341" width="0" style="1" hidden="1" customWidth="1"/>
    <col min="3342" max="3577" width="8.5" style="1"/>
    <col min="3578" max="3578" width="5.5" style="1" customWidth="1"/>
    <col min="3579" max="3579" width="10.6640625" style="1" customWidth="1"/>
    <col min="3580" max="3580" width="41.5" style="1" customWidth="1"/>
    <col min="3581" max="3581" width="10" style="1" customWidth="1"/>
    <col min="3582" max="3583" width="12.83203125" style="1" customWidth="1"/>
    <col min="3584" max="3586" width="0" style="1" hidden="1" customWidth="1"/>
    <col min="3587" max="3587" width="7.83203125" style="1" customWidth="1"/>
    <col min="3588" max="3591" width="0" style="1" hidden="1" customWidth="1"/>
    <col min="3592" max="3592" width="12.83203125" style="1" customWidth="1"/>
    <col min="3593" max="3593" width="0" style="1" hidden="1" customWidth="1"/>
    <col min="3594" max="3595" width="12.83203125" style="1" customWidth="1"/>
    <col min="3596" max="3597" width="0" style="1" hidden="1" customWidth="1"/>
    <col min="3598" max="3833" width="8.5" style="1"/>
    <col min="3834" max="3834" width="5.5" style="1" customWidth="1"/>
    <col min="3835" max="3835" width="10.6640625" style="1" customWidth="1"/>
    <col min="3836" max="3836" width="41.5" style="1" customWidth="1"/>
    <col min="3837" max="3837" width="10" style="1" customWidth="1"/>
    <col min="3838" max="3839" width="12.83203125" style="1" customWidth="1"/>
    <col min="3840" max="3842" width="0" style="1" hidden="1" customWidth="1"/>
    <col min="3843" max="3843" width="7.83203125" style="1" customWidth="1"/>
    <col min="3844" max="3847" width="0" style="1" hidden="1" customWidth="1"/>
    <col min="3848" max="3848" width="12.83203125" style="1" customWidth="1"/>
    <col min="3849" max="3849" width="0" style="1" hidden="1" customWidth="1"/>
    <col min="3850" max="3851" width="12.83203125" style="1" customWidth="1"/>
    <col min="3852" max="3853" width="0" style="1" hidden="1" customWidth="1"/>
    <col min="3854" max="4089" width="8.5" style="1"/>
    <col min="4090" max="4090" width="5.5" style="1" customWidth="1"/>
    <col min="4091" max="4091" width="10.6640625" style="1" customWidth="1"/>
    <col min="4092" max="4092" width="41.5" style="1" customWidth="1"/>
    <col min="4093" max="4093" width="10" style="1" customWidth="1"/>
    <col min="4094" max="4095" width="12.83203125" style="1" customWidth="1"/>
    <col min="4096" max="4098" width="0" style="1" hidden="1" customWidth="1"/>
    <col min="4099" max="4099" width="7.83203125" style="1" customWidth="1"/>
    <col min="4100" max="4103" width="0" style="1" hidden="1" customWidth="1"/>
    <col min="4104" max="4104" width="12.83203125" style="1" customWidth="1"/>
    <col min="4105" max="4105" width="0" style="1" hidden="1" customWidth="1"/>
    <col min="4106" max="4107" width="12.83203125" style="1" customWidth="1"/>
    <col min="4108" max="4109" width="0" style="1" hidden="1" customWidth="1"/>
    <col min="4110" max="4345" width="8.5" style="1"/>
    <col min="4346" max="4346" width="5.5" style="1" customWidth="1"/>
    <col min="4347" max="4347" width="10.6640625" style="1" customWidth="1"/>
    <col min="4348" max="4348" width="41.5" style="1" customWidth="1"/>
    <col min="4349" max="4349" width="10" style="1" customWidth="1"/>
    <col min="4350" max="4351" width="12.83203125" style="1" customWidth="1"/>
    <col min="4352" max="4354" width="0" style="1" hidden="1" customWidth="1"/>
    <col min="4355" max="4355" width="7.83203125" style="1" customWidth="1"/>
    <col min="4356" max="4359" width="0" style="1" hidden="1" customWidth="1"/>
    <col min="4360" max="4360" width="12.83203125" style="1" customWidth="1"/>
    <col min="4361" max="4361" width="0" style="1" hidden="1" customWidth="1"/>
    <col min="4362" max="4363" width="12.83203125" style="1" customWidth="1"/>
    <col min="4364" max="4365" width="0" style="1" hidden="1" customWidth="1"/>
    <col min="4366" max="4601" width="8.5" style="1"/>
    <col min="4602" max="4602" width="5.5" style="1" customWidth="1"/>
    <col min="4603" max="4603" width="10.6640625" style="1" customWidth="1"/>
    <col min="4604" max="4604" width="41.5" style="1" customWidth="1"/>
    <col min="4605" max="4605" width="10" style="1" customWidth="1"/>
    <col min="4606" max="4607" width="12.83203125" style="1" customWidth="1"/>
    <col min="4608" max="4610" width="0" style="1" hidden="1" customWidth="1"/>
    <col min="4611" max="4611" width="7.83203125" style="1" customWidth="1"/>
    <col min="4612" max="4615" width="0" style="1" hidden="1" customWidth="1"/>
    <col min="4616" max="4616" width="12.83203125" style="1" customWidth="1"/>
    <col min="4617" max="4617" width="0" style="1" hidden="1" customWidth="1"/>
    <col min="4618" max="4619" width="12.83203125" style="1" customWidth="1"/>
    <col min="4620" max="4621" width="0" style="1" hidden="1" customWidth="1"/>
    <col min="4622" max="4857" width="8.5" style="1"/>
    <col min="4858" max="4858" width="5.5" style="1" customWidth="1"/>
    <col min="4859" max="4859" width="10.6640625" style="1" customWidth="1"/>
    <col min="4860" max="4860" width="41.5" style="1" customWidth="1"/>
    <col min="4861" max="4861" width="10" style="1" customWidth="1"/>
    <col min="4862" max="4863" width="12.83203125" style="1" customWidth="1"/>
    <col min="4864" max="4866" width="0" style="1" hidden="1" customWidth="1"/>
    <col min="4867" max="4867" width="7.83203125" style="1" customWidth="1"/>
    <col min="4868" max="4871" width="0" style="1" hidden="1" customWidth="1"/>
    <col min="4872" max="4872" width="12.83203125" style="1" customWidth="1"/>
    <col min="4873" max="4873" width="0" style="1" hidden="1" customWidth="1"/>
    <col min="4874" max="4875" width="12.83203125" style="1" customWidth="1"/>
    <col min="4876" max="4877" width="0" style="1" hidden="1" customWidth="1"/>
    <col min="4878" max="5113" width="8.5" style="1"/>
    <col min="5114" max="5114" width="5.5" style="1" customWidth="1"/>
    <col min="5115" max="5115" width="10.6640625" style="1" customWidth="1"/>
    <col min="5116" max="5116" width="41.5" style="1" customWidth="1"/>
    <col min="5117" max="5117" width="10" style="1" customWidth="1"/>
    <col min="5118" max="5119" width="12.83203125" style="1" customWidth="1"/>
    <col min="5120" max="5122" width="0" style="1" hidden="1" customWidth="1"/>
    <col min="5123" max="5123" width="7.83203125" style="1" customWidth="1"/>
    <col min="5124" max="5127" width="0" style="1" hidden="1" customWidth="1"/>
    <col min="5128" max="5128" width="12.83203125" style="1" customWidth="1"/>
    <col min="5129" max="5129" width="0" style="1" hidden="1" customWidth="1"/>
    <col min="5130" max="5131" width="12.83203125" style="1" customWidth="1"/>
    <col min="5132" max="5133" width="0" style="1" hidden="1" customWidth="1"/>
    <col min="5134" max="5369" width="8.5" style="1"/>
    <col min="5370" max="5370" width="5.5" style="1" customWidth="1"/>
    <col min="5371" max="5371" width="10.6640625" style="1" customWidth="1"/>
    <col min="5372" max="5372" width="41.5" style="1" customWidth="1"/>
    <col min="5373" max="5373" width="10" style="1" customWidth="1"/>
    <col min="5374" max="5375" width="12.83203125" style="1" customWidth="1"/>
    <col min="5376" max="5378" width="0" style="1" hidden="1" customWidth="1"/>
    <col min="5379" max="5379" width="7.83203125" style="1" customWidth="1"/>
    <col min="5380" max="5383" width="0" style="1" hidden="1" customWidth="1"/>
    <col min="5384" max="5384" width="12.83203125" style="1" customWidth="1"/>
    <col min="5385" max="5385" width="0" style="1" hidden="1" customWidth="1"/>
    <col min="5386" max="5387" width="12.83203125" style="1" customWidth="1"/>
    <col min="5388" max="5389" width="0" style="1" hidden="1" customWidth="1"/>
    <col min="5390" max="5625" width="8.5" style="1"/>
    <col min="5626" max="5626" width="5.5" style="1" customWidth="1"/>
    <col min="5627" max="5627" width="10.6640625" style="1" customWidth="1"/>
    <col min="5628" max="5628" width="41.5" style="1" customWidth="1"/>
    <col min="5629" max="5629" width="10" style="1" customWidth="1"/>
    <col min="5630" max="5631" width="12.83203125" style="1" customWidth="1"/>
    <col min="5632" max="5634" width="0" style="1" hidden="1" customWidth="1"/>
    <col min="5635" max="5635" width="7.83203125" style="1" customWidth="1"/>
    <col min="5636" max="5639" width="0" style="1" hidden="1" customWidth="1"/>
    <col min="5640" max="5640" width="12.83203125" style="1" customWidth="1"/>
    <col min="5641" max="5641" width="0" style="1" hidden="1" customWidth="1"/>
    <col min="5642" max="5643" width="12.83203125" style="1" customWidth="1"/>
    <col min="5644" max="5645" width="0" style="1" hidden="1" customWidth="1"/>
    <col min="5646" max="5881" width="8.5" style="1"/>
    <col min="5882" max="5882" width="5.5" style="1" customWidth="1"/>
    <col min="5883" max="5883" width="10.6640625" style="1" customWidth="1"/>
    <col min="5884" max="5884" width="41.5" style="1" customWidth="1"/>
    <col min="5885" max="5885" width="10" style="1" customWidth="1"/>
    <col min="5886" max="5887" width="12.83203125" style="1" customWidth="1"/>
    <col min="5888" max="5890" width="0" style="1" hidden="1" customWidth="1"/>
    <col min="5891" max="5891" width="7.83203125" style="1" customWidth="1"/>
    <col min="5892" max="5895" width="0" style="1" hidden="1" customWidth="1"/>
    <col min="5896" max="5896" width="12.83203125" style="1" customWidth="1"/>
    <col min="5897" max="5897" width="0" style="1" hidden="1" customWidth="1"/>
    <col min="5898" max="5899" width="12.83203125" style="1" customWidth="1"/>
    <col min="5900" max="5901" width="0" style="1" hidden="1" customWidth="1"/>
    <col min="5902" max="6137" width="8.5" style="1"/>
    <col min="6138" max="6138" width="5.5" style="1" customWidth="1"/>
    <col min="6139" max="6139" width="10.6640625" style="1" customWidth="1"/>
    <col min="6140" max="6140" width="41.5" style="1" customWidth="1"/>
    <col min="6141" max="6141" width="10" style="1" customWidth="1"/>
    <col min="6142" max="6143" width="12.83203125" style="1" customWidth="1"/>
    <col min="6144" max="6146" width="0" style="1" hidden="1" customWidth="1"/>
    <col min="6147" max="6147" width="7.83203125" style="1" customWidth="1"/>
    <col min="6148" max="6151" width="0" style="1" hidden="1" customWidth="1"/>
    <col min="6152" max="6152" width="12.83203125" style="1" customWidth="1"/>
    <col min="6153" max="6153" width="0" style="1" hidden="1" customWidth="1"/>
    <col min="6154" max="6155" width="12.83203125" style="1" customWidth="1"/>
    <col min="6156" max="6157" width="0" style="1" hidden="1" customWidth="1"/>
    <col min="6158" max="6393" width="8.5" style="1"/>
    <col min="6394" max="6394" width="5.5" style="1" customWidth="1"/>
    <col min="6395" max="6395" width="10.6640625" style="1" customWidth="1"/>
    <col min="6396" max="6396" width="41.5" style="1" customWidth="1"/>
    <col min="6397" max="6397" width="10" style="1" customWidth="1"/>
    <col min="6398" max="6399" width="12.83203125" style="1" customWidth="1"/>
    <col min="6400" max="6402" width="0" style="1" hidden="1" customWidth="1"/>
    <col min="6403" max="6403" width="7.83203125" style="1" customWidth="1"/>
    <col min="6404" max="6407" width="0" style="1" hidden="1" customWidth="1"/>
    <col min="6408" max="6408" width="12.83203125" style="1" customWidth="1"/>
    <col min="6409" max="6409" width="0" style="1" hidden="1" customWidth="1"/>
    <col min="6410" max="6411" width="12.83203125" style="1" customWidth="1"/>
    <col min="6412" max="6413" width="0" style="1" hidden="1" customWidth="1"/>
    <col min="6414" max="6649" width="8.5" style="1"/>
    <col min="6650" max="6650" width="5.5" style="1" customWidth="1"/>
    <col min="6651" max="6651" width="10.6640625" style="1" customWidth="1"/>
    <col min="6652" max="6652" width="41.5" style="1" customWidth="1"/>
    <col min="6653" max="6653" width="10" style="1" customWidth="1"/>
    <col min="6654" max="6655" width="12.83203125" style="1" customWidth="1"/>
    <col min="6656" max="6658" width="0" style="1" hidden="1" customWidth="1"/>
    <col min="6659" max="6659" width="7.83203125" style="1" customWidth="1"/>
    <col min="6660" max="6663" width="0" style="1" hidden="1" customWidth="1"/>
    <col min="6664" max="6664" width="12.83203125" style="1" customWidth="1"/>
    <col min="6665" max="6665" width="0" style="1" hidden="1" customWidth="1"/>
    <col min="6666" max="6667" width="12.83203125" style="1" customWidth="1"/>
    <col min="6668" max="6669" width="0" style="1" hidden="1" customWidth="1"/>
    <col min="6670" max="6905" width="8.5" style="1"/>
    <col min="6906" max="6906" width="5.5" style="1" customWidth="1"/>
    <col min="6907" max="6907" width="10.6640625" style="1" customWidth="1"/>
    <col min="6908" max="6908" width="41.5" style="1" customWidth="1"/>
    <col min="6909" max="6909" width="10" style="1" customWidth="1"/>
    <col min="6910" max="6911" width="12.83203125" style="1" customWidth="1"/>
    <col min="6912" max="6914" width="0" style="1" hidden="1" customWidth="1"/>
    <col min="6915" max="6915" width="7.83203125" style="1" customWidth="1"/>
    <col min="6916" max="6919" width="0" style="1" hidden="1" customWidth="1"/>
    <col min="6920" max="6920" width="12.83203125" style="1" customWidth="1"/>
    <col min="6921" max="6921" width="0" style="1" hidden="1" customWidth="1"/>
    <col min="6922" max="6923" width="12.83203125" style="1" customWidth="1"/>
    <col min="6924" max="6925" width="0" style="1" hidden="1" customWidth="1"/>
    <col min="6926" max="7161" width="8.5" style="1"/>
    <col min="7162" max="7162" width="5.5" style="1" customWidth="1"/>
    <col min="7163" max="7163" width="10.6640625" style="1" customWidth="1"/>
    <col min="7164" max="7164" width="41.5" style="1" customWidth="1"/>
    <col min="7165" max="7165" width="10" style="1" customWidth="1"/>
    <col min="7166" max="7167" width="12.83203125" style="1" customWidth="1"/>
    <col min="7168" max="7170" width="0" style="1" hidden="1" customWidth="1"/>
    <col min="7171" max="7171" width="7.83203125" style="1" customWidth="1"/>
    <col min="7172" max="7175" width="0" style="1" hidden="1" customWidth="1"/>
    <col min="7176" max="7176" width="12.83203125" style="1" customWidth="1"/>
    <col min="7177" max="7177" width="0" style="1" hidden="1" customWidth="1"/>
    <col min="7178" max="7179" width="12.83203125" style="1" customWidth="1"/>
    <col min="7180" max="7181" width="0" style="1" hidden="1" customWidth="1"/>
    <col min="7182" max="7417" width="8.5" style="1"/>
    <col min="7418" max="7418" width="5.5" style="1" customWidth="1"/>
    <col min="7419" max="7419" width="10.6640625" style="1" customWidth="1"/>
    <col min="7420" max="7420" width="41.5" style="1" customWidth="1"/>
    <col min="7421" max="7421" width="10" style="1" customWidth="1"/>
    <col min="7422" max="7423" width="12.83203125" style="1" customWidth="1"/>
    <col min="7424" max="7426" width="0" style="1" hidden="1" customWidth="1"/>
    <col min="7427" max="7427" width="7.83203125" style="1" customWidth="1"/>
    <col min="7428" max="7431" width="0" style="1" hidden="1" customWidth="1"/>
    <col min="7432" max="7432" width="12.83203125" style="1" customWidth="1"/>
    <col min="7433" max="7433" width="0" style="1" hidden="1" customWidth="1"/>
    <col min="7434" max="7435" width="12.83203125" style="1" customWidth="1"/>
    <col min="7436" max="7437" width="0" style="1" hidden="1" customWidth="1"/>
    <col min="7438" max="7673" width="8.5" style="1"/>
    <col min="7674" max="7674" width="5.5" style="1" customWidth="1"/>
    <col min="7675" max="7675" width="10.6640625" style="1" customWidth="1"/>
    <col min="7676" max="7676" width="41.5" style="1" customWidth="1"/>
    <col min="7677" max="7677" width="10" style="1" customWidth="1"/>
    <col min="7678" max="7679" width="12.83203125" style="1" customWidth="1"/>
    <col min="7680" max="7682" width="0" style="1" hidden="1" customWidth="1"/>
    <col min="7683" max="7683" width="7.83203125" style="1" customWidth="1"/>
    <col min="7684" max="7687" width="0" style="1" hidden="1" customWidth="1"/>
    <col min="7688" max="7688" width="12.83203125" style="1" customWidth="1"/>
    <col min="7689" max="7689" width="0" style="1" hidden="1" customWidth="1"/>
    <col min="7690" max="7691" width="12.83203125" style="1" customWidth="1"/>
    <col min="7692" max="7693" width="0" style="1" hidden="1" customWidth="1"/>
    <col min="7694" max="7929" width="8.5" style="1"/>
    <col min="7930" max="7930" width="5.5" style="1" customWidth="1"/>
    <col min="7931" max="7931" width="10.6640625" style="1" customWidth="1"/>
    <col min="7932" max="7932" width="41.5" style="1" customWidth="1"/>
    <col min="7933" max="7933" width="10" style="1" customWidth="1"/>
    <col min="7934" max="7935" width="12.83203125" style="1" customWidth="1"/>
    <col min="7936" max="7938" width="0" style="1" hidden="1" customWidth="1"/>
    <col min="7939" max="7939" width="7.83203125" style="1" customWidth="1"/>
    <col min="7940" max="7943" width="0" style="1" hidden="1" customWidth="1"/>
    <col min="7944" max="7944" width="12.83203125" style="1" customWidth="1"/>
    <col min="7945" max="7945" width="0" style="1" hidden="1" customWidth="1"/>
    <col min="7946" max="7947" width="12.83203125" style="1" customWidth="1"/>
    <col min="7948" max="7949" width="0" style="1" hidden="1" customWidth="1"/>
    <col min="7950" max="8185" width="8.5" style="1"/>
    <col min="8186" max="8186" width="5.5" style="1" customWidth="1"/>
    <col min="8187" max="8187" width="10.6640625" style="1" customWidth="1"/>
    <col min="8188" max="8188" width="41.5" style="1" customWidth="1"/>
    <col min="8189" max="8189" width="10" style="1" customWidth="1"/>
    <col min="8190" max="8191" width="12.83203125" style="1" customWidth="1"/>
    <col min="8192" max="8194" width="0" style="1" hidden="1" customWidth="1"/>
    <col min="8195" max="8195" width="7.83203125" style="1" customWidth="1"/>
    <col min="8196" max="8199" width="0" style="1" hidden="1" customWidth="1"/>
    <col min="8200" max="8200" width="12.83203125" style="1" customWidth="1"/>
    <col min="8201" max="8201" width="0" style="1" hidden="1" customWidth="1"/>
    <col min="8202" max="8203" width="12.83203125" style="1" customWidth="1"/>
    <col min="8204" max="8205" width="0" style="1" hidden="1" customWidth="1"/>
    <col min="8206" max="8441" width="8.5" style="1"/>
    <col min="8442" max="8442" width="5.5" style="1" customWidth="1"/>
    <col min="8443" max="8443" width="10.6640625" style="1" customWidth="1"/>
    <col min="8444" max="8444" width="41.5" style="1" customWidth="1"/>
    <col min="8445" max="8445" width="10" style="1" customWidth="1"/>
    <col min="8446" max="8447" width="12.83203125" style="1" customWidth="1"/>
    <col min="8448" max="8450" width="0" style="1" hidden="1" customWidth="1"/>
    <col min="8451" max="8451" width="7.83203125" style="1" customWidth="1"/>
    <col min="8452" max="8455" width="0" style="1" hidden="1" customWidth="1"/>
    <col min="8456" max="8456" width="12.83203125" style="1" customWidth="1"/>
    <col min="8457" max="8457" width="0" style="1" hidden="1" customWidth="1"/>
    <col min="8458" max="8459" width="12.83203125" style="1" customWidth="1"/>
    <col min="8460" max="8461" width="0" style="1" hidden="1" customWidth="1"/>
    <col min="8462" max="8697" width="8.5" style="1"/>
    <col min="8698" max="8698" width="5.5" style="1" customWidth="1"/>
    <col min="8699" max="8699" width="10.6640625" style="1" customWidth="1"/>
    <col min="8700" max="8700" width="41.5" style="1" customWidth="1"/>
    <col min="8701" max="8701" width="10" style="1" customWidth="1"/>
    <col min="8702" max="8703" width="12.83203125" style="1" customWidth="1"/>
    <col min="8704" max="8706" width="0" style="1" hidden="1" customWidth="1"/>
    <col min="8707" max="8707" width="7.83203125" style="1" customWidth="1"/>
    <col min="8708" max="8711" width="0" style="1" hidden="1" customWidth="1"/>
    <col min="8712" max="8712" width="12.83203125" style="1" customWidth="1"/>
    <col min="8713" max="8713" width="0" style="1" hidden="1" customWidth="1"/>
    <col min="8714" max="8715" width="12.83203125" style="1" customWidth="1"/>
    <col min="8716" max="8717" width="0" style="1" hidden="1" customWidth="1"/>
    <col min="8718" max="8953" width="8.5" style="1"/>
    <col min="8954" max="8954" width="5.5" style="1" customWidth="1"/>
    <col min="8955" max="8955" width="10.6640625" style="1" customWidth="1"/>
    <col min="8956" max="8956" width="41.5" style="1" customWidth="1"/>
    <col min="8957" max="8957" width="10" style="1" customWidth="1"/>
    <col min="8958" max="8959" width="12.83203125" style="1" customWidth="1"/>
    <col min="8960" max="8962" width="0" style="1" hidden="1" customWidth="1"/>
    <col min="8963" max="8963" width="7.83203125" style="1" customWidth="1"/>
    <col min="8964" max="8967" width="0" style="1" hidden="1" customWidth="1"/>
    <col min="8968" max="8968" width="12.83203125" style="1" customWidth="1"/>
    <col min="8969" max="8969" width="0" style="1" hidden="1" customWidth="1"/>
    <col min="8970" max="8971" width="12.83203125" style="1" customWidth="1"/>
    <col min="8972" max="8973" width="0" style="1" hidden="1" customWidth="1"/>
    <col min="8974" max="9209" width="8.5" style="1"/>
    <col min="9210" max="9210" width="5.5" style="1" customWidth="1"/>
    <col min="9211" max="9211" width="10.6640625" style="1" customWidth="1"/>
    <col min="9212" max="9212" width="41.5" style="1" customWidth="1"/>
    <col min="9213" max="9213" width="10" style="1" customWidth="1"/>
    <col min="9214" max="9215" width="12.83203125" style="1" customWidth="1"/>
    <col min="9216" max="9218" width="0" style="1" hidden="1" customWidth="1"/>
    <col min="9219" max="9219" width="7.83203125" style="1" customWidth="1"/>
    <col min="9220" max="9223" width="0" style="1" hidden="1" customWidth="1"/>
    <col min="9224" max="9224" width="12.83203125" style="1" customWidth="1"/>
    <col min="9225" max="9225" width="0" style="1" hidden="1" customWidth="1"/>
    <col min="9226" max="9227" width="12.83203125" style="1" customWidth="1"/>
    <col min="9228" max="9229" width="0" style="1" hidden="1" customWidth="1"/>
    <col min="9230" max="9465" width="8.5" style="1"/>
    <col min="9466" max="9466" width="5.5" style="1" customWidth="1"/>
    <col min="9467" max="9467" width="10.6640625" style="1" customWidth="1"/>
    <col min="9468" max="9468" width="41.5" style="1" customWidth="1"/>
    <col min="9469" max="9469" width="10" style="1" customWidth="1"/>
    <col min="9470" max="9471" width="12.83203125" style="1" customWidth="1"/>
    <col min="9472" max="9474" width="0" style="1" hidden="1" customWidth="1"/>
    <col min="9475" max="9475" width="7.83203125" style="1" customWidth="1"/>
    <col min="9476" max="9479" width="0" style="1" hidden="1" customWidth="1"/>
    <col min="9480" max="9480" width="12.83203125" style="1" customWidth="1"/>
    <col min="9481" max="9481" width="0" style="1" hidden="1" customWidth="1"/>
    <col min="9482" max="9483" width="12.83203125" style="1" customWidth="1"/>
    <col min="9484" max="9485" width="0" style="1" hidden="1" customWidth="1"/>
    <col min="9486" max="9721" width="8.5" style="1"/>
    <col min="9722" max="9722" width="5.5" style="1" customWidth="1"/>
    <col min="9723" max="9723" width="10.6640625" style="1" customWidth="1"/>
    <col min="9724" max="9724" width="41.5" style="1" customWidth="1"/>
    <col min="9725" max="9725" width="10" style="1" customWidth="1"/>
    <col min="9726" max="9727" width="12.83203125" style="1" customWidth="1"/>
    <col min="9728" max="9730" width="0" style="1" hidden="1" customWidth="1"/>
    <col min="9731" max="9731" width="7.83203125" style="1" customWidth="1"/>
    <col min="9732" max="9735" width="0" style="1" hidden="1" customWidth="1"/>
    <col min="9736" max="9736" width="12.83203125" style="1" customWidth="1"/>
    <col min="9737" max="9737" width="0" style="1" hidden="1" customWidth="1"/>
    <col min="9738" max="9739" width="12.83203125" style="1" customWidth="1"/>
    <col min="9740" max="9741" width="0" style="1" hidden="1" customWidth="1"/>
    <col min="9742" max="9977" width="8.5" style="1"/>
    <col min="9978" max="9978" width="5.5" style="1" customWidth="1"/>
    <col min="9979" max="9979" width="10.6640625" style="1" customWidth="1"/>
    <col min="9980" max="9980" width="41.5" style="1" customWidth="1"/>
    <col min="9981" max="9981" width="10" style="1" customWidth="1"/>
    <col min="9982" max="9983" width="12.83203125" style="1" customWidth="1"/>
    <col min="9984" max="9986" width="0" style="1" hidden="1" customWidth="1"/>
    <col min="9987" max="9987" width="7.83203125" style="1" customWidth="1"/>
    <col min="9988" max="9991" width="0" style="1" hidden="1" customWidth="1"/>
    <col min="9992" max="9992" width="12.83203125" style="1" customWidth="1"/>
    <col min="9993" max="9993" width="0" style="1" hidden="1" customWidth="1"/>
    <col min="9994" max="9995" width="12.83203125" style="1" customWidth="1"/>
    <col min="9996" max="9997" width="0" style="1" hidden="1" customWidth="1"/>
    <col min="9998" max="10233" width="8.5" style="1"/>
    <col min="10234" max="10234" width="5.5" style="1" customWidth="1"/>
    <col min="10235" max="10235" width="10.6640625" style="1" customWidth="1"/>
    <col min="10236" max="10236" width="41.5" style="1" customWidth="1"/>
    <col min="10237" max="10237" width="10" style="1" customWidth="1"/>
    <col min="10238" max="10239" width="12.83203125" style="1" customWidth="1"/>
    <col min="10240" max="10242" width="0" style="1" hidden="1" customWidth="1"/>
    <col min="10243" max="10243" width="7.83203125" style="1" customWidth="1"/>
    <col min="10244" max="10247" width="0" style="1" hidden="1" customWidth="1"/>
    <col min="10248" max="10248" width="12.83203125" style="1" customWidth="1"/>
    <col min="10249" max="10249" width="0" style="1" hidden="1" customWidth="1"/>
    <col min="10250" max="10251" width="12.83203125" style="1" customWidth="1"/>
    <col min="10252" max="10253" width="0" style="1" hidden="1" customWidth="1"/>
    <col min="10254" max="10489" width="8.5" style="1"/>
    <col min="10490" max="10490" width="5.5" style="1" customWidth="1"/>
    <col min="10491" max="10491" width="10.6640625" style="1" customWidth="1"/>
    <col min="10492" max="10492" width="41.5" style="1" customWidth="1"/>
    <col min="10493" max="10493" width="10" style="1" customWidth="1"/>
    <col min="10494" max="10495" width="12.83203125" style="1" customWidth="1"/>
    <col min="10496" max="10498" width="0" style="1" hidden="1" customWidth="1"/>
    <col min="10499" max="10499" width="7.83203125" style="1" customWidth="1"/>
    <col min="10500" max="10503" width="0" style="1" hidden="1" customWidth="1"/>
    <col min="10504" max="10504" width="12.83203125" style="1" customWidth="1"/>
    <col min="10505" max="10505" width="0" style="1" hidden="1" customWidth="1"/>
    <col min="10506" max="10507" width="12.83203125" style="1" customWidth="1"/>
    <col min="10508" max="10509" width="0" style="1" hidden="1" customWidth="1"/>
    <col min="10510" max="10745" width="8.5" style="1"/>
    <col min="10746" max="10746" width="5.5" style="1" customWidth="1"/>
    <col min="10747" max="10747" width="10.6640625" style="1" customWidth="1"/>
    <col min="10748" max="10748" width="41.5" style="1" customWidth="1"/>
    <col min="10749" max="10749" width="10" style="1" customWidth="1"/>
    <col min="10750" max="10751" width="12.83203125" style="1" customWidth="1"/>
    <col min="10752" max="10754" width="0" style="1" hidden="1" customWidth="1"/>
    <col min="10755" max="10755" width="7.83203125" style="1" customWidth="1"/>
    <col min="10756" max="10759" width="0" style="1" hidden="1" customWidth="1"/>
    <col min="10760" max="10760" width="12.83203125" style="1" customWidth="1"/>
    <col min="10761" max="10761" width="0" style="1" hidden="1" customWidth="1"/>
    <col min="10762" max="10763" width="12.83203125" style="1" customWidth="1"/>
    <col min="10764" max="10765" width="0" style="1" hidden="1" customWidth="1"/>
    <col min="10766" max="11001" width="8.5" style="1"/>
    <col min="11002" max="11002" width="5.5" style="1" customWidth="1"/>
    <col min="11003" max="11003" width="10.6640625" style="1" customWidth="1"/>
    <col min="11004" max="11004" width="41.5" style="1" customWidth="1"/>
    <col min="11005" max="11005" width="10" style="1" customWidth="1"/>
    <col min="11006" max="11007" width="12.83203125" style="1" customWidth="1"/>
    <col min="11008" max="11010" width="0" style="1" hidden="1" customWidth="1"/>
    <col min="11011" max="11011" width="7.83203125" style="1" customWidth="1"/>
    <col min="11012" max="11015" width="0" style="1" hidden="1" customWidth="1"/>
    <col min="11016" max="11016" width="12.83203125" style="1" customWidth="1"/>
    <col min="11017" max="11017" width="0" style="1" hidden="1" customWidth="1"/>
    <col min="11018" max="11019" width="12.83203125" style="1" customWidth="1"/>
    <col min="11020" max="11021" width="0" style="1" hidden="1" customWidth="1"/>
    <col min="11022" max="11257" width="8.5" style="1"/>
    <col min="11258" max="11258" width="5.5" style="1" customWidth="1"/>
    <col min="11259" max="11259" width="10.6640625" style="1" customWidth="1"/>
    <col min="11260" max="11260" width="41.5" style="1" customWidth="1"/>
    <col min="11261" max="11261" width="10" style="1" customWidth="1"/>
    <col min="11262" max="11263" width="12.83203125" style="1" customWidth="1"/>
    <col min="11264" max="11266" width="0" style="1" hidden="1" customWidth="1"/>
    <col min="11267" max="11267" width="7.83203125" style="1" customWidth="1"/>
    <col min="11268" max="11271" width="0" style="1" hidden="1" customWidth="1"/>
    <col min="11272" max="11272" width="12.83203125" style="1" customWidth="1"/>
    <col min="11273" max="11273" width="0" style="1" hidden="1" customWidth="1"/>
    <col min="11274" max="11275" width="12.83203125" style="1" customWidth="1"/>
    <col min="11276" max="11277" width="0" style="1" hidden="1" customWidth="1"/>
    <col min="11278" max="11513" width="8.5" style="1"/>
    <col min="11514" max="11514" width="5.5" style="1" customWidth="1"/>
    <col min="11515" max="11515" width="10.6640625" style="1" customWidth="1"/>
    <col min="11516" max="11516" width="41.5" style="1" customWidth="1"/>
    <col min="11517" max="11517" width="10" style="1" customWidth="1"/>
    <col min="11518" max="11519" width="12.83203125" style="1" customWidth="1"/>
    <col min="11520" max="11522" width="0" style="1" hidden="1" customWidth="1"/>
    <col min="11523" max="11523" width="7.83203125" style="1" customWidth="1"/>
    <col min="11524" max="11527" width="0" style="1" hidden="1" customWidth="1"/>
    <col min="11528" max="11528" width="12.83203125" style="1" customWidth="1"/>
    <col min="11529" max="11529" width="0" style="1" hidden="1" customWidth="1"/>
    <col min="11530" max="11531" width="12.83203125" style="1" customWidth="1"/>
    <col min="11532" max="11533" width="0" style="1" hidden="1" customWidth="1"/>
    <col min="11534" max="11769" width="8.5" style="1"/>
    <col min="11770" max="11770" width="5.5" style="1" customWidth="1"/>
    <col min="11771" max="11771" width="10.6640625" style="1" customWidth="1"/>
    <col min="11772" max="11772" width="41.5" style="1" customWidth="1"/>
    <col min="11773" max="11773" width="10" style="1" customWidth="1"/>
    <col min="11774" max="11775" width="12.83203125" style="1" customWidth="1"/>
    <col min="11776" max="11778" width="0" style="1" hidden="1" customWidth="1"/>
    <col min="11779" max="11779" width="7.83203125" style="1" customWidth="1"/>
    <col min="11780" max="11783" width="0" style="1" hidden="1" customWidth="1"/>
    <col min="11784" max="11784" width="12.83203125" style="1" customWidth="1"/>
    <col min="11785" max="11785" width="0" style="1" hidden="1" customWidth="1"/>
    <col min="11786" max="11787" width="12.83203125" style="1" customWidth="1"/>
    <col min="11788" max="11789" width="0" style="1" hidden="1" customWidth="1"/>
    <col min="11790" max="12025" width="8.5" style="1"/>
    <col min="12026" max="12026" width="5.5" style="1" customWidth="1"/>
    <col min="12027" max="12027" width="10.6640625" style="1" customWidth="1"/>
    <col min="12028" max="12028" width="41.5" style="1" customWidth="1"/>
    <col min="12029" max="12029" width="10" style="1" customWidth="1"/>
    <col min="12030" max="12031" width="12.83203125" style="1" customWidth="1"/>
    <col min="12032" max="12034" width="0" style="1" hidden="1" customWidth="1"/>
    <col min="12035" max="12035" width="7.83203125" style="1" customWidth="1"/>
    <col min="12036" max="12039" width="0" style="1" hidden="1" customWidth="1"/>
    <col min="12040" max="12040" width="12.83203125" style="1" customWidth="1"/>
    <col min="12041" max="12041" width="0" style="1" hidden="1" customWidth="1"/>
    <col min="12042" max="12043" width="12.83203125" style="1" customWidth="1"/>
    <col min="12044" max="12045" width="0" style="1" hidden="1" customWidth="1"/>
    <col min="12046" max="12281" width="8.5" style="1"/>
    <col min="12282" max="12282" width="5.5" style="1" customWidth="1"/>
    <col min="12283" max="12283" width="10.6640625" style="1" customWidth="1"/>
    <col min="12284" max="12284" width="41.5" style="1" customWidth="1"/>
    <col min="12285" max="12285" width="10" style="1" customWidth="1"/>
    <col min="12286" max="12287" width="12.83203125" style="1" customWidth="1"/>
    <col min="12288" max="12290" width="0" style="1" hidden="1" customWidth="1"/>
    <col min="12291" max="12291" width="7.83203125" style="1" customWidth="1"/>
    <col min="12292" max="12295" width="0" style="1" hidden="1" customWidth="1"/>
    <col min="12296" max="12296" width="12.83203125" style="1" customWidth="1"/>
    <col min="12297" max="12297" width="0" style="1" hidden="1" customWidth="1"/>
    <col min="12298" max="12299" width="12.83203125" style="1" customWidth="1"/>
    <col min="12300" max="12301" width="0" style="1" hidden="1" customWidth="1"/>
    <col min="12302" max="12537" width="8.5" style="1"/>
    <col min="12538" max="12538" width="5.5" style="1" customWidth="1"/>
    <col min="12539" max="12539" width="10.6640625" style="1" customWidth="1"/>
    <col min="12540" max="12540" width="41.5" style="1" customWidth="1"/>
    <col min="12541" max="12541" width="10" style="1" customWidth="1"/>
    <col min="12542" max="12543" width="12.83203125" style="1" customWidth="1"/>
    <col min="12544" max="12546" width="0" style="1" hidden="1" customWidth="1"/>
    <col min="12547" max="12547" width="7.83203125" style="1" customWidth="1"/>
    <col min="12548" max="12551" width="0" style="1" hidden="1" customWidth="1"/>
    <col min="12552" max="12552" width="12.83203125" style="1" customWidth="1"/>
    <col min="12553" max="12553" width="0" style="1" hidden="1" customWidth="1"/>
    <col min="12554" max="12555" width="12.83203125" style="1" customWidth="1"/>
    <col min="12556" max="12557" width="0" style="1" hidden="1" customWidth="1"/>
    <col min="12558" max="12793" width="8.5" style="1"/>
    <col min="12794" max="12794" width="5.5" style="1" customWidth="1"/>
    <col min="12795" max="12795" width="10.6640625" style="1" customWidth="1"/>
    <col min="12796" max="12796" width="41.5" style="1" customWidth="1"/>
    <col min="12797" max="12797" width="10" style="1" customWidth="1"/>
    <col min="12798" max="12799" width="12.83203125" style="1" customWidth="1"/>
    <col min="12800" max="12802" width="0" style="1" hidden="1" customWidth="1"/>
    <col min="12803" max="12803" width="7.83203125" style="1" customWidth="1"/>
    <col min="12804" max="12807" width="0" style="1" hidden="1" customWidth="1"/>
    <col min="12808" max="12808" width="12.83203125" style="1" customWidth="1"/>
    <col min="12809" max="12809" width="0" style="1" hidden="1" customWidth="1"/>
    <col min="12810" max="12811" width="12.83203125" style="1" customWidth="1"/>
    <col min="12812" max="12813" width="0" style="1" hidden="1" customWidth="1"/>
    <col min="12814" max="13049" width="8.5" style="1"/>
    <col min="13050" max="13050" width="5.5" style="1" customWidth="1"/>
    <col min="13051" max="13051" width="10.6640625" style="1" customWidth="1"/>
    <col min="13052" max="13052" width="41.5" style="1" customWidth="1"/>
    <col min="13053" max="13053" width="10" style="1" customWidth="1"/>
    <col min="13054" max="13055" width="12.83203125" style="1" customWidth="1"/>
    <col min="13056" max="13058" width="0" style="1" hidden="1" customWidth="1"/>
    <col min="13059" max="13059" width="7.83203125" style="1" customWidth="1"/>
    <col min="13060" max="13063" width="0" style="1" hidden="1" customWidth="1"/>
    <col min="13064" max="13064" width="12.83203125" style="1" customWidth="1"/>
    <col min="13065" max="13065" width="0" style="1" hidden="1" customWidth="1"/>
    <col min="13066" max="13067" width="12.83203125" style="1" customWidth="1"/>
    <col min="13068" max="13069" width="0" style="1" hidden="1" customWidth="1"/>
    <col min="13070" max="13305" width="8.5" style="1"/>
    <col min="13306" max="13306" width="5.5" style="1" customWidth="1"/>
    <col min="13307" max="13307" width="10.6640625" style="1" customWidth="1"/>
    <col min="13308" max="13308" width="41.5" style="1" customWidth="1"/>
    <col min="13309" max="13309" width="10" style="1" customWidth="1"/>
    <col min="13310" max="13311" width="12.83203125" style="1" customWidth="1"/>
    <col min="13312" max="13314" width="0" style="1" hidden="1" customWidth="1"/>
    <col min="13315" max="13315" width="7.83203125" style="1" customWidth="1"/>
    <col min="13316" max="13319" width="0" style="1" hidden="1" customWidth="1"/>
    <col min="13320" max="13320" width="12.83203125" style="1" customWidth="1"/>
    <col min="13321" max="13321" width="0" style="1" hidden="1" customWidth="1"/>
    <col min="13322" max="13323" width="12.83203125" style="1" customWidth="1"/>
    <col min="13324" max="13325" width="0" style="1" hidden="1" customWidth="1"/>
    <col min="13326" max="13561" width="8.5" style="1"/>
    <col min="13562" max="13562" width="5.5" style="1" customWidth="1"/>
    <col min="13563" max="13563" width="10.6640625" style="1" customWidth="1"/>
    <col min="13564" max="13564" width="41.5" style="1" customWidth="1"/>
    <col min="13565" max="13565" width="10" style="1" customWidth="1"/>
    <col min="13566" max="13567" width="12.83203125" style="1" customWidth="1"/>
    <col min="13568" max="13570" width="0" style="1" hidden="1" customWidth="1"/>
    <col min="13571" max="13571" width="7.83203125" style="1" customWidth="1"/>
    <col min="13572" max="13575" width="0" style="1" hidden="1" customWidth="1"/>
    <col min="13576" max="13576" width="12.83203125" style="1" customWidth="1"/>
    <col min="13577" max="13577" width="0" style="1" hidden="1" customWidth="1"/>
    <col min="13578" max="13579" width="12.83203125" style="1" customWidth="1"/>
    <col min="13580" max="13581" width="0" style="1" hidden="1" customWidth="1"/>
    <col min="13582" max="13817" width="8.5" style="1"/>
    <col min="13818" max="13818" width="5.5" style="1" customWidth="1"/>
    <col min="13819" max="13819" width="10.6640625" style="1" customWidth="1"/>
    <col min="13820" max="13820" width="41.5" style="1" customWidth="1"/>
    <col min="13821" max="13821" width="10" style="1" customWidth="1"/>
    <col min="13822" max="13823" width="12.83203125" style="1" customWidth="1"/>
    <col min="13824" max="13826" width="0" style="1" hidden="1" customWidth="1"/>
    <col min="13827" max="13827" width="7.83203125" style="1" customWidth="1"/>
    <col min="13828" max="13831" width="0" style="1" hidden="1" customWidth="1"/>
    <col min="13832" max="13832" width="12.83203125" style="1" customWidth="1"/>
    <col min="13833" max="13833" width="0" style="1" hidden="1" customWidth="1"/>
    <col min="13834" max="13835" width="12.83203125" style="1" customWidth="1"/>
    <col min="13836" max="13837" width="0" style="1" hidden="1" customWidth="1"/>
    <col min="13838" max="14073" width="8.5" style="1"/>
    <col min="14074" max="14074" width="5.5" style="1" customWidth="1"/>
    <col min="14075" max="14075" width="10.6640625" style="1" customWidth="1"/>
    <col min="14076" max="14076" width="41.5" style="1" customWidth="1"/>
    <col min="14077" max="14077" width="10" style="1" customWidth="1"/>
    <col min="14078" max="14079" width="12.83203125" style="1" customWidth="1"/>
    <col min="14080" max="14082" width="0" style="1" hidden="1" customWidth="1"/>
    <col min="14083" max="14083" width="7.83203125" style="1" customWidth="1"/>
    <col min="14084" max="14087" width="0" style="1" hidden="1" customWidth="1"/>
    <col min="14088" max="14088" width="12.83203125" style="1" customWidth="1"/>
    <col min="14089" max="14089" width="0" style="1" hidden="1" customWidth="1"/>
    <col min="14090" max="14091" width="12.83203125" style="1" customWidth="1"/>
    <col min="14092" max="14093" width="0" style="1" hidden="1" customWidth="1"/>
    <col min="14094" max="14329" width="8.5" style="1"/>
    <col min="14330" max="14330" width="5.5" style="1" customWidth="1"/>
    <col min="14331" max="14331" width="10.6640625" style="1" customWidth="1"/>
    <col min="14332" max="14332" width="41.5" style="1" customWidth="1"/>
    <col min="14333" max="14333" width="10" style="1" customWidth="1"/>
    <col min="14334" max="14335" width="12.83203125" style="1" customWidth="1"/>
    <col min="14336" max="14338" width="0" style="1" hidden="1" customWidth="1"/>
    <col min="14339" max="14339" width="7.83203125" style="1" customWidth="1"/>
    <col min="14340" max="14343" width="0" style="1" hidden="1" customWidth="1"/>
    <col min="14344" max="14344" width="12.83203125" style="1" customWidth="1"/>
    <col min="14345" max="14345" width="0" style="1" hidden="1" customWidth="1"/>
    <col min="14346" max="14347" width="12.83203125" style="1" customWidth="1"/>
    <col min="14348" max="14349" width="0" style="1" hidden="1" customWidth="1"/>
    <col min="14350" max="14585" width="8.5" style="1"/>
    <col min="14586" max="14586" width="5.5" style="1" customWidth="1"/>
    <col min="14587" max="14587" width="10.6640625" style="1" customWidth="1"/>
    <col min="14588" max="14588" width="41.5" style="1" customWidth="1"/>
    <col min="14589" max="14589" width="10" style="1" customWidth="1"/>
    <col min="14590" max="14591" width="12.83203125" style="1" customWidth="1"/>
    <col min="14592" max="14594" width="0" style="1" hidden="1" customWidth="1"/>
    <col min="14595" max="14595" width="7.83203125" style="1" customWidth="1"/>
    <col min="14596" max="14599" width="0" style="1" hidden="1" customWidth="1"/>
    <col min="14600" max="14600" width="12.83203125" style="1" customWidth="1"/>
    <col min="14601" max="14601" width="0" style="1" hidden="1" customWidth="1"/>
    <col min="14602" max="14603" width="12.83203125" style="1" customWidth="1"/>
    <col min="14604" max="14605" width="0" style="1" hidden="1" customWidth="1"/>
    <col min="14606" max="14841" width="8.5" style="1"/>
    <col min="14842" max="14842" width="5.5" style="1" customWidth="1"/>
    <col min="14843" max="14843" width="10.6640625" style="1" customWidth="1"/>
    <col min="14844" max="14844" width="41.5" style="1" customWidth="1"/>
    <col min="14845" max="14845" width="10" style="1" customWidth="1"/>
    <col min="14846" max="14847" width="12.83203125" style="1" customWidth="1"/>
    <col min="14848" max="14850" width="0" style="1" hidden="1" customWidth="1"/>
    <col min="14851" max="14851" width="7.83203125" style="1" customWidth="1"/>
    <col min="14852" max="14855" width="0" style="1" hidden="1" customWidth="1"/>
    <col min="14856" max="14856" width="12.83203125" style="1" customWidth="1"/>
    <col min="14857" max="14857" width="0" style="1" hidden="1" customWidth="1"/>
    <col min="14858" max="14859" width="12.83203125" style="1" customWidth="1"/>
    <col min="14860" max="14861" width="0" style="1" hidden="1" customWidth="1"/>
    <col min="14862" max="15097" width="8.5" style="1"/>
    <col min="15098" max="15098" width="5.5" style="1" customWidth="1"/>
    <col min="15099" max="15099" width="10.6640625" style="1" customWidth="1"/>
    <col min="15100" max="15100" width="41.5" style="1" customWidth="1"/>
    <col min="15101" max="15101" width="10" style="1" customWidth="1"/>
    <col min="15102" max="15103" width="12.83203125" style="1" customWidth="1"/>
    <col min="15104" max="15106" width="0" style="1" hidden="1" customWidth="1"/>
    <col min="15107" max="15107" width="7.83203125" style="1" customWidth="1"/>
    <col min="15108" max="15111" width="0" style="1" hidden="1" customWidth="1"/>
    <col min="15112" max="15112" width="12.83203125" style="1" customWidth="1"/>
    <col min="15113" max="15113" width="0" style="1" hidden="1" customWidth="1"/>
    <col min="15114" max="15115" width="12.83203125" style="1" customWidth="1"/>
    <col min="15116" max="15117" width="0" style="1" hidden="1" customWidth="1"/>
    <col min="15118" max="15353" width="8.5" style="1"/>
    <col min="15354" max="15354" width="5.5" style="1" customWidth="1"/>
    <col min="15355" max="15355" width="10.6640625" style="1" customWidth="1"/>
    <col min="15356" max="15356" width="41.5" style="1" customWidth="1"/>
    <col min="15357" max="15357" width="10" style="1" customWidth="1"/>
    <col min="15358" max="15359" width="12.83203125" style="1" customWidth="1"/>
    <col min="15360" max="15362" width="0" style="1" hidden="1" customWidth="1"/>
    <col min="15363" max="15363" width="7.83203125" style="1" customWidth="1"/>
    <col min="15364" max="15367" width="0" style="1" hidden="1" customWidth="1"/>
    <col min="15368" max="15368" width="12.83203125" style="1" customWidth="1"/>
    <col min="15369" max="15369" width="0" style="1" hidden="1" customWidth="1"/>
    <col min="15370" max="15371" width="12.83203125" style="1" customWidth="1"/>
    <col min="15372" max="15373" width="0" style="1" hidden="1" customWidth="1"/>
    <col min="15374" max="15609" width="8.5" style="1"/>
    <col min="15610" max="15610" width="5.5" style="1" customWidth="1"/>
    <col min="15611" max="15611" width="10.6640625" style="1" customWidth="1"/>
    <col min="15612" max="15612" width="41.5" style="1" customWidth="1"/>
    <col min="15613" max="15613" width="10" style="1" customWidth="1"/>
    <col min="15614" max="15615" width="12.83203125" style="1" customWidth="1"/>
    <col min="15616" max="15618" width="0" style="1" hidden="1" customWidth="1"/>
    <col min="15619" max="15619" width="7.83203125" style="1" customWidth="1"/>
    <col min="15620" max="15623" width="0" style="1" hidden="1" customWidth="1"/>
    <col min="15624" max="15624" width="12.83203125" style="1" customWidth="1"/>
    <col min="15625" max="15625" width="0" style="1" hidden="1" customWidth="1"/>
    <col min="15626" max="15627" width="12.83203125" style="1" customWidth="1"/>
    <col min="15628" max="15629" width="0" style="1" hidden="1" customWidth="1"/>
    <col min="15630" max="15865" width="8.5" style="1"/>
    <col min="15866" max="15866" width="5.5" style="1" customWidth="1"/>
    <col min="15867" max="15867" width="10.6640625" style="1" customWidth="1"/>
    <col min="15868" max="15868" width="41.5" style="1" customWidth="1"/>
    <col min="15869" max="15869" width="10" style="1" customWidth="1"/>
    <col min="15870" max="15871" width="12.83203125" style="1" customWidth="1"/>
    <col min="15872" max="15874" width="0" style="1" hidden="1" customWidth="1"/>
    <col min="15875" max="15875" width="7.83203125" style="1" customWidth="1"/>
    <col min="15876" max="15879" width="0" style="1" hidden="1" customWidth="1"/>
    <col min="15880" max="15880" width="12.83203125" style="1" customWidth="1"/>
    <col min="15881" max="15881" width="0" style="1" hidden="1" customWidth="1"/>
    <col min="15882" max="15883" width="12.83203125" style="1" customWidth="1"/>
    <col min="15884" max="15885" width="0" style="1" hidden="1" customWidth="1"/>
    <col min="15886" max="16121" width="8.5" style="1"/>
    <col min="16122" max="16122" width="5.5" style="1" customWidth="1"/>
    <col min="16123" max="16123" width="10.6640625" style="1" customWidth="1"/>
    <col min="16124" max="16124" width="41.5" style="1" customWidth="1"/>
    <col min="16125" max="16125" width="10" style="1" customWidth="1"/>
    <col min="16126" max="16127" width="12.83203125" style="1" customWidth="1"/>
    <col min="16128" max="16130" width="0" style="1" hidden="1" customWidth="1"/>
    <col min="16131" max="16131" width="7.83203125" style="1" customWidth="1"/>
    <col min="16132" max="16135" width="0" style="1" hidden="1" customWidth="1"/>
    <col min="16136" max="16136" width="12.83203125" style="1" customWidth="1"/>
    <col min="16137" max="16137" width="0" style="1" hidden="1" customWidth="1"/>
    <col min="16138" max="16139" width="12.83203125" style="1" customWidth="1"/>
    <col min="16140" max="16141" width="0" style="1" hidden="1" customWidth="1"/>
    <col min="16142" max="16384" width="8.5" style="1"/>
  </cols>
  <sheetData>
    <row r="1" spans="1:13" ht="26.2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3" ht="30" customHeight="1" x14ac:dyDescent="0.2">
      <c r="A2" s="22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3" ht="37.5" customHeight="1" x14ac:dyDescent="0.2">
      <c r="A3" s="23" t="s">
        <v>17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3" ht="39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19</v>
      </c>
      <c r="F4" s="3" t="s">
        <v>18</v>
      </c>
      <c r="G4" s="3" t="s">
        <v>20</v>
      </c>
      <c r="H4" s="3" t="s">
        <v>18</v>
      </c>
      <c r="I4" s="3" t="s">
        <v>21</v>
      </c>
      <c r="J4" s="3" t="s">
        <v>18</v>
      </c>
      <c r="K4" s="3" t="s">
        <v>187</v>
      </c>
      <c r="L4" s="1" t="s">
        <v>5</v>
      </c>
      <c r="M4" s="1" t="s">
        <v>6</v>
      </c>
    </row>
    <row r="5" spans="1:13" ht="16.5" customHeight="1" x14ac:dyDescent="0.2">
      <c r="A5" s="4" t="s">
        <v>7</v>
      </c>
      <c r="B5" s="5" t="s">
        <v>8</v>
      </c>
      <c r="C5" s="5"/>
      <c r="D5" s="6"/>
      <c r="E5" s="7"/>
      <c r="F5" s="7"/>
      <c r="G5" s="7"/>
      <c r="H5" s="7"/>
      <c r="I5" s="7"/>
      <c r="J5" s="7"/>
      <c r="K5" s="7"/>
    </row>
    <row r="6" spans="1:13" ht="16.5" customHeight="1" x14ac:dyDescent="0.2">
      <c r="A6" s="8">
        <v>1</v>
      </c>
      <c r="B6" s="10"/>
      <c r="C6" s="9"/>
      <c r="D6" s="11"/>
      <c r="E6" s="12"/>
      <c r="F6" s="12"/>
      <c r="G6" s="12"/>
      <c r="H6" s="12"/>
      <c r="I6" s="12"/>
      <c r="J6" s="12"/>
      <c r="K6" s="12"/>
      <c r="L6" s="1">
        <v>0</v>
      </c>
      <c r="M6" s="1">
        <v>0</v>
      </c>
    </row>
    <row r="7" spans="1:13" ht="16.5" customHeight="1" x14ac:dyDescent="0.2">
      <c r="A7" s="8">
        <v>2</v>
      </c>
      <c r="B7" s="10"/>
      <c r="C7" s="9"/>
      <c r="D7" s="11"/>
      <c r="E7" s="12"/>
      <c r="F7" s="12"/>
      <c r="G7" s="12"/>
      <c r="H7" s="12"/>
      <c r="I7" s="12"/>
      <c r="J7" s="12"/>
      <c r="K7" s="12"/>
      <c r="L7" s="1">
        <v>0</v>
      </c>
      <c r="M7" s="1">
        <v>0</v>
      </c>
    </row>
    <row r="8" spans="1:13" ht="16.5" customHeight="1" x14ac:dyDescent="0.2">
      <c r="A8" s="8">
        <v>3</v>
      </c>
      <c r="B8" s="10"/>
      <c r="C8" s="9"/>
      <c r="D8" s="11"/>
      <c r="E8" s="12"/>
      <c r="F8" s="12"/>
      <c r="G8" s="12"/>
      <c r="H8" s="12"/>
      <c r="I8" s="12"/>
      <c r="J8" s="12"/>
      <c r="K8" s="12"/>
      <c r="L8" s="1">
        <v>0</v>
      </c>
      <c r="M8" s="1">
        <v>0</v>
      </c>
    </row>
    <row r="9" spans="1:13" ht="16.5" customHeight="1" x14ac:dyDescent="0.2">
      <c r="A9" s="8">
        <v>8</v>
      </c>
      <c r="B9" s="10" t="s">
        <v>31</v>
      </c>
      <c r="C9" s="9" t="s">
        <v>30</v>
      </c>
      <c r="D9" s="11">
        <v>1</v>
      </c>
      <c r="E9" s="12">
        <v>100000</v>
      </c>
      <c r="F9" s="12">
        <v>100000</v>
      </c>
      <c r="G9" s="12">
        <v>0</v>
      </c>
      <c r="H9" s="12">
        <v>0</v>
      </c>
      <c r="I9" s="12">
        <v>100000</v>
      </c>
      <c r="J9" s="12">
        <v>100000</v>
      </c>
      <c r="K9" s="12">
        <f t="shared" ref="K9:K14" si="0">D9*I9</f>
        <v>100000</v>
      </c>
      <c r="L9" s="1">
        <v>0</v>
      </c>
      <c r="M9" s="1">
        <v>0</v>
      </c>
    </row>
    <row r="10" spans="1:13" ht="16.5" customHeight="1" x14ac:dyDescent="0.2">
      <c r="A10" s="8">
        <v>21</v>
      </c>
      <c r="B10" s="10" t="s">
        <v>44</v>
      </c>
      <c r="C10" s="9" t="s">
        <v>23</v>
      </c>
      <c r="D10" s="11">
        <v>4</v>
      </c>
      <c r="E10" s="12">
        <v>210000</v>
      </c>
      <c r="F10" s="12">
        <v>840000</v>
      </c>
      <c r="G10" s="12">
        <v>0</v>
      </c>
      <c r="H10" s="12">
        <v>0</v>
      </c>
      <c r="I10" s="12">
        <v>210000</v>
      </c>
      <c r="J10" s="12">
        <v>840000</v>
      </c>
      <c r="K10" s="12">
        <f t="shared" si="0"/>
        <v>840000</v>
      </c>
      <c r="L10" s="1">
        <v>0</v>
      </c>
      <c r="M10" s="1">
        <v>0</v>
      </c>
    </row>
    <row r="11" spans="1:13" ht="16.5" customHeight="1" x14ac:dyDescent="0.2">
      <c r="A11" s="8">
        <v>23</v>
      </c>
      <c r="B11" s="10" t="s">
        <v>46</v>
      </c>
      <c r="C11" s="9" t="s">
        <v>23</v>
      </c>
      <c r="D11" s="11">
        <v>2</v>
      </c>
      <c r="E11" s="12">
        <v>4364</v>
      </c>
      <c r="F11" s="12">
        <v>8728</v>
      </c>
      <c r="G11" s="12">
        <v>0</v>
      </c>
      <c r="H11" s="12">
        <v>0</v>
      </c>
      <c r="I11" s="12">
        <v>5000</v>
      </c>
      <c r="J11" s="12">
        <v>8728</v>
      </c>
      <c r="K11" s="12">
        <f t="shared" si="0"/>
        <v>10000</v>
      </c>
      <c r="L11" s="1">
        <v>0</v>
      </c>
      <c r="M11" s="1">
        <v>0</v>
      </c>
    </row>
    <row r="12" spans="1:13" ht="16.5" customHeight="1" x14ac:dyDescent="0.2">
      <c r="A12" s="8">
        <v>24</v>
      </c>
      <c r="B12" s="10" t="s">
        <v>47</v>
      </c>
      <c r="C12" s="9" t="s">
        <v>23</v>
      </c>
      <c r="D12" s="11">
        <v>4</v>
      </c>
      <c r="E12" s="12">
        <v>18000</v>
      </c>
      <c r="F12" s="12">
        <v>72000</v>
      </c>
      <c r="G12" s="12">
        <v>0</v>
      </c>
      <c r="H12" s="12">
        <v>0</v>
      </c>
      <c r="I12" s="12">
        <v>18000</v>
      </c>
      <c r="J12" s="12">
        <v>72000</v>
      </c>
      <c r="K12" s="12">
        <f t="shared" si="0"/>
        <v>72000</v>
      </c>
      <c r="L12" s="1">
        <v>0</v>
      </c>
      <c r="M12" s="1">
        <v>0</v>
      </c>
    </row>
    <row r="13" spans="1:13" ht="16.5" customHeight="1" x14ac:dyDescent="0.2">
      <c r="A13" s="8">
        <v>26</v>
      </c>
      <c r="B13" s="10" t="s">
        <v>50</v>
      </c>
      <c r="C13" s="9" t="s">
        <v>23</v>
      </c>
      <c r="D13" s="11">
        <v>1</v>
      </c>
      <c r="E13" s="12">
        <v>18000</v>
      </c>
      <c r="F13" s="12">
        <v>18000</v>
      </c>
      <c r="G13" s="12">
        <v>0</v>
      </c>
      <c r="H13" s="12">
        <v>0</v>
      </c>
      <c r="I13" s="12">
        <v>18000</v>
      </c>
      <c r="J13" s="12">
        <v>18000</v>
      </c>
      <c r="K13" s="12">
        <f t="shared" si="0"/>
        <v>18000</v>
      </c>
      <c r="L13" s="1">
        <v>0</v>
      </c>
      <c r="M13" s="1">
        <v>0</v>
      </c>
    </row>
    <row r="14" spans="1:13" ht="16.5" customHeight="1" x14ac:dyDescent="0.2">
      <c r="A14" s="8">
        <v>27</v>
      </c>
      <c r="B14" s="10" t="s">
        <v>51</v>
      </c>
      <c r="C14" s="9" t="s">
        <v>23</v>
      </c>
      <c r="D14" s="11">
        <v>1</v>
      </c>
      <c r="E14" s="12">
        <v>10909</v>
      </c>
      <c r="F14" s="12">
        <v>10909</v>
      </c>
      <c r="G14" s="12">
        <v>0</v>
      </c>
      <c r="H14" s="12">
        <v>0</v>
      </c>
      <c r="I14" s="12">
        <v>11000</v>
      </c>
      <c r="J14" s="12">
        <v>10909</v>
      </c>
      <c r="K14" s="12">
        <f t="shared" si="0"/>
        <v>11000</v>
      </c>
      <c r="L14" s="1">
        <v>0</v>
      </c>
      <c r="M14" s="1">
        <v>0</v>
      </c>
    </row>
    <row r="15" spans="1:13" ht="16.5" customHeight="1" x14ac:dyDescent="0.2">
      <c r="A15" s="8">
        <v>28</v>
      </c>
      <c r="B15" s="10"/>
      <c r="C15" s="9"/>
      <c r="D15" s="11"/>
      <c r="E15" s="12"/>
      <c r="F15" s="12"/>
      <c r="G15" s="12"/>
      <c r="H15" s="12"/>
      <c r="I15" s="12"/>
      <c r="J15" s="12"/>
      <c r="K15" s="12"/>
      <c r="L15" s="1">
        <v>0</v>
      </c>
      <c r="M15" s="1">
        <v>0</v>
      </c>
    </row>
    <row r="16" spans="1:13" ht="16.5" customHeight="1" x14ac:dyDescent="0.2">
      <c r="A16" s="8">
        <v>29</v>
      </c>
      <c r="B16" s="10"/>
      <c r="C16" s="9"/>
      <c r="D16" s="11"/>
      <c r="E16" s="12"/>
      <c r="F16" s="12"/>
      <c r="G16" s="12"/>
      <c r="H16" s="12"/>
      <c r="I16" s="12"/>
      <c r="J16" s="12"/>
      <c r="K16" s="12"/>
      <c r="L16" s="1">
        <v>0</v>
      </c>
      <c r="M16" s="1">
        <v>0</v>
      </c>
    </row>
    <row r="17" spans="1:13" ht="16.5" customHeight="1" x14ac:dyDescent="0.2">
      <c r="A17" s="8">
        <v>30</v>
      </c>
      <c r="B17" s="10"/>
      <c r="C17" s="9"/>
      <c r="D17" s="11"/>
      <c r="E17" s="12"/>
      <c r="F17" s="12"/>
      <c r="G17" s="12"/>
      <c r="H17" s="12"/>
      <c r="I17" s="12"/>
      <c r="J17" s="12"/>
      <c r="K17" s="12"/>
      <c r="L17" s="1">
        <v>0</v>
      </c>
      <c r="M17" s="1">
        <v>0</v>
      </c>
    </row>
    <row r="18" spans="1:13" ht="16.5" customHeight="1" x14ac:dyDescent="0.2">
      <c r="A18" s="8">
        <v>32</v>
      </c>
      <c r="B18" s="10"/>
      <c r="C18" s="9"/>
      <c r="D18" s="11"/>
      <c r="E18" s="12"/>
      <c r="F18" s="12"/>
      <c r="G18" s="12"/>
      <c r="H18" s="12"/>
      <c r="I18" s="12"/>
      <c r="J18" s="12"/>
      <c r="K18" s="12"/>
      <c r="L18" s="1">
        <v>0</v>
      </c>
      <c r="M18" s="1">
        <v>0</v>
      </c>
    </row>
    <row r="19" spans="1:13" ht="16.5" customHeight="1" x14ac:dyDescent="0.2">
      <c r="A19" s="8">
        <v>33</v>
      </c>
      <c r="B19" s="10" t="s">
        <v>58</v>
      </c>
      <c r="C19" s="9" t="s">
        <v>23</v>
      </c>
      <c r="D19" s="11">
        <v>1</v>
      </c>
      <c r="E19" s="12">
        <v>6500</v>
      </c>
      <c r="F19" s="12">
        <v>6500</v>
      </c>
      <c r="G19" s="12">
        <v>0</v>
      </c>
      <c r="H19" s="12">
        <v>0</v>
      </c>
      <c r="I19" s="12">
        <v>6500</v>
      </c>
      <c r="J19" s="12">
        <v>6500</v>
      </c>
      <c r="K19" s="12">
        <f t="shared" ref="K19:K32" si="1">D19*I19</f>
        <v>6500</v>
      </c>
      <c r="L19" s="1">
        <v>0</v>
      </c>
      <c r="M19" s="1">
        <v>0</v>
      </c>
    </row>
    <row r="20" spans="1:13" ht="16.5" customHeight="1" x14ac:dyDescent="0.2">
      <c r="A20" s="8">
        <v>34</v>
      </c>
      <c r="B20" s="10" t="s">
        <v>59</v>
      </c>
      <c r="C20" s="9" t="s">
        <v>23</v>
      </c>
      <c r="D20" s="11">
        <v>10</v>
      </c>
      <c r="E20" s="12">
        <v>7364</v>
      </c>
      <c r="F20" s="12">
        <v>73640</v>
      </c>
      <c r="G20" s="12">
        <v>0</v>
      </c>
      <c r="H20" s="12">
        <v>0</v>
      </c>
      <c r="I20" s="12">
        <v>7500</v>
      </c>
      <c r="J20" s="12">
        <v>73640</v>
      </c>
      <c r="K20" s="12">
        <f t="shared" si="1"/>
        <v>75000</v>
      </c>
      <c r="L20" s="1">
        <v>0</v>
      </c>
      <c r="M20" s="1">
        <v>0</v>
      </c>
    </row>
    <row r="21" spans="1:13" ht="16.5" customHeight="1" x14ac:dyDescent="0.2">
      <c r="A21" s="8">
        <v>35</v>
      </c>
      <c r="B21" s="10" t="s">
        <v>60</v>
      </c>
      <c r="C21" s="9" t="s">
        <v>23</v>
      </c>
      <c r="D21" s="11">
        <v>4</v>
      </c>
      <c r="E21" s="12">
        <v>13727</v>
      </c>
      <c r="F21" s="12">
        <v>54908</v>
      </c>
      <c r="G21" s="12">
        <v>0</v>
      </c>
      <c r="H21" s="12">
        <v>0</v>
      </c>
      <c r="I21" s="12">
        <v>13727</v>
      </c>
      <c r="J21" s="12">
        <v>54908</v>
      </c>
      <c r="K21" s="12">
        <f t="shared" si="1"/>
        <v>54908</v>
      </c>
      <c r="L21" s="1">
        <v>0</v>
      </c>
      <c r="M21" s="1">
        <v>0</v>
      </c>
    </row>
    <row r="22" spans="1:13" ht="16.5" customHeight="1" x14ac:dyDescent="0.2">
      <c r="A22" s="8">
        <v>36</v>
      </c>
      <c r="B22" s="10" t="s">
        <v>61</v>
      </c>
      <c r="C22" s="9" t="s">
        <v>23</v>
      </c>
      <c r="D22" s="11">
        <v>4</v>
      </c>
      <c r="E22" s="12">
        <v>2727</v>
      </c>
      <c r="F22" s="12">
        <v>10908</v>
      </c>
      <c r="G22" s="12">
        <v>0</v>
      </c>
      <c r="H22" s="12">
        <v>0</v>
      </c>
      <c r="I22" s="12">
        <v>2727</v>
      </c>
      <c r="J22" s="12">
        <v>10908</v>
      </c>
      <c r="K22" s="12">
        <f t="shared" si="1"/>
        <v>10908</v>
      </c>
      <c r="L22" s="1">
        <v>0</v>
      </c>
      <c r="M22" s="1">
        <v>0</v>
      </c>
    </row>
    <row r="23" spans="1:13" ht="16.5" customHeight="1" x14ac:dyDescent="0.2">
      <c r="A23" s="8">
        <v>37</v>
      </c>
      <c r="B23" s="10" t="s">
        <v>62</v>
      </c>
      <c r="C23" s="9" t="s">
        <v>23</v>
      </c>
      <c r="D23" s="11">
        <v>8</v>
      </c>
      <c r="E23" s="12">
        <v>10909</v>
      </c>
      <c r="F23" s="12">
        <v>87272</v>
      </c>
      <c r="G23" s="12">
        <v>0</v>
      </c>
      <c r="H23" s="12">
        <v>0</v>
      </c>
      <c r="I23" s="12">
        <v>10909</v>
      </c>
      <c r="J23" s="12">
        <v>87272</v>
      </c>
      <c r="K23" s="12">
        <f t="shared" si="1"/>
        <v>87272</v>
      </c>
      <c r="L23" s="1">
        <v>0</v>
      </c>
      <c r="M23" s="1">
        <v>0</v>
      </c>
    </row>
    <row r="24" spans="1:13" ht="16.5" customHeight="1" x14ac:dyDescent="0.2">
      <c r="A24" s="8">
        <v>38</v>
      </c>
      <c r="B24" s="10" t="s">
        <v>63</v>
      </c>
      <c r="C24" s="9" t="s">
        <v>23</v>
      </c>
      <c r="D24" s="11">
        <v>4</v>
      </c>
      <c r="E24" s="12">
        <v>44182</v>
      </c>
      <c r="F24" s="12">
        <v>176728</v>
      </c>
      <c r="G24" s="12">
        <v>0</v>
      </c>
      <c r="H24" s="12">
        <v>0</v>
      </c>
      <c r="I24" s="12">
        <v>44182</v>
      </c>
      <c r="J24" s="12">
        <v>176728</v>
      </c>
      <c r="K24" s="12">
        <f t="shared" si="1"/>
        <v>176728</v>
      </c>
      <c r="L24" s="1">
        <v>0</v>
      </c>
      <c r="M24" s="1">
        <v>0</v>
      </c>
    </row>
    <row r="25" spans="1:13" ht="16.5" customHeight="1" x14ac:dyDescent="0.2">
      <c r="A25" s="8">
        <v>39</v>
      </c>
      <c r="B25" s="10" t="s">
        <v>64</v>
      </c>
      <c r="C25" s="9" t="s">
        <v>23</v>
      </c>
      <c r="D25" s="11">
        <v>2</v>
      </c>
      <c r="E25" s="12">
        <v>246091</v>
      </c>
      <c r="F25" s="12">
        <v>492182</v>
      </c>
      <c r="G25" s="12">
        <v>0</v>
      </c>
      <c r="H25" s="12">
        <v>0</v>
      </c>
      <c r="I25" s="12">
        <v>246091</v>
      </c>
      <c r="J25" s="12">
        <v>492182</v>
      </c>
      <c r="K25" s="12">
        <f t="shared" si="1"/>
        <v>492182</v>
      </c>
      <c r="L25" s="1">
        <v>0</v>
      </c>
      <c r="M25" s="1">
        <v>0</v>
      </c>
    </row>
    <row r="26" spans="1:13" ht="16.5" customHeight="1" x14ac:dyDescent="0.2">
      <c r="A26" s="8">
        <v>43</v>
      </c>
      <c r="B26" s="10" t="s">
        <v>68</v>
      </c>
      <c r="C26" s="9" t="s">
        <v>30</v>
      </c>
      <c r="D26" s="11">
        <v>4</v>
      </c>
      <c r="E26" s="12">
        <v>5000</v>
      </c>
      <c r="F26" s="12">
        <v>20000</v>
      </c>
      <c r="G26" s="12">
        <v>0</v>
      </c>
      <c r="H26" s="12">
        <v>0</v>
      </c>
      <c r="I26" s="12">
        <v>5000</v>
      </c>
      <c r="J26" s="12">
        <v>20000</v>
      </c>
      <c r="K26" s="12">
        <f t="shared" si="1"/>
        <v>20000</v>
      </c>
      <c r="L26" s="1">
        <v>0</v>
      </c>
      <c r="M26" s="1">
        <v>0</v>
      </c>
    </row>
    <row r="27" spans="1:13" ht="16.5" customHeight="1" x14ac:dyDescent="0.2">
      <c r="A27" s="8">
        <v>44</v>
      </c>
      <c r="B27" s="10" t="s">
        <v>69</v>
      </c>
      <c r="C27" s="9" t="s">
        <v>30</v>
      </c>
      <c r="D27" s="11">
        <v>1</v>
      </c>
      <c r="E27" s="12">
        <v>450000</v>
      </c>
      <c r="F27" s="12">
        <v>450000</v>
      </c>
      <c r="G27" s="12">
        <v>0</v>
      </c>
      <c r="H27" s="12">
        <v>0</v>
      </c>
      <c r="I27" s="12">
        <v>450000</v>
      </c>
      <c r="J27" s="12">
        <v>450000</v>
      </c>
      <c r="K27" s="12">
        <f t="shared" si="1"/>
        <v>450000</v>
      </c>
      <c r="L27" s="1">
        <v>0</v>
      </c>
      <c r="M27" s="1">
        <v>0</v>
      </c>
    </row>
    <row r="28" spans="1:13" ht="16.5" customHeight="1" x14ac:dyDescent="0.2">
      <c r="A28" s="8">
        <v>45</v>
      </c>
      <c r="B28" s="10" t="s">
        <v>70</v>
      </c>
      <c r="C28" s="9" t="s">
        <v>30</v>
      </c>
      <c r="D28" s="11">
        <v>1</v>
      </c>
      <c r="E28" s="12">
        <v>1550000</v>
      </c>
      <c r="F28" s="12">
        <v>1550000</v>
      </c>
      <c r="G28" s="12">
        <v>0</v>
      </c>
      <c r="H28" s="12">
        <v>0</v>
      </c>
      <c r="I28" s="12">
        <v>1550000</v>
      </c>
      <c r="J28" s="12">
        <v>1550000</v>
      </c>
      <c r="K28" s="12">
        <f t="shared" si="1"/>
        <v>1550000</v>
      </c>
      <c r="L28" s="1">
        <v>0</v>
      </c>
      <c r="M28" s="1">
        <v>0</v>
      </c>
    </row>
    <row r="29" spans="1:13" ht="16.5" customHeight="1" x14ac:dyDescent="0.2">
      <c r="A29" s="8">
        <v>46</v>
      </c>
      <c r="B29" s="10" t="s">
        <v>71</v>
      </c>
      <c r="C29" s="9" t="s">
        <v>23</v>
      </c>
      <c r="D29" s="11">
        <v>8</v>
      </c>
      <c r="E29" s="12">
        <v>10909</v>
      </c>
      <c r="F29" s="12">
        <v>87272</v>
      </c>
      <c r="G29" s="12">
        <v>0</v>
      </c>
      <c r="H29" s="12">
        <v>0</v>
      </c>
      <c r="I29" s="12">
        <v>10909</v>
      </c>
      <c r="J29" s="12">
        <v>87272</v>
      </c>
      <c r="K29" s="12">
        <f t="shared" si="1"/>
        <v>87272</v>
      </c>
      <c r="L29" s="1">
        <v>0</v>
      </c>
      <c r="M29" s="1">
        <v>0</v>
      </c>
    </row>
    <row r="30" spans="1:13" ht="16.5" customHeight="1" x14ac:dyDescent="0.2">
      <c r="A30" s="8">
        <v>47</v>
      </c>
      <c r="B30" s="10" t="s">
        <v>72</v>
      </c>
      <c r="C30" s="9" t="s">
        <v>23</v>
      </c>
      <c r="D30" s="11">
        <v>1</v>
      </c>
      <c r="E30" s="12">
        <v>41909</v>
      </c>
      <c r="F30" s="12">
        <v>41909</v>
      </c>
      <c r="G30" s="12">
        <v>0</v>
      </c>
      <c r="H30" s="12">
        <v>0</v>
      </c>
      <c r="I30" s="12">
        <v>41909</v>
      </c>
      <c r="J30" s="12">
        <v>41909</v>
      </c>
      <c r="K30" s="12">
        <f t="shared" si="1"/>
        <v>41909</v>
      </c>
      <c r="L30" s="1">
        <v>0</v>
      </c>
      <c r="M30" s="1">
        <v>0</v>
      </c>
    </row>
    <row r="31" spans="1:13" ht="16.5" customHeight="1" x14ac:dyDescent="0.2">
      <c r="A31" s="8">
        <v>48</v>
      </c>
      <c r="B31" s="10" t="s">
        <v>73</v>
      </c>
      <c r="C31" s="9" t="s">
        <v>30</v>
      </c>
      <c r="D31" s="11">
        <v>1</v>
      </c>
      <c r="E31" s="12">
        <v>130000</v>
      </c>
      <c r="F31" s="12">
        <v>130000</v>
      </c>
      <c r="G31" s="12">
        <v>0</v>
      </c>
      <c r="H31" s="12">
        <v>0</v>
      </c>
      <c r="I31" s="12">
        <v>130000</v>
      </c>
      <c r="J31" s="12">
        <v>130000</v>
      </c>
      <c r="K31" s="12">
        <f t="shared" si="1"/>
        <v>130000</v>
      </c>
      <c r="L31" s="1">
        <v>0</v>
      </c>
      <c r="M31" s="1">
        <v>0</v>
      </c>
    </row>
    <row r="32" spans="1:13" ht="16.5" customHeight="1" x14ac:dyDescent="0.2">
      <c r="A32" s="8">
        <v>49</v>
      </c>
      <c r="B32" s="10" t="s">
        <v>74</v>
      </c>
      <c r="C32" s="9" t="s">
        <v>30</v>
      </c>
      <c r="D32" s="11">
        <v>1</v>
      </c>
      <c r="E32" s="12">
        <v>130000</v>
      </c>
      <c r="F32" s="12">
        <v>130000</v>
      </c>
      <c r="G32" s="12">
        <v>0</v>
      </c>
      <c r="H32" s="12">
        <v>0</v>
      </c>
      <c r="I32" s="12">
        <v>130000</v>
      </c>
      <c r="J32" s="12">
        <v>130000</v>
      </c>
      <c r="K32" s="12">
        <f t="shared" si="1"/>
        <v>130000</v>
      </c>
      <c r="L32" s="1">
        <v>0</v>
      </c>
      <c r="M32" s="1">
        <v>0</v>
      </c>
    </row>
    <row r="33" spans="1:13" ht="16.5" customHeight="1" x14ac:dyDescent="0.2">
      <c r="A33" s="8">
        <v>50</v>
      </c>
      <c r="B33" s="10"/>
      <c r="C33" s="9"/>
      <c r="D33" s="11"/>
      <c r="E33" s="12"/>
      <c r="F33" s="12"/>
      <c r="G33" s="12"/>
      <c r="H33" s="12"/>
      <c r="I33" s="12"/>
      <c r="J33" s="12"/>
      <c r="K33" s="12"/>
      <c r="L33" s="1">
        <v>0</v>
      </c>
      <c r="M33" s="1">
        <v>0</v>
      </c>
    </row>
    <row r="34" spans="1:13" ht="16.5" customHeight="1" x14ac:dyDescent="0.2">
      <c r="A34" s="8">
        <v>51</v>
      </c>
      <c r="B34" s="10"/>
      <c r="C34" s="9"/>
      <c r="D34" s="11"/>
      <c r="E34" s="12"/>
      <c r="F34" s="12"/>
      <c r="G34" s="12"/>
      <c r="H34" s="12"/>
      <c r="I34" s="12"/>
      <c r="J34" s="12"/>
      <c r="K34" s="12"/>
      <c r="L34" s="1">
        <v>0</v>
      </c>
      <c r="M34" s="1">
        <v>0</v>
      </c>
    </row>
    <row r="35" spans="1:13" ht="16.5" customHeight="1" x14ac:dyDescent="0.2">
      <c r="A35" s="8">
        <v>52</v>
      </c>
      <c r="B35" s="10"/>
      <c r="C35" s="9"/>
      <c r="D35" s="11"/>
      <c r="E35" s="12"/>
      <c r="F35" s="12"/>
      <c r="G35" s="12"/>
      <c r="H35" s="12"/>
      <c r="I35" s="12"/>
      <c r="J35" s="12"/>
      <c r="K35" s="12"/>
      <c r="L35" s="1">
        <v>0</v>
      </c>
      <c r="M35" s="1">
        <v>0</v>
      </c>
    </row>
    <row r="36" spans="1:13" ht="16.5" customHeight="1" x14ac:dyDescent="0.2">
      <c r="A36" s="8">
        <v>60</v>
      </c>
      <c r="B36" s="10" t="s">
        <v>84</v>
      </c>
      <c r="C36" s="9" t="s">
        <v>23</v>
      </c>
      <c r="D36" s="11">
        <v>16</v>
      </c>
      <c r="E36" s="12">
        <v>7000</v>
      </c>
      <c r="F36" s="12">
        <v>112000</v>
      </c>
      <c r="G36" s="12">
        <v>0</v>
      </c>
      <c r="H36" s="12">
        <v>0</v>
      </c>
      <c r="I36" s="12">
        <v>7000</v>
      </c>
      <c r="J36" s="12">
        <v>112000</v>
      </c>
      <c r="K36" s="12">
        <f>D36*I36</f>
        <v>112000</v>
      </c>
      <c r="L36" s="1">
        <v>0</v>
      </c>
      <c r="M36" s="1">
        <v>0</v>
      </c>
    </row>
    <row r="37" spans="1:13" ht="16.5" customHeight="1" x14ac:dyDescent="0.2">
      <c r="A37" s="8">
        <v>64</v>
      </c>
      <c r="L37" s="1">
        <v>0</v>
      </c>
      <c r="M37" s="1">
        <v>0</v>
      </c>
    </row>
    <row r="38" spans="1:13" ht="16.5" customHeight="1" x14ac:dyDescent="0.2">
      <c r="A38" s="8">
        <v>65</v>
      </c>
      <c r="L38" s="1">
        <v>0</v>
      </c>
      <c r="M38" s="1">
        <v>0</v>
      </c>
    </row>
    <row r="39" spans="1:13" ht="16.5" customHeight="1" x14ac:dyDescent="0.2">
      <c r="A39" s="8">
        <v>67</v>
      </c>
      <c r="B39" s="10" t="s">
        <v>87</v>
      </c>
      <c r="C39" s="9" t="s">
        <v>23</v>
      </c>
      <c r="D39" s="11">
        <v>1</v>
      </c>
      <c r="E39" s="12">
        <v>600000</v>
      </c>
      <c r="F39" s="12">
        <v>600000</v>
      </c>
      <c r="G39" s="12">
        <v>0</v>
      </c>
      <c r="H39" s="12">
        <v>0</v>
      </c>
      <c r="I39" s="12">
        <v>600000</v>
      </c>
      <c r="J39" s="12">
        <v>600000</v>
      </c>
      <c r="K39" s="12">
        <f>D39*I39</f>
        <v>600000</v>
      </c>
      <c r="L39" s="1">
        <v>0</v>
      </c>
      <c r="M39" s="1">
        <v>0</v>
      </c>
    </row>
    <row r="40" spans="1:13" ht="16.5" customHeight="1" x14ac:dyDescent="0.2">
      <c r="A40" s="8">
        <v>72</v>
      </c>
      <c r="B40" s="10" t="s">
        <v>92</v>
      </c>
      <c r="C40" s="9" t="s">
        <v>23</v>
      </c>
      <c r="D40" s="11">
        <v>1</v>
      </c>
      <c r="E40" s="12">
        <v>285000</v>
      </c>
      <c r="F40" s="12">
        <v>285000</v>
      </c>
      <c r="G40" s="12">
        <v>0</v>
      </c>
      <c r="H40" s="12">
        <v>0</v>
      </c>
      <c r="I40" s="12">
        <v>285000</v>
      </c>
      <c r="J40" s="12">
        <v>285000</v>
      </c>
      <c r="K40" s="12">
        <f>D40*I40</f>
        <v>285000</v>
      </c>
      <c r="L40" s="1">
        <v>0</v>
      </c>
      <c r="M40" s="1">
        <v>0</v>
      </c>
    </row>
    <row r="41" spans="1:13" ht="16.5" customHeight="1" x14ac:dyDescent="0.2">
      <c r="A41" s="8">
        <v>78</v>
      </c>
      <c r="B41" s="10" t="s">
        <v>95</v>
      </c>
      <c r="C41" s="9" t="s">
        <v>23</v>
      </c>
      <c r="D41" s="11">
        <v>1</v>
      </c>
      <c r="E41" s="12">
        <v>28333</v>
      </c>
      <c r="F41" s="12">
        <v>28333</v>
      </c>
      <c r="G41" s="12">
        <v>0</v>
      </c>
      <c r="H41" s="12">
        <v>0</v>
      </c>
      <c r="I41" s="12">
        <v>28333</v>
      </c>
      <c r="J41" s="12">
        <v>28333</v>
      </c>
      <c r="K41" s="12">
        <f>D41*I41</f>
        <v>28333</v>
      </c>
      <c r="L41" s="1">
        <v>0</v>
      </c>
      <c r="M41" s="1">
        <v>0</v>
      </c>
    </row>
    <row r="42" spans="1:13" ht="16.5" customHeight="1" x14ac:dyDescent="0.2">
      <c r="A42" s="8">
        <v>79</v>
      </c>
      <c r="L42" s="1">
        <v>0</v>
      </c>
      <c r="M42" s="1">
        <v>0</v>
      </c>
    </row>
    <row r="43" spans="1:13" ht="16.5" customHeight="1" x14ac:dyDescent="0.2">
      <c r="A43" s="8">
        <v>88</v>
      </c>
      <c r="B43" s="10" t="s">
        <v>101</v>
      </c>
      <c r="C43" s="9" t="s">
        <v>23</v>
      </c>
      <c r="D43" s="11">
        <v>6</v>
      </c>
      <c r="E43" s="12">
        <v>4909</v>
      </c>
      <c r="F43" s="12">
        <v>29454</v>
      </c>
      <c r="G43" s="12">
        <v>0</v>
      </c>
      <c r="H43" s="12">
        <v>0</v>
      </c>
      <c r="I43" s="12">
        <v>4909</v>
      </c>
      <c r="J43" s="12">
        <v>29454</v>
      </c>
      <c r="K43" s="12">
        <f>D43*I43</f>
        <v>29454</v>
      </c>
      <c r="L43" s="1">
        <v>0</v>
      </c>
      <c r="M43" s="1">
        <v>0</v>
      </c>
    </row>
    <row r="44" spans="1:13" ht="16.5" customHeight="1" x14ac:dyDescent="0.2">
      <c r="A44" s="8">
        <v>89</v>
      </c>
      <c r="B44" s="10" t="s">
        <v>102</v>
      </c>
      <c r="C44" s="9" t="s">
        <v>23</v>
      </c>
      <c r="D44" s="11">
        <v>1</v>
      </c>
      <c r="E44" s="12">
        <v>21818</v>
      </c>
      <c r="F44" s="12">
        <v>21818</v>
      </c>
      <c r="G44" s="12">
        <v>0</v>
      </c>
      <c r="H44" s="12">
        <v>0</v>
      </c>
      <c r="I44" s="12">
        <v>21818</v>
      </c>
      <c r="J44" s="12">
        <v>21818</v>
      </c>
      <c r="K44" s="12">
        <f>D44*I44</f>
        <v>21818</v>
      </c>
      <c r="L44" s="1">
        <v>0</v>
      </c>
      <c r="M44" s="1">
        <v>0</v>
      </c>
    </row>
    <row r="45" spans="1:13" ht="16.5" customHeight="1" x14ac:dyDescent="0.2">
      <c r="A45" s="8">
        <v>92</v>
      </c>
      <c r="L45" s="1">
        <v>0</v>
      </c>
      <c r="M45" s="1">
        <v>0</v>
      </c>
    </row>
    <row r="46" spans="1:13" ht="19.5" customHeight="1" x14ac:dyDescent="0.2">
      <c r="A46" s="8">
        <v>94</v>
      </c>
      <c r="L46" s="1">
        <v>0</v>
      </c>
      <c r="M46" s="1">
        <v>0</v>
      </c>
    </row>
    <row r="47" spans="1:13" ht="16.5" customHeight="1" x14ac:dyDescent="0.2">
      <c r="A47" s="8">
        <v>96</v>
      </c>
      <c r="B47" s="10" t="s">
        <v>108</v>
      </c>
      <c r="C47" s="9" t="s">
        <v>27</v>
      </c>
      <c r="D47" s="11">
        <v>12</v>
      </c>
      <c r="E47" s="12">
        <v>59400</v>
      </c>
      <c r="F47" s="12">
        <v>656667</v>
      </c>
      <c r="G47" s="12">
        <v>0</v>
      </c>
      <c r="H47" s="12">
        <v>0</v>
      </c>
      <c r="I47" s="12">
        <v>59400</v>
      </c>
      <c r="J47" s="12">
        <v>656667</v>
      </c>
      <c r="K47" s="12">
        <f t="shared" ref="K47:K53" si="2">D47*I47</f>
        <v>712800</v>
      </c>
      <c r="L47" s="1">
        <v>0</v>
      </c>
      <c r="M47" s="1">
        <v>0</v>
      </c>
    </row>
    <row r="48" spans="1:13" ht="16.5" customHeight="1" x14ac:dyDescent="0.2">
      <c r="A48" s="8">
        <v>97</v>
      </c>
      <c r="B48" s="10" t="s">
        <v>109</v>
      </c>
      <c r="C48" s="9" t="s">
        <v>27</v>
      </c>
      <c r="D48" s="11">
        <v>3</v>
      </c>
      <c r="E48" s="12">
        <v>10100</v>
      </c>
      <c r="F48" s="12">
        <v>20301.000000000004</v>
      </c>
      <c r="G48" s="12">
        <v>0</v>
      </c>
      <c r="H48" s="12">
        <v>0</v>
      </c>
      <c r="I48" s="12">
        <v>10100</v>
      </c>
      <c r="J48" s="12">
        <v>20301.000000000004</v>
      </c>
      <c r="K48" s="12">
        <f t="shared" si="2"/>
        <v>30300</v>
      </c>
      <c r="L48" s="1">
        <v>0</v>
      </c>
      <c r="M48" s="1">
        <v>0</v>
      </c>
    </row>
    <row r="49" spans="1:13" ht="16.5" customHeight="1" x14ac:dyDescent="0.2">
      <c r="A49" s="8">
        <v>98</v>
      </c>
      <c r="B49" s="10" t="s">
        <v>110</v>
      </c>
      <c r="C49" s="9" t="s">
        <v>27</v>
      </c>
      <c r="D49" s="11">
        <v>12</v>
      </c>
      <c r="E49" s="12">
        <v>15100</v>
      </c>
      <c r="F49" s="12">
        <v>151755</v>
      </c>
      <c r="G49" s="12">
        <v>0</v>
      </c>
      <c r="H49" s="12">
        <v>0</v>
      </c>
      <c r="I49" s="12">
        <v>15100</v>
      </c>
      <c r="J49" s="12">
        <v>151755</v>
      </c>
      <c r="K49" s="12">
        <f t="shared" si="2"/>
        <v>181200</v>
      </c>
      <c r="L49" s="1">
        <v>0</v>
      </c>
      <c r="M49" s="1">
        <v>0</v>
      </c>
    </row>
    <row r="50" spans="1:13" ht="16.5" customHeight="1" x14ac:dyDescent="0.2">
      <c r="A50" s="8">
        <v>99</v>
      </c>
      <c r="B50" s="10" t="s">
        <v>111</v>
      </c>
      <c r="C50" s="9" t="s">
        <v>27</v>
      </c>
      <c r="D50" s="11">
        <v>36</v>
      </c>
      <c r="E50" s="12">
        <v>39300</v>
      </c>
      <c r="F50" s="12">
        <v>1382377.5</v>
      </c>
      <c r="G50" s="12">
        <v>0</v>
      </c>
      <c r="H50" s="12">
        <v>0</v>
      </c>
      <c r="I50" s="12">
        <v>39300</v>
      </c>
      <c r="J50" s="12">
        <v>1382377.5</v>
      </c>
      <c r="K50" s="12">
        <f t="shared" si="2"/>
        <v>1414800</v>
      </c>
      <c r="L50" s="1">
        <v>0</v>
      </c>
      <c r="M50" s="1">
        <v>0</v>
      </c>
    </row>
    <row r="51" spans="1:13" ht="16.5" customHeight="1" x14ac:dyDescent="0.2">
      <c r="A51" s="8">
        <v>100</v>
      </c>
      <c r="B51" s="10" t="s">
        <v>112</v>
      </c>
      <c r="C51" s="9" t="s">
        <v>27</v>
      </c>
      <c r="D51" s="11">
        <v>195</v>
      </c>
      <c r="E51" s="12">
        <v>39636</v>
      </c>
      <c r="F51" s="12">
        <v>7568494.2000000011</v>
      </c>
      <c r="G51" s="12">
        <v>0</v>
      </c>
      <c r="H51" s="12">
        <v>0</v>
      </c>
      <c r="I51" s="12">
        <v>39636</v>
      </c>
      <c r="J51" s="12">
        <v>7568494.2000000011</v>
      </c>
      <c r="K51" s="12">
        <f t="shared" si="2"/>
        <v>7729020</v>
      </c>
      <c r="L51" s="1">
        <v>0</v>
      </c>
      <c r="M51" s="1">
        <v>0</v>
      </c>
    </row>
    <row r="52" spans="1:13" ht="16.5" customHeight="1" x14ac:dyDescent="0.2">
      <c r="A52" s="8">
        <v>101</v>
      </c>
      <c r="B52" s="10" t="s">
        <v>113</v>
      </c>
      <c r="C52" s="9" t="s">
        <v>27</v>
      </c>
      <c r="D52" s="11">
        <v>9</v>
      </c>
      <c r="E52" s="12">
        <v>101000</v>
      </c>
      <c r="F52" s="12">
        <v>812040.00000000012</v>
      </c>
      <c r="G52" s="12">
        <v>0</v>
      </c>
      <c r="H52" s="12">
        <v>0</v>
      </c>
      <c r="I52" s="12">
        <v>101000</v>
      </c>
      <c r="J52" s="12">
        <v>812040.00000000012</v>
      </c>
      <c r="K52" s="12">
        <f t="shared" si="2"/>
        <v>909000</v>
      </c>
      <c r="L52" s="1">
        <v>0</v>
      </c>
      <c r="M52" s="1">
        <v>0</v>
      </c>
    </row>
    <row r="53" spans="1:13" ht="16.5" customHeight="1" x14ac:dyDescent="0.2">
      <c r="A53" s="8">
        <v>106</v>
      </c>
      <c r="B53" s="10" t="s">
        <v>116</v>
      </c>
      <c r="C53" s="9" t="s">
        <v>23</v>
      </c>
      <c r="D53" s="11">
        <v>1</v>
      </c>
      <c r="E53" s="12">
        <v>80000</v>
      </c>
      <c r="F53" s="12">
        <v>80000</v>
      </c>
      <c r="G53" s="12">
        <v>0</v>
      </c>
      <c r="H53" s="12">
        <v>0</v>
      </c>
      <c r="I53" s="12">
        <v>80000</v>
      </c>
      <c r="J53" s="12">
        <v>80000</v>
      </c>
      <c r="K53" s="12">
        <f t="shared" si="2"/>
        <v>80000</v>
      </c>
      <c r="L53" s="1">
        <v>0</v>
      </c>
      <c r="M53" s="1">
        <v>0</v>
      </c>
    </row>
    <row r="54" spans="1:13" ht="16.5" customHeight="1" x14ac:dyDescent="0.2">
      <c r="A54" s="8">
        <v>107</v>
      </c>
      <c r="L54" s="1">
        <v>0</v>
      </c>
      <c r="M54" s="1">
        <v>0</v>
      </c>
    </row>
    <row r="55" spans="1:13" ht="16.5" customHeight="1" x14ac:dyDescent="0.2">
      <c r="A55" s="8">
        <v>108</v>
      </c>
      <c r="L55" s="1">
        <v>0</v>
      </c>
      <c r="M55" s="1">
        <v>0</v>
      </c>
    </row>
    <row r="56" spans="1:13" ht="16.5" customHeight="1" x14ac:dyDescent="0.2">
      <c r="A56" s="8">
        <v>111</v>
      </c>
      <c r="B56" s="10" t="s">
        <v>121</v>
      </c>
      <c r="C56" s="9" t="s">
        <v>23</v>
      </c>
      <c r="D56" s="11">
        <v>1</v>
      </c>
      <c r="E56" s="12">
        <v>53182</v>
      </c>
      <c r="F56" s="12">
        <v>53182</v>
      </c>
      <c r="G56" s="12">
        <v>0</v>
      </c>
      <c r="H56" s="12">
        <v>0</v>
      </c>
      <c r="I56" s="12">
        <v>53182</v>
      </c>
      <c r="J56" s="12">
        <v>53182</v>
      </c>
      <c r="K56" s="12">
        <f>D56*I56</f>
        <v>53182</v>
      </c>
      <c r="L56" s="1">
        <v>0</v>
      </c>
      <c r="M56" s="1">
        <v>0</v>
      </c>
    </row>
    <row r="57" spans="1:13" ht="16.5" customHeight="1" x14ac:dyDescent="0.2">
      <c r="A57" s="8">
        <v>112</v>
      </c>
      <c r="B57" s="10" t="s">
        <v>122</v>
      </c>
      <c r="C57" s="9" t="s">
        <v>23</v>
      </c>
      <c r="D57" s="11">
        <v>1</v>
      </c>
      <c r="E57" s="12">
        <v>132091</v>
      </c>
      <c r="F57" s="12">
        <v>132091</v>
      </c>
      <c r="G57" s="12">
        <v>0</v>
      </c>
      <c r="H57" s="12">
        <v>0</v>
      </c>
      <c r="I57" s="12">
        <v>132091</v>
      </c>
      <c r="J57" s="12">
        <v>132091</v>
      </c>
      <c r="K57" s="12">
        <f>D57*I57</f>
        <v>132091</v>
      </c>
      <c r="L57" s="1">
        <v>0</v>
      </c>
      <c r="M57" s="1">
        <v>0</v>
      </c>
    </row>
    <row r="58" spans="1:13" ht="16.5" customHeight="1" x14ac:dyDescent="0.2">
      <c r="A58" s="8">
        <v>120</v>
      </c>
      <c r="B58" s="10" t="s">
        <v>125</v>
      </c>
      <c r="C58" s="9" t="s">
        <v>23</v>
      </c>
      <c r="D58" s="11">
        <v>2</v>
      </c>
      <c r="E58" s="12">
        <v>10000</v>
      </c>
      <c r="F58" s="12">
        <v>20000</v>
      </c>
      <c r="G58" s="12">
        <v>0</v>
      </c>
      <c r="H58" s="12">
        <v>0</v>
      </c>
      <c r="I58" s="12">
        <v>10000</v>
      </c>
      <c r="J58" s="12">
        <v>20000</v>
      </c>
      <c r="K58" s="12">
        <f>D58*I58</f>
        <v>20000</v>
      </c>
      <c r="L58" s="1">
        <v>0</v>
      </c>
      <c r="M58" s="1">
        <v>0</v>
      </c>
    </row>
    <row r="59" spans="1:13" ht="16.5" customHeight="1" x14ac:dyDescent="0.2">
      <c r="A59" s="8">
        <v>121</v>
      </c>
      <c r="B59" s="10" t="s">
        <v>126</v>
      </c>
      <c r="C59" s="9" t="s">
        <v>23</v>
      </c>
      <c r="D59" s="11">
        <v>1</v>
      </c>
      <c r="E59" s="12">
        <v>10000</v>
      </c>
      <c r="F59" s="12">
        <v>10000</v>
      </c>
      <c r="G59" s="12">
        <v>0</v>
      </c>
      <c r="H59" s="12">
        <v>0</v>
      </c>
      <c r="I59" s="12">
        <v>10000</v>
      </c>
      <c r="J59" s="12">
        <v>10000</v>
      </c>
      <c r="K59" s="12">
        <f>D59*I59</f>
        <v>10000</v>
      </c>
      <c r="L59" s="1">
        <v>0</v>
      </c>
      <c r="M59" s="1">
        <v>0</v>
      </c>
    </row>
    <row r="60" spans="1:13" ht="16.5" customHeight="1" x14ac:dyDescent="0.2">
      <c r="A60" s="8">
        <v>124</v>
      </c>
      <c r="L60" s="1">
        <v>0</v>
      </c>
      <c r="M60" s="1">
        <v>0</v>
      </c>
    </row>
    <row r="61" spans="1:13" ht="16.5" customHeight="1" x14ac:dyDescent="0.2">
      <c r="A61" s="8">
        <v>134</v>
      </c>
      <c r="B61" s="10" t="s">
        <v>137</v>
      </c>
      <c r="C61" s="9" t="s">
        <v>23</v>
      </c>
      <c r="D61" s="11">
        <v>1</v>
      </c>
      <c r="E61" s="12">
        <v>3501000</v>
      </c>
      <c r="F61" s="12">
        <v>3501000</v>
      </c>
      <c r="G61" s="12">
        <v>0</v>
      </c>
      <c r="H61" s="12">
        <v>0</v>
      </c>
      <c r="I61" s="12">
        <v>3501000</v>
      </c>
      <c r="J61" s="12">
        <v>3501000</v>
      </c>
      <c r="K61" s="12">
        <f t="shared" ref="K61:K67" si="3">D61*I61</f>
        <v>3501000</v>
      </c>
      <c r="L61" s="1">
        <v>0</v>
      </c>
      <c r="M61" s="1">
        <v>0</v>
      </c>
    </row>
    <row r="62" spans="1:13" ht="16.5" customHeight="1" x14ac:dyDescent="0.2">
      <c r="A62" s="8">
        <v>135</v>
      </c>
      <c r="B62" s="10" t="s">
        <v>138</v>
      </c>
      <c r="C62" s="9" t="s">
        <v>23</v>
      </c>
      <c r="D62" s="11">
        <v>2</v>
      </c>
      <c r="E62" s="12">
        <v>75600</v>
      </c>
      <c r="F62" s="12">
        <v>151200</v>
      </c>
      <c r="G62" s="12">
        <v>0</v>
      </c>
      <c r="H62" s="12">
        <v>0</v>
      </c>
      <c r="I62" s="12">
        <v>75600</v>
      </c>
      <c r="J62" s="12">
        <v>151200</v>
      </c>
      <c r="K62" s="12">
        <f t="shared" si="3"/>
        <v>151200</v>
      </c>
      <c r="L62" s="1">
        <v>0</v>
      </c>
      <c r="M62" s="1">
        <v>0</v>
      </c>
    </row>
    <row r="63" spans="1:13" ht="16.5" customHeight="1" x14ac:dyDescent="0.2">
      <c r="A63" s="8">
        <v>136</v>
      </c>
      <c r="B63" s="10" t="s">
        <v>139</v>
      </c>
      <c r="C63" s="9" t="s">
        <v>23</v>
      </c>
      <c r="D63" s="11">
        <v>1</v>
      </c>
      <c r="E63" s="12">
        <v>75600</v>
      </c>
      <c r="F63" s="12">
        <v>75600</v>
      </c>
      <c r="G63" s="12">
        <v>0</v>
      </c>
      <c r="H63" s="12">
        <v>0</v>
      </c>
      <c r="I63" s="12">
        <v>75600</v>
      </c>
      <c r="J63" s="12">
        <v>75600</v>
      </c>
      <c r="K63" s="12">
        <f t="shared" si="3"/>
        <v>75600</v>
      </c>
      <c r="L63" s="1">
        <v>0</v>
      </c>
      <c r="M63" s="1">
        <v>0</v>
      </c>
    </row>
    <row r="64" spans="1:13" ht="16.5" customHeight="1" x14ac:dyDescent="0.2">
      <c r="A64" s="8">
        <v>137</v>
      </c>
      <c r="B64" s="10" t="s">
        <v>140</v>
      </c>
      <c r="C64" s="9" t="s">
        <v>30</v>
      </c>
      <c r="D64" s="11">
        <v>1</v>
      </c>
      <c r="E64" s="12">
        <v>183333</v>
      </c>
      <c r="F64" s="12">
        <v>183333</v>
      </c>
      <c r="G64" s="12">
        <v>0</v>
      </c>
      <c r="H64" s="12">
        <v>0</v>
      </c>
      <c r="I64" s="12">
        <v>183333</v>
      </c>
      <c r="J64" s="12">
        <v>183333</v>
      </c>
      <c r="K64" s="12">
        <f t="shared" si="3"/>
        <v>183333</v>
      </c>
      <c r="L64" s="1">
        <v>0</v>
      </c>
      <c r="M64" s="1">
        <v>0</v>
      </c>
    </row>
    <row r="65" spans="1:13" ht="16.5" customHeight="1" x14ac:dyDescent="0.2">
      <c r="A65" s="8">
        <v>138</v>
      </c>
      <c r="B65" s="10" t="s">
        <v>141</v>
      </c>
      <c r="C65" s="9" t="s">
        <v>30</v>
      </c>
      <c r="D65" s="11">
        <v>1</v>
      </c>
      <c r="E65" s="12">
        <v>650000</v>
      </c>
      <c r="F65" s="12">
        <v>650000</v>
      </c>
      <c r="G65" s="12">
        <v>0</v>
      </c>
      <c r="H65" s="12">
        <v>0</v>
      </c>
      <c r="I65" s="12">
        <v>650000</v>
      </c>
      <c r="J65" s="12">
        <v>650000</v>
      </c>
      <c r="K65" s="12">
        <f t="shared" si="3"/>
        <v>650000</v>
      </c>
      <c r="L65" s="1">
        <v>0</v>
      </c>
      <c r="M65" s="1">
        <v>0</v>
      </c>
    </row>
    <row r="66" spans="1:13" ht="16.5" customHeight="1" x14ac:dyDescent="0.2">
      <c r="A66" s="8">
        <v>139</v>
      </c>
      <c r="B66" s="10" t="s">
        <v>142</v>
      </c>
      <c r="C66" s="9" t="s">
        <v>23</v>
      </c>
      <c r="D66" s="11">
        <v>1</v>
      </c>
      <c r="E66" s="12">
        <v>165000</v>
      </c>
      <c r="F66" s="12">
        <v>165000</v>
      </c>
      <c r="G66" s="12">
        <v>0</v>
      </c>
      <c r="H66" s="12">
        <v>0</v>
      </c>
      <c r="I66" s="12">
        <v>165000</v>
      </c>
      <c r="J66" s="12">
        <v>165000</v>
      </c>
      <c r="K66" s="12">
        <f t="shared" si="3"/>
        <v>165000</v>
      </c>
      <c r="L66" s="1">
        <v>0</v>
      </c>
      <c r="M66" s="1">
        <v>0</v>
      </c>
    </row>
    <row r="67" spans="1:13" ht="16.5" customHeight="1" x14ac:dyDescent="0.2">
      <c r="A67" s="8">
        <v>146</v>
      </c>
      <c r="B67" s="10" t="s">
        <v>147</v>
      </c>
      <c r="C67" s="9" t="s">
        <v>30</v>
      </c>
      <c r="D67" s="11">
        <v>1</v>
      </c>
      <c r="E67" s="12">
        <v>350000</v>
      </c>
      <c r="F67" s="12">
        <v>350000</v>
      </c>
      <c r="G67" s="12">
        <v>0</v>
      </c>
      <c r="H67" s="12">
        <v>0</v>
      </c>
      <c r="I67" s="12">
        <v>350000</v>
      </c>
      <c r="J67" s="12">
        <v>350000</v>
      </c>
      <c r="K67" s="12">
        <f t="shared" si="3"/>
        <v>350000</v>
      </c>
      <c r="L67" s="1">
        <v>0</v>
      </c>
      <c r="M67" s="1">
        <v>0</v>
      </c>
    </row>
    <row r="68" spans="1:13" ht="16.5" customHeight="1" x14ac:dyDescent="0.2">
      <c r="A68" s="8"/>
      <c r="B68" s="10"/>
      <c r="C68" s="9"/>
      <c r="D68" s="11"/>
      <c r="E68" s="12"/>
      <c r="F68" s="12"/>
      <c r="G68" s="12"/>
      <c r="H68" s="12"/>
      <c r="I68" s="12"/>
      <c r="J68" s="12"/>
      <c r="K68" s="12"/>
    </row>
    <row r="69" spans="1:13" ht="16.5" customHeight="1" x14ac:dyDescent="0.2">
      <c r="A69" s="8"/>
      <c r="B69" s="10"/>
      <c r="C69" s="9"/>
      <c r="D69" s="11"/>
      <c r="E69" s="12"/>
      <c r="F69" s="12"/>
      <c r="G69" s="12"/>
      <c r="H69" s="12"/>
      <c r="I69" s="12"/>
      <c r="J69" s="12"/>
      <c r="K69" s="12"/>
    </row>
    <row r="70" spans="1:13" ht="16.5" customHeight="1" x14ac:dyDescent="0.2">
      <c r="A70" s="8">
        <v>4</v>
      </c>
      <c r="B70" s="10" t="s">
        <v>26</v>
      </c>
      <c r="C70" s="9" t="s">
        <v>27</v>
      </c>
      <c r="D70" s="11">
        <v>1.44</v>
      </c>
      <c r="E70" s="12">
        <v>2500</v>
      </c>
      <c r="F70" s="12">
        <v>3600</v>
      </c>
      <c r="G70" s="12">
        <v>0</v>
      </c>
      <c r="H70" s="12">
        <v>0</v>
      </c>
      <c r="I70" s="12">
        <v>2500</v>
      </c>
      <c r="J70" s="12">
        <v>3600</v>
      </c>
      <c r="K70" s="12">
        <f>D70*I70</f>
        <v>3600</v>
      </c>
      <c r="L70" s="1">
        <v>0</v>
      </c>
      <c r="M70" s="1">
        <v>0</v>
      </c>
    </row>
    <row r="71" spans="1:13" ht="16.5" customHeight="1" x14ac:dyDescent="0.2">
      <c r="A71" s="8">
        <v>12</v>
      </c>
      <c r="B71" s="10" t="s">
        <v>35</v>
      </c>
      <c r="C71" s="9" t="s">
        <v>23</v>
      </c>
      <c r="D71" s="11">
        <v>18</v>
      </c>
      <c r="E71" s="12">
        <v>13500</v>
      </c>
      <c r="F71" s="12">
        <v>234381.59999999998</v>
      </c>
      <c r="G71" s="12">
        <v>0</v>
      </c>
      <c r="H71" s="12">
        <v>0</v>
      </c>
      <c r="I71" s="12">
        <v>13500</v>
      </c>
      <c r="J71" s="12">
        <v>234381.59999999998</v>
      </c>
      <c r="K71" s="12">
        <f t="shared" ref="K71:K86" si="4">D71*I71</f>
        <v>243000</v>
      </c>
      <c r="L71" s="1">
        <v>0</v>
      </c>
      <c r="M71" s="1">
        <v>0</v>
      </c>
    </row>
    <row r="72" spans="1:13" ht="16.5" customHeight="1" x14ac:dyDescent="0.2">
      <c r="A72" s="8">
        <v>13</v>
      </c>
      <c r="B72" s="10" t="s">
        <v>36</v>
      </c>
      <c r="C72" s="9" t="s">
        <v>23</v>
      </c>
      <c r="D72" s="11">
        <v>8</v>
      </c>
      <c r="E72" s="12">
        <v>7100</v>
      </c>
      <c r="F72" s="12">
        <v>56800</v>
      </c>
      <c r="G72" s="12">
        <v>0</v>
      </c>
      <c r="H72" s="12">
        <v>0</v>
      </c>
      <c r="I72" s="12">
        <v>7100</v>
      </c>
      <c r="J72" s="12">
        <v>56800</v>
      </c>
      <c r="K72" s="12">
        <f t="shared" si="4"/>
        <v>56800</v>
      </c>
      <c r="L72" s="1">
        <v>0</v>
      </c>
      <c r="M72" s="1">
        <v>0</v>
      </c>
    </row>
    <row r="73" spans="1:13" ht="16.5" customHeight="1" x14ac:dyDescent="0.2">
      <c r="A73" s="8">
        <v>14</v>
      </c>
      <c r="B73" s="10" t="s">
        <v>37</v>
      </c>
      <c r="C73" s="9" t="s">
        <v>23</v>
      </c>
      <c r="D73" s="11">
        <v>8</v>
      </c>
      <c r="E73" s="12">
        <v>12600</v>
      </c>
      <c r="F73" s="12">
        <v>100800</v>
      </c>
      <c r="G73" s="12">
        <v>0</v>
      </c>
      <c r="H73" s="12">
        <v>0</v>
      </c>
      <c r="I73" s="12">
        <v>12600</v>
      </c>
      <c r="J73" s="12">
        <v>100800</v>
      </c>
      <c r="K73" s="12">
        <f t="shared" si="4"/>
        <v>100800</v>
      </c>
      <c r="L73" s="1">
        <v>0</v>
      </c>
      <c r="M73" s="1">
        <v>0</v>
      </c>
    </row>
    <row r="74" spans="1:13" ht="16.5" customHeight="1" x14ac:dyDescent="0.2">
      <c r="A74" s="8">
        <v>25</v>
      </c>
      <c r="B74" s="10" t="s">
        <v>48</v>
      </c>
      <c r="C74" s="9" t="s">
        <v>49</v>
      </c>
      <c r="D74" s="11">
        <v>1</v>
      </c>
      <c r="E74" s="12">
        <v>30000</v>
      </c>
      <c r="F74" s="12">
        <v>13326</v>
      </c>
      <c r="G74" s="12">
        <v>0</v>
      </c>
      <c r="H74" s="12">
        <v>0</v>
      </c>
      <c r="I74" s="12">
        <v>30000</v>
      </c>
      <c r="J74" s="12">
        <v>13326</v>
      </c>
      <c r="K74" s="12">
        <f t="shared" si="4"/>
        <v>30000</v>
      </c>
      <c r="L74" s="1">
        <v>0</v>
      </c>
      <c r="M74" s="1">
        <v>0</v>
      </c>
    </row>
    <row r="75" spans="1:13" ht="16.5" customHeight="1" x14ac:dyDescent="0.2">
      <c r="A75" s="8">
        <v>59</v>
      </c>
      <c r="B75" s="10" t="s">
        <v>82</v>
      </c>
      <c r="C75" s="9" t="s">
        <v>83</v>
      </c>
      <c r="D75" s="11">
        <v>1</v>
      </c>
      <c r="E75" s="12">
        <v>11667</v>
      </c>
      <c r="F75" s="12">
        <v>2775.8068065000002</v>
      </c>
      <c r="G75" s="12">
        <v>0</v>
      </c>
      <c r="H75" s="12">
        <v>0</v>
      </c>
      <c r="I75" s="12">
        <v>12000</v>
      </c>
      <c r="J75" s="12">
        <v>2775.8068065000002</v>
      </c>
      <c r="K75" s="12">
        <f t="shared" si="4"/>
        <v>12000</v>
      </c>
      <c r="L75" s="1">
        <v>0</v>
      </c>
      <c r="M75" s="1">
        <v>0</v>
      </c>
    </row>
    <row r="76" spans="1:13" ht="16.5" customHeight="1" x14ac:dyDescent="0.2">
      <c r="A76" s="8">
        <v>71</v>
      </c>
      <c r="B76" s="10" t="s">
        <v>91</v>
      </c>
      <c r="C76" s="9" t="s">
        <v>40</v>
      </c>
      <c r="D76" s="11">
        <v>1.4999999999999999E-2</v>
      </c>
      <c r="E76" s="12">
        <v>3500000</v>
      </c>
      <c r="F76" s="12">
        <v>52500</v>
      </c>
      <c r="G76" s="12">
        <v>0</v>
      </c>
      <c r="H76" s="12">
        <v>0</v>
      </c>
      <c r="I76" s="12">
        <v>3500000</v>
      </c>
      <c r="J76" s="12">
        <v>52500</v>
      </c>
      <c r="K76" s="12">
        <f t="shared" si="4"/>
        <v>52500</v>
      </c>
      <c r="L76" s="1">
        <v>0</v>
      </c>
      <c r="M76" s="1">
        <v>0</v>
      </c>
    </row>
    <row r="77" spans="1:13" ht="16.5" customHeight="1" x14ac:dyDescent="0.2">
      <c r="A77" s="8">
        <v>73</v>
      </c>
      <c r="B77" s="10" t="s">
        <v>93</v>
      </c>
      <c r="C77" s="9" t="s">
        <v>38</v>
      </c>
      <c r="D77" s="11">
        <v>61.672599999999996</v>
      </c>
      <c r="E77" s="12">
        <v>6233</v>
      </c>
      <c r="F77" s="12">
        <v>384405.31579999998</v>
      </c>
      <c r="G77" s="12">
        <v>0</v>
      </c>
      <c r="H77" s="12">
        <v>0</v>
      </c>
      <c r="I77" s="12">
        <v>6233</v>
      </c>
      <c r="J77" s="12">
        <v>384405.31579999998</v>
      </c>
      <c r="K77" s="12">
        <f t="shared" si="4"/>
        <v>384405.31579999998</v>
      </c>
      <c r="L77" s="1">
        <v>0</v>
      </c>
      <c r="M77" s="1">
        <v>0</v>
      </c>
    </row>
    <row r="78" spans="1:13" ht="16.5" customHeight="1" x14ac:dyDescent="0.2">
      <c r="A78" s="8">
        <v>82</v>
      </c>
      <c r="B78" s="10" t="s">
        <v>99</v>
      </c>
      <c r="C78" s="9" t="s">
        <v>49</v>
      </c>
      <c r="D78" s="11">
        <v>2.3621208000000005</v>
      </c>
      <c r="E78" s="12">
        <v>20278</v>
      </c>
      <c r="F78" s="12">
        <v>47899.08558240001</v>
      </c>
      <c r="G78" s="12">
        <v>0</v>
      </c>
      <c r="H78" s="12">
        <v>0</v>
      </c>
      <c r="I78" s="12">
        <v>20278</v>
      </c>
      <c r="J78" s="12">
        <v>47899.08558240001</v>
      </c>
      <c r="K78" s="12">
        <f t="shared" si="4"/>
        <v>47899.08558240001</v>
      </c>
      <c r="L78" s="1">
        <v>0</v>
      </c>
      <c r="M78" s="1">
        <v>0</v>
      </c>
    </row>
    <row r="79" spans="1:13" ht="16.5" customHeight="1" x14ac:dyDescent="0.2">
      <c r="A79" s="8">
        <v>91</v>
      </c>
      <c r="B79" s="10" t="s">
        <v>103</v>
      </c>
      <c r="C79" s="9" t="s">
        <v>49</v>
      </c>
      <c r="D79" s="11">
        <v>0.90745999999999993</v>
      </c>
      <c r="E79" s="12">
        <v>100000</v>
      </c>
      <c r="F79" s="12">
        <v>90746</v>
      </c>
      <c r="G79" s="12">
        <v>0</v>
      </c>
      <c r="H79" s="12">
        <v>0</v>
      </c>
      <c r="I79" s="12">
        <v>100000</v>
      </c>
      <c r="J79" s="12">
        <v>90746</v>
      </c>
      <c r="K79" s="12">
        <f t="shared" si="4"/>
        <v>90746</v>
      </c>
      <c r="L79" s="1">
        <v>0</v>
      </c>
      <c r="M79" s="1">
        <v>0</v>
      </c>
    </row>
    <row r="80" spans="1:13" ht="16.5" customHeight="1" x14ac:dyDescent="0.2">
      <c r="A80" s="8">
        <v>93</v>
      </c>
      <c r="B80" s="10" t="s">
        <v>105</v>
      </c>
      <c r="C80" s="9" t="s">
        <v>106</v>
      </c>
      <c r="D80" s="11">
        <v>1.1817270000000002</v>
      </c>
      <c r="E80" s="12">
        <v>53333</v>
      </c>
      <c r="F80" s="12">
        <v>63025.046091000011</v>
      </c>
      <c r="G80" s="12">
        <v>0</v>
      </c>
      <c r="H80" s="12">
        <v>0</v>
      </c>
      <c r="I80" s="12">
        <v>53333</v>
      </c>
      <c r="J80" s="12">
        <v>63025.046091000011</v>
      </c>
      <c r="K80" s="12">
        <f t="shared" si="4"/>
        <v>63025.046091000011</v>
      </c>
      <c r="L80" s="1">
        <v>0</v>
      </c>
      <c r="M80" s="1">
        <v>0</v>
      </c>
    </row>
    <row r="81" spans="1:13" ht="16.5" customHeight="1" x14ac:dyDescent="0.2">
      <c r="A81" s="8">
        <v>109</v>
      </c>
      <c r="B81" s="10" t="s">
        <v>119</v>
      </c>
      <c r="C81" s="9" t="s">
        <v>49</v>
      </c>
      <c r="D81" s="11">
        <v>53.571975533896008</v>
      </c>
      <c r="E81" s="12">
        <v>25000</v>
      </c>
      <c r="F81" s="12">
        <v>1339299.3883474001</v>
      </c>
      <c r="G81" s="12">
        <v>0</v>
      </c>
      <c r="H81" s="12">
        <v>0</v>
      </c>
      <c r="I81" s="12">
        <v>25000</v>
      </c>
      <c r="J81" s="12">
        <v>1339299.3883474001</v>
      </c>
      <c r="K81" s="12">
        <f t="shared" si="4"/>
        <v>1339299.3883474001</v>
      </c>
      <c r="L81" s="1">
        <v>0</v>
      </c>
      <c r="M81" s="1">
        <v>0</v>
      </c>
    </row>
    <row r="82" spans="1:13" ht="16.5" customHeight="1" x14ac:dyDescent="0.2">
      <c r="A82" s="8">
        <v>110</v>
      </c>
      <c r="B82" s="10" t="s">
        <v>120</v>
      </c>
      <c r="C82" s="9" t="s">
        <v>49</v>
      </c>
      <c r="D82" s="11">
        <v>0.70489999999999997</v>
      </c>
      <c r="E82" s="12">
        <v>40367</v>
      </c>
      <c r="F82" s="12">
        <v>28454.6983</v>
      </c>
      <c r="G82" s="12">
        <v>0</v>
      </c>
      <c r="H82" s="12">
        <v>0</v>
      </c>
      <c r="I82" s="12">
        <v>40367</v>
      </c>
      <c r="J82" s="12">
        <v>28454.6983</v>
      </c>
      <c r="K82" s="12">
        <f t="shared" si="4"/>
        <v>28454.6983</v>
      </c>
      <c r="L82" s="1">
        <v>0</v>
      </c>
      <c r="M82" s="1">
        <v>0</v>
      </c>
    </row>
    <row r="83" spans="1:13" ht="16.5" customHeight="1" x14ac:dyDescent="0.2">
      <c r="A83" s="8">
        <v>114</v>
      </c>
      <c r="B83" s="10" t="s">
        <v>123</v>
      </c>
      <c r="C83" s="9" t="s">
        <v>49</v>
      </c>
      <c r="D83" s="11">
        <v>6.6611240000000009</v>
      </c>
      <c r="E83" s="12">
        <v>46000</v>
      </c>
      <c r="F83" s="12">
        <v>306411.70400000003</v>
      </c>
      <c r="G83" s="12">
        <v>0</v>
      </c>
      <c r="H83" s="12">
        <v>0</v>
      </c>
      <c r="I83" s="12">
        <v>46000</v>
      </c>
      <c r="J83" s="12">
        <v>306411.70400000003</v>
      </c>
      <c r="K83" s="12">
        <f t="shared" si="4"/>
        <v>306411.70400000003</v>
      </c>
      <c r="L83" s="1">
        <v>0</v>
      </c>
      <c r="M83" s="1">
        <v>0</v>
      </c>
    </row>
    <row r="84" spans="1:13" ht="16.5" customHeight="1" x14ac:dyDescent="0.2">
      <c r="A84" s="8">
        <v>117</v>
      </c>
      <c r="B84" s="10" t="s">
        <v>124</v>
      </c>
      <c r="C84" s="9" t="s">
        <v>49</v>
      </c>
      <c r="D84" s="11">
        <v>6.4253320000000009</v>
      </c>
      <c r="E84" s="12">
        <v>56897</v>
      </c>
      <c r="F84" s="12">
        <v>365582.11480400007</v>
      </c>
      <c r="G84" s="12">
        <v>0</v>
      </c>
      <c r="H84" s="12">
        <v>0</v>
      </c>
      <c r="I84" s="12">
        <v>56897</v>
      </c>
      <c r="J84" s="12">
        <v>365582.11480400007</v>
      </c>
      <c r="K84" s="12">
        <f t="shared" si="4"/>
        <v>365582.11480400007</v>
      </c>
      <c r="L84" s="1">
        <v>0</v>
      </c>
      <c r="M84" s="1">
        <v>0</v>
      </c>
    </row>
    <row r="85" spans="1:13" ht="16.5" customHeight="1" x14ac:dyDescent="0.2">
      <c r="A85" s="8">
        <v>145</v>
      </c>
      <c r="B85" s="10" t="s">
        <v>146</v>
      </c>
      <c r="C85" s="9" t="s">
        <v>49</v>
      </c>
      <c r="D85" s="11">
        <v>7.7946440000000008</v>
      </c>
      <c r="E85" s="12">
        <v>3135</v>
      </c>
      <c r="F85" s="12">
        <v>24436.208940000004</v>
      </c>
      <c r="G85" s="12">
        <v>24</v>
      </c>
      <c r="H85" s="12">
        <v>187.07145600000001</v>
      </c>
      <c r="I85" s="12">
        <v>3159</v>
      </c>
      <c r="J85" s="12">
        <v>24623.280396000002</v>
      </c>
      <c r="K85" s="12">
        <f t="shared" si="4"/>
        <v>24623.280396000002</v>
      </c>
      <c r="L85" s="1">
        <v>24</v>
      </c>
      <c r="M85" s="1">
        <v>0</v>
      </c>
    </row>
    <row r="86" spans="1:13" ht="16.5" customHeight="1" x14ac:dyDescent="0.2">
      <c r="A86" s="8">
        <v>54</v>
      </c>
      <c r="B86" s="10" t="s">
        <v>79</v>
      </c>
      <c r="C86" s="9" t="s">
        <v>49</v>
      </c>
      <c r="D86" s="11">
        <v>29.914560000000002</v>
      </c>
      <c r="E86" s="12">
        <v>45200</v>
      </c>
      <c r="F86" s="12">
        <v>1352138.112</v>
      </c>
      <c r="G86" s="12">
        <v>0</v>
      </c>
      <c r="H86" s="12">
        <v>0</v>
      </c>
      <c r="I86" s="12">
        <v>45200</v>
      </c>
      <c r="J86" s="12">
        <v>1352138.112</v>
      </c>
      <c r="K86" s="12">
        <f t="shared" si="4"/>
        <v>1352138.112</v>
      </c>
      <c r="L86" s="1">
        <v>0</v>
      </c>
      <c r="M86" s="1">
        <v>0</v>
      </c>
    </row>
    <row r="87" spans="1:13" ht="16.5" customHeight="1" x14ac:dyDescent="0.2">
      <c r="A87" s="8"/>
      <c r="B87" s="10"/>
      <c r="C87" s="9"/>
      <c r="D87" s="11"/>
      <c r="E87" s="12"/>
      <c r="F87" s="12"/>
      <c r="G87" s="12"/>
      <c r="H87" s="12"/>
      <c r="I87" s="12"/>
      <c r="J87" s="12"/>
      <c r="K87" s="12"/>
    </row>
    <row r="88" spans="1:13" ht="16.5" customHeight="1" x14ac:dyDescent="0.2">
      <c r="A88" s="8"/>
      <c r="B88" s="10"/>
      <c r="C88" s="9"/>
      <c r="D88" s="11"/>
      <c r="E88" s="12"/>
      <c r="F88" s="12"/>
      <c r="G88" s="12"/>
      <c r="H88" s="12"/>
      <c r="I88" s="12"/>
      <c r="J88" s="12"/>
      <c r="K88" s="12"/>
    </row>
    <row r="89" spans="1:13" ht="16.5" customHeight="1" x14ac:dyDescent="0.2">
      <c r="A89" s="8">
        <v>5</v>
      </c>
      <c r="B89" s="10" t="s">
        <v>28</v>
      </c>
      <c r="C89" s="9" t="s">
        <v>29</v>
      </c>
      <c r="D89" s="11">
        <v>1</v>
      </c>
      <c r="E89" s="12">
        <v>3081818</v>
      </c>
      <c r="F89" s="12">
        <v>3081818</v>
      </c>
      <c r="G89" s="12">
        <v>0</v>
      </c>
      <c r="H89" s="12">
        <v>0</v>
      </c>
      <c r="I89" s="12">
        <v>3081818</v>
      </c>
      <c r="J89" s="12">
        <v>3081818</v>
      </c>
      <c r="K89" s="12">
        <f>D89*I89</f>
        <v>3081818</v>
      </c>
      <c r="L89" s="1">
        <v>0</v>
      </c>
      <c r="M89" s="1">
        <v>0</v>
      </c>
    </row>
    <row r="90" spans="1:13" ht="16.5" customHeight="1" x14ac:dyDescent="0.2">
      <c r="A90" s="8"/>
      <c r="B90" s="10"/>
      <c r="C90" s="9"/>
      <c r="D90" s="11"/>
      <c r="E90" s="12"/>
      <c r="F90" s="12"/>
      <c r="G90" s="12"/>
      <c r="H90" s="12"/>
      <c r="I90" s="12"/>
      <c r="J90" s="12"/>
      <c r="K90" s="12"/>
    </row>
    <row r="91" spans="1:13" ht="16.5" customHeight="1" x14ac:dyDescent="0.2">
      <c r="A91" s="8"/>
      <c r="B91" s="10"/>
      <c r="C91" s="9"/>
      <c r="D91" s="11"/>
      <c r="E91" s="12"/>
      <c r="F91" s="12"/>
      <c r="G91" s="12"/>
      <c r="H91" s="12"/>
      <c r="I91" s="12"/>
      <c r="J91" s="12"/>
      <c r="K91" s="12"/>
    </row>
    <row r="92" spans="1:13" ht="18" customHeight="1" x14ac:dyDescent="0.2">
      <c r="A92" s="8">
        <v>6</v>
      </c>
      <c r="B92" s="10" t="s">
        <v>190</v>
      </c>
      <c r="C92" s="9" t="s">
        <v>30</v>
      </c>
      <c r="D92" s="11">
        <v>2</v>
      </c>
      <c r="E92" s="12">
        <v>190000</v>
      </c>
      <c r="F92" s="12">
        <v>380000</v>
      </c>
      <c r="G92" s="12">
        <v>0</v>
      </c>
      <c r="H92" s="12">
        <v>0</v>
      </c>
      <c r="I92" s="12">
        <v>190000</v>
      </c>
      <c r="J92" s="12">
        <v>380000</v>
      </c>
      <c r="K92" s="12">
        <f>D92*I92</f>
        <v>380000</v>
      </c>
      <c r="L92" s="1">
        <v>0</v>
      </c>
      <c r="M92" s="1">
        <v>0</v>
      </c>
    </row>
    <row r="93" spans="1:13" ht="18" customHeight="1" x14ac:dyDescent="0.2">
      <c r="A93" s="8">
        <v>7</v>
      </c>
      <c r="B93" s="10" t="s">
        <v>191</v>
      </c>
      <c r="C93" s="9" t="s">
        <v>30</v>
      </c>
      <c r="D93" s="11">
        <v>1</v>
      </c>
      <c r="E93" s="12">
        <v>468000</v>
      </c>
      <c r="F93" s="12">
        <v>468000</v>
      </c>
      <c r="G93" s="12">
        <v>0</v>
      </c>
      <c r="H93" s="12">
        <v>0</v>
      </c>
      <c r="I93" s="12">
        <v>468000</v>
      </c>
      <c r="J93" s="12">
        <v>468000</v>
      </c>
      <c r="K93" s="12">
        <f>D93*I93</f>
        <v>468000</v>
      </c>
      <c r="L93" s="1">
        <v>0</v>
      </c>
      <c r="M93" s="1">
        <v>0</v>
      </c>
    </row>
    <row r="94" spans="1:13" ht="16.5" customHeight="1" x14ac:dyDescent="0.2">
      <c r="A94" s="8">
        <v>11</v>
      </c>
      <c r="B94" s="10" t="s">
        <v>34</v>
      </c>
      <c r="C94" s="9" t="s">
        <v>30</v>
      </c>
      <c r="D94" s="11">
        <v>1</v>
      </c>
      <c r="E94" s="12">
        <v>250000</v>
      </c>
      <c r="F94" s="12">
        <v>250000</v>
      </c>
      <c r="G94" s="12">
        <v>0</v>
      </c>
      <c r="H94" s="12">
        <v>0</v>
      </c>
      <c r="I94" s="12">
        <v>250000</v>
      </c>
      <c r="J94" s="12">
        <v>250000</v>
      </c>
      <c r="K94" s="12">
        <f>D94*I94</f>
        <v>250000</v>
      </c>
      <c r="L94" s="1">
        <v>0</v>
      </c>
      <c r="M94" s="1">
        <v>0</v>
      </c>
    </row>
    <row r="95" spans="1:13" ht="18" customHeight="1" x14ac:dyDescent="0.2">
      <c r="A95" s="8">
        <v>77</v>
      </c>
      <c r="B95" s="10" t="s">
        <v>192</v>
      </c>
      <c r="C95" s="9" t="s">
        <v>30</v>
      </c>
      <c r="D95" s="11">
        <v>1</v>
      </c>
      <c r="E95" s="12">
        <v>250000</v>
      </c>
      <c r="F95" s="12">
        <v>250000</v>
      </c>
      <c r="G95" s="12">
        <v>0</v>
      </c>
      <c r="H95" s="12">
        <v>0</v>
      </c>
      <c r="I95" s="12">
        <v>250000</v>
      </c>
      <c r="J95" s="12">
        <v>250000</v>
      </c>
      <c r="K95" s="12">
        <f>D95*I95</f>
        <v>250000</v>
      </c>
      <c r="L95" s="1">
        <v>0</v>
      </c>
      <c r="M95" s="1">
        <v>0</v>
      </c>
    </row>
    <row r="96" spans="1:13" ht="18" customHeight="1" x14ac:dyDescent="0.2">
      <c r="A96" s="8"/>
      <c r="B96" s="10"/>
      <c r="C96" s="9"/>
      <c r="D96" s="11"/>
      <c r="E96" s="12"/>
      <c r="F96" s="12"/>
      <c r="G96" s="12"/>
      <c r="H96" s="12"/>
      <c r="I96" s="12"/>
      <c r="J96" s="12"/>
      <c r="K96" s="12"/>
    </row>
    <row r="97" spans="1:13" ht="18" customHeight="1" x14ac:dyDescent="0.2">
      <c r="A97" s="8"/>
      <c r="B97" s="10"/>
      <c r="C97" s="9"/>
      <c r="D97" s="11"/>
      <c r="E97" s="12"/>
      <c r="F97" s="12"/>
      <c r="G97" s="12"/>
      <c r="H97" s="12"/>
      <c r="I97" s="12"/>
      <c r="J97" s="12"/>
      <c r="K97" s="12"/>
    </row>
    <row r="98" spans="1:13" ht="16.5" customHeight="1" x14ac:dyDescent="0.2">
      <c r="A98" s="8">
        <v>9</v>
      </c>
      <c r="B98" s="10" t="s">
        <v>32</v>
      </c>
      <c r="C98" s="9" t="s">
        <v>30</v>
      </c>
      <c r="D98" s="11">
        <v>1</v>
      </c>
      <c r="E98" s="12">
        <v>300000</v>
      </c>
      <c r="F98" s="12">
        <v>300000</v>
      </c>
      <c r="G98" s="12">
        <v>0</v>
      </c>
      <c r="H98" s="12">
        <v>0</v>
      </c>
      <c r="I98" s="12">
        <v>300000</v>
      </c>
      <c r="J98" s="12">
        <v>300000</v>
      </c>
      <c r="K98" s="12">
        <f t="shared" ref="K98:K104" si="5">D98*I98</f>
        <v>300000</v>
      </c>
      <c r="L98" s="1">
        <v>0</v>
      </c>
      <c r="M98" s="1">
        <v>0</v>
      </c>
    </row>
    <row r="99" spans="1:13" ht="16.5" customHeight="1" x14ac:dyDescent="0.2">
      <c r="A99" s="8">
        <v>10</v>
      </c>
      <c r="B99" s="10" t="s">
        <v>33</v>
      </c>
      <c r="C99" s="9" t="s">
        <v>30</v>
      </c>
      <c r="D99" s="11">
        <v>4</v>
      </c>
      <c r="E99" s="12">
        <v>150000</v>
      </c>
      <c r="F99" s="12">
        <v>600000</v>
      </c>
      <c r="G99" s="12">
        <v>0</v>
      </c>
      <c r="H99" s="12">
        <v>0</v>
      </c>
      <c r="I99" s="12">
        <v>150000</v>
      </c>
      <c r="J99" s="12">
        <v>600000</v>
      </c>
      <c r="K99" s="12">
        <f t="shared" si="5"/>
        <v>600000</v>
      </c>
      <c r="L99" s="1">
        <v>0</v>
      </c>
      <c r="M99" s="1">
        <v>0</v>
      </c>
    </row>
    <row r="100" spans="1:13" ht="16.5" customHeight="1" x14ac:dyDescent="0.2">
      <c r="A100" s="8">
        <v>83</v>
      </c>
      <c r="B100" s="10" t="s">
        <v>100</v>
      </c>
      <c r="C100" s="9" t="s">
        <v>23</v>
      </c>
      <c r="D100" s="11">
        <v>3</v>
      </c>
      <c r="E100" s="12">
        <v>150000</v>
      </c>
      <c r="F100" s="12">
        <v>450000</v>
      </c>
      <c r="G100" s="12">
        <v>0</v>
      </c>
      <c r="H100" s="12">
        <v>0</v>
      </c>
      <c r="I100" s="12">
        <v>150000</v>
      </c>
      <c r="J100" s="12">
        <v>450000</v>
      </c>
      <c r="K100" s="12">
        <f t="shared" si="5"/>
        <v>450000</v>
      </c>
      <c r="L100" s="1">
        <v>0</v>
      </c>
      <c r="M100" s="1">
        <v>0</v>
      </c>
    </row>
    <row r="101" spans="1:13" ht="33" customHeight="1" x14ac:dyDescent="0.2">
      <c r="A101" s="8">
        <v>40</v>
      </c>
      <c r="B101" s="10" t="s">
        <v>65</v>
      </c>
      <c r="C101" s="9" t="s">
        <v>38</v>
      </c>
      <c r="D101" s="11">
        <v>8</v>
      </c>
      <c r="E101" s="12">
        <v>1000000</v>
      </c>
      <c r="F101" s="12">
        <v>5040000</v>
      </c>
      <c r="G101" s="12">
        <v>0</v>
      </c>
      <c r="H101" s="12">
        <v>0</v>
      </c>
      <c r="I101" s="12">
        <v>1000000</v>
      </c>
      <c r="J101" s="12">
        <v>5040000</v>
      </c>
      <c r="K101" s="12">
        <f t="shared" si="5"/>
        <v>8000000</v>
      </c>
      <c r="L101" s="1">
        <v>0</v>
      </c>
      <c r="M101" s="1">
        <v>0</v>
      </c>
    </row>
    <row r="102" spans="1:13" ht="33" customHeight="1" x14ac:dyDescent="0.2">
      <c r="A102" s="8">
        <v>41</v>
      </c>
      <c r="B102" s="10" t="s">
        <v>66</v>
      </c>
      <c r="C102" s="9" t="s">
        <v>38</v>
      </c>
      <c r="D102" s="11">
        <v>3</v>
      </c>
      <c r="E102" s="12">
        <v>780000</v>
      </c>
      <c r="F102" s="12">
        <v>1201200</v>
      </c>
      <c r="G102" s="12">
        <v>0</v>
      </c>
      <c r="H102" s="12">
        <v>0</v>
      </c>
      <c r="I102" s="12">
        <v>780000</v>
      </c>
      <c r="J102" s="12">
        <v>1201200</v>
      </c>
      <c r="K102" s="12">
        <f t="shared" si="5"/>
        <v>2340000</v>
      </c>
      <c r="L102" s="1">
        <v>0</v>
      </c>
      <c r="M102" s="1">
        <v>0</v>
      </c>
    </row>
    <row r="103" spans="1:13" ht="33.75" customHeight="1" x14ac:dyDescent="0.2">
      <c r="A103" s="8">
        <v>42</v>
      </c>
      <c r="B103" s="10" t="s">
        <v>67</v>
      </c>
      <c r="C103" s="9" t="s">
        <v>27</v>
      </c>
      <c r="D103" s="11">
        <v>9</v>
      </c>
      <c r="E103" s="12">
        <v>1000000</v>
      </c>
      <c r="F103" s="12">
        <v>8460000</v>
      </c>
      <c r="G103" s="12">
        <v>0</v>
      </c>
      <c r="H103" s="12">
        <v>0</v>
      </c>
      <c r="I103" s="12">
        <v>1000000</v>
      </c>
      <c r="J103" s="12">
        <v>8460000</v>
      </c>
      <c r="K103" s="12">
        <f t="shared" si="5"/>
        <v>9000000</v>
      </c>
      <c r="L103" s="1">
        <v>0</v>
      </c>
      <c r="M103" s="1">
        <v>0</v>
      </c>
    </row>
    <row r="104" spans="1:13" ht="53.25" customHeight="1" x14ac:dyDescent="0.2">
      <c r="A104" s="8">
        <v>75</v>
      </c>
      <c r="B104" s="10" t="s">
        <v>94</v>
      </c>
      <c r="C104" s="9" t="s">
        <v>38</v>
      </c>
      <c r="D104" s="11">
        <v>123</v>
      </c>
      <c r="E104" s="12">
        <v>42000</v>
      </c>
      <c r="F104" s="12">
        <v>5045544</v>
      </c>
      <c r="G104" s="12">
        <v>0</v>
      </c>
      <c r="H104" s="12">
        <v>0</v>
      </c>
      <c r="I104" s="12">
        <v>42000</v>
      </c>
      <c r="J104" s="12">
        <v>5045544</v>
      </c>
      <c r="K104" s="12">
        <f t="shared" si="5"/>
        <v>5166000</v>
      </c>
      <c r="L104" s="1">
        <v>0</v>
      </c>
      <c r="M104" s="1">
        <v>0</v>
      </c>
    </row>
    <row r="105" spans="1:13" ht="16.5" customHeight="1" x14ac:dyDescent="0.2">
      <c r="A105" s="8"/>
      <c r="B105" s="10"/>
      <c r="C105" s="9"/>
      <c r="D105" s="11"/>
      <c r="E105" s="12"/>
      <c r="F105" s="12"/>
      <c r="G105" s="12"/>
      <c r="H105" s="12"/>
      <c r="I105" s="12"/>
      <c r="J105" s="12"/>
      <c r="K105" s="12"/>
    </row>
    <row r="106" spans="1:13" ht="16.5" customHeight="1" x14ac:dyDescent="0.2">
      <c r="A106" s="8"/>
      <c r="B106" s="10"/>
      <c r="C106" s="9"/>
      <c r="D106" s="11"/>
      <c r="E106" s="12"/>
      <c r="F106" s="12"/>
      <c r="G106" s="12"/>
      <c r="H106" s="12"/>
      <c r="I106" s="12"/>
      <c r="J106" s="12"/>
      <c r="K106" s="12"/>
    </row>
    <row r="107" spans="1:13" ht="16.5" customHeight="1" x14ac:dyDescent="0.2">
      <c r="A107" s="8">
        <v>17</v>
      </c>
      <c r="B107" s="10" t="s">
        <v>39</v>
      </c>
      <c r="C107" s="9" t="s">
        <v>40</v>
      </c>
      <c r="D107" s="11">
        <v>5</v>
      </c>
      <c r="E107" s="12">
        <v>194524</v>
      </c>
      <c r="F107" s="12">
        <v>665277.13762400008</v>
      </c>
      <c r="G107" s="12">
        <v>0</v>
      </c>
      <c r="H107" s="12">
        <v>0</v>
      </c>
      <c r="I107" s="12">
        <v>195000</v>
      </c>
      <c r="J107" s="12">
        <v>665277.13762400008</v>
      </c>
      <c r="K107" s="12">
        <f t="shared" ref="K107:K112" si="6">D107*I107</f>
        <v>975000</v>
      </c>
      <c r="L107" s="1">
        <v>0</v>
      </c>
      <c r="M107" s="1">
        <v>0</v>
      </c>
    </row>
    <row r="108" spans="1:13" ht="16.5" customHeight="1" x14ac:dyDescent="0.2">
      <c r="A108" s="8">
        <v>18</v>
      </c>
      <c r="B108" s="10" t="s">
        <v>41</v>
      </c>
      <c r="C108" s="9" t="s">
        <v>40</v>
      </c>
      <c r="D108" s="11">
        <v>15</v>
      </c>
      <c r="E108" s="12">
        <v>329524</v>
      </c>
      <c r="F108" s="12">
        <v>4183699.8423801148</v>
      </c>
      <c r="G108" s="12">
        <v>0</v>
      </c>
      <c r="H108" s="12">
        <v>0</v>
      </c>
      <c r="I108" s="12">
        <v>330000</v>
      </c>
      <c r="J108" s="12">
        <v>4183699.8423801148</v>
      </c>
      <c r="K108" s="12">
        <f t="shared" si="6"/>
        <v>4950000</v>
      </c>
      <c r="L108" s="1">
        <v>0</v>
      </c>
      <c r="M108" s="1">
        <v>0</v>
      </c>
    </row>
    <row r="109" spans="1:13" ht="16.5" customHeight="1" x14ac:dyDescent="0.2">
      <c r="A109" s="8">
        <v>19</v>
      </c>
      <c r="B109" s="10" t="s">
        <v>42</v>
      </c>
      <c r="C109" s="9" t="s">
        <v>40</v>
      </c>
      <c r="D109" s="11">
        <v>18</v>
      </c>
      <c r="E109" s="12">
        <v>329524</v>
      </c>
      <c r="F109" s="12">
        <v>5255301.1586556844</v>
      </c>
      <c r="G109" s="12">
        <v>0</v>
      </c>
      <c r="H109" s="12">
        <v>0</v>
      </c>
      <c r="I109" s="12">
        <v>330000</v>
      </c>
      <c r="J109" s="12">
        <v>5255301.1586556844</v>
      </c>
      <c r="K109" s="12">
        <f t="shared" si="6"/>
        <v>5940000</v>
      </c>
      <c r="L109" s="1">
        <v>0</v>
      </c>
      <c r="M109" s="1">
        <v>0</v>
      </c>
    </row>
    <row r="110" spans="1:13" ht="16.5" customHeight="1" x14ac:dyDescent="0.2">
      <c r="A110" s="8">
        <v>20</v>
      </c>
      <c r="B110" s="10" t="s">
        <v>43</v>
      </c>
      <c r="C110" s="9" t="s">
        <v>40</v>
      </c>
      <c r="D110" s="11">
        <v>17</v>
      </c>
      <c r="E110" s="12">
        <v>419524</v>
      </c>
      <c r="F110" s="12">
        <v>5986543.5366133964</v>
      </c>
      <c r="G110" s="12">
        <v>0</v>
      </c>
      <c r="H110" s="12">
        <v>0</v>
      </c>
      <c r="I110" s="12">
        <v>420000</v>
      </c>
      <c r="J110" s="12">
        <v>5986543.5366133964</v>
      </c>
      <c r="K110" s="12">
        <f t="shared" si="6"/>
        <v>7140000</v>
      </c>
      <c r="L110" s="1">
        <v>0</v>
      </c>
      <c r="M110" s="1">
        <v>0</v>
      </c>
    </row>
    <row r="111" spans="1:13" ht="16.5" customHeight="1" x14ac:dyDescent="0.2">
      <c r="A111" s="8">
        <v>55</v>
      </c>
      <c r="B111" s="10" t="s">
        <v>80</v>
      </c>
      <c r="C111" s="9" t="s">
        <v>40</v>
      </c>
      <c r="D111" s="11">
        <v>20</v>
      </c>
      <c r="E111" s="12">
        <v>368885</v>
      </c>
      <c r="F111" s="12">
        <v>6626118.96985419</v>
      </c>
      <c r="G111" s="12">
        <v>0</v>
      </c>
      <c r="H111" s="12">
        <v>0</v>
      </c>
      <c r="I111" s="12">
        <v>370000</v>
      </c>
      <c r="J111" s="12">
        <v>6626118.96985419</v>
      </c>
      <c r="K111" s="12">
        <f t="shared" si="6"/>
        <v>7400000</v>
      </c>
      <c r="L111" s="1">
        <v>0</v>
      </c>
      <c r="M111" s="1">
        <v>0</v>
      </c>
    </row>
    <row r="112" spans="1:13" ht="16.5" customHeight="1" x14ac:dyDescent="0.2">
      <c r="A112" s="8">
        <v>56</v>
      </c>
      <c r="B112" s="10" t="s">
        <v>81</v>
      </c>
      <c r="C112" s="9" t="s">
        <v>40</v>
      </c>
      <c r="D112" s="11">
        <v>8</v>
      </c>
      <c r="E112" s="12">
        <v>303885</v>
      </c>
      <c r="F112" s="12">
        <v>1659174.7071026927</v>
      </c>
      <c r="G112" s="12">
        <v>0</v>
      </c>
      <c r="H112" s="12">
        <v>0</v>
      </c>
      <c r="I112" s="12">
        <v>305000</v>
      </c>
      <c r="J112" s="12">
        <v>1659174.7071026927</v>
      </c>
      <c r="K112" s="12">
        <f t="shared" si="6"/>
        <v>2440000</v>
      </c>
      <c r="L112" s="1">
        <v>0</v>
      </c>
      <c r="M112" s="1">
        <v>0</v>
      </c>
    </row>
    <row r="113" spans="1:13" ht="16.5" customHeight="1" x14ac:dyDescent="0.2">
      <c r="A113" s="8"/>
      <c r="B113" s="10"/>
      <c r="C113" s="9"/>
      <c r="D113" s="11"/>
      <c r="E113" s="12"/>
      <c r="F113" s="12"/>
      <c r="G113" s="12"/>
      <c r="H113" s="12"/>
      <c r="I113" s="12"/>
      <c r="J113" s="12"/>
      <c r="K113" s="12"/>
    </row>
    <row r="114" spans="1:13" ht="16.5" customHeight="1" x14ac:dyDescent="0.2">
      <c r="A114" s="8"/>
      <c r="B114" s="10"/>
      <c r="C114" s="9"/>
      <c r="D114" s="11"/>
      <c r="E114" s="12"/>
      <c r="F114" s="12"/>
      <c r="G114" s="12"/>
      <c r="H114" s="12"/>
      <c r="I114" s="12"/>
      <c r="J114" s="12"/>
      <c r="K114" s="12"/>
    </row>
    <row r="115" spans="1:13" ht="16.5" customHeight="1" x14ac:dyDescent="0.2">
      <c r="A115" s="8">
        <v>22</v>
      </c>
      <c r="L115" s="1">
        <v>0</v>
      </c>
      <c r="M115" s="1">
        <v>0</v>
      </c>
    </row>
    <row r="116" spans="1:13" ht="16.5" customHeight="1" x14ac:dyDescent="0.2">
      <c r="A116" s="8">
        <v>76</v>
      </c>
      <c r="L116" s="1">
        <v>0</v>
      </c>
      <c r="M116" s="1">
        <v>0</v>
      </c>
    </row>
    <row r="117" spans="1:13" ht="16.5" customHeight="1" x14ac:dyDescent="0.2">
      <c r="A117" s="8">
        <v>80</v>
      </c>
      <c r="L117" s="1">
        <v>0</v>
      </c>
      <c r="M117" s="1">
        <v>0</v>
      </c>
    </row>
    <row r="118" spans="1:13" ht="16.5" customHeight="1" x14ac:dyDescent="0.2">
      <c r="A118" s="8">
        <v>81</v>
      </c>
      <c r="L118" s="1">
        <v>0</v>
      </c>
      <c r="M118" s="1">
        <v>0</v>
      </c>
    </row>
    <row r="119" spans="1:13" ht="16.5" customHeight="1" x14ac:dyDescent="0.2">
      <c r="A119" s="8"/>
      <c r="B119" s="10"/>
      <c r="C119" s="9"/>
      <c r="D119" s="11"/>
      <c r="E119" s="12"/>
      <c r="F119" s="12"/>
      <c r="G119" s="12"/>
      <c r="H119" s="12"/>
      <c r="I119" s="12"/>
      <c r="J119" s="12"/>
      <c r="K119" s="12"/>
    </row>
    <row r="120" spans="1:13" ht="16.5" customHeight="1" x14ac:dyDescent="0.2">
      <c r="A120" s="8"/>
      <c r="B120" s="10"/>
      <c r="C120" s="9"/>
      <c r="D120" s="11"/>
      <c r="E120" s="12"/>
      <c r="F120" s="12"/>
      <c r="G120" s="12"/>
      <c r="H120" s="12"/>
      <c r="I120" s="12"/>
      <c r="J120" s="12"/>
      <c r="K120" s="12"/>
    </row>
    <row r="121" spans="1:13" ht="16.5" customHeight="1" x14ac:dyDescent="0.2">
      <c r="A121" s="8">
        <v>61</v>
      </c>
      <c r="B121" s="10" t="s">
        <v>193</v>
      </c>
      <c r="C121" s="9" t="s">
        <v>40</v>
      </c>
      <c r="D121" s="11">
        <v>156</v>
      </c>
      <c r="E121" s="12">
        <v>202069</v>
      </c>
      <c r="F121" s="12">
        <v>29320105.092227735</v>
      </c>
      <c r="G121" s="12">
        <v>0</v>
      </c>
      <c r="H121" s="12">
        <v>0</v>
      </c>
      <c r="I121" s="12">
        <v>205000</v>
      </c>
      <c r="J121" s="12">
        <v>29320105.092227735</v>
      </c>
      <c r="K121" s="12">
        <f>D121*I121</f>
        <v>31980000</v>
      </c>
      <c r="L121" s="1">
        <v>0</v>
      </c>
      <c r="M121" s="1">
        <v>0</v>
      </c>
    </row>
    <row r="122" spans="1:13" ht="16.5" customHeight="1" x14ac:dyDescent="0.2">
      <c r="A122" s="8"/>
      <c r="B122" s="10"/>
      <c r="C122" s="9"/>
      <c r="D122" s="11"/>
      <c r="E122" s="12"/>
      <c r="F122" s="12"/>
      <c r="G122" s="12"/>
      <c r="H122" s="12"/>
      <c r="I122" s="12"/>
      <c r="J122" s="12"/>
      <c r="K122" s="12"/>
    </row>
    <row r="123" spans="1:13" ht="16.5" customHeight="1" x14ac:dyDescent="0.2">
      <c r="A123" s="8"/>
      <c r="B123" s="10"/>
      <c r="C123" s="9"/>
      <c r="D123" s="11"/>
      <c r="E123" s="12"/>
      <c r="F123" s="12"/>
      <c r="G123" s="12"/>
      <c r="H123" s="12"/>
      <c r="I123" s="12"/>
      <c r="J123" s="12"/>
      <c r="K123" s="12"/>
    </row>
    <row r="124" spans="1:13" ht="16.5" customHeight="1" x14ac:dyDescent="0.2">
      <c r="A124" s="8">
        <v>68</v>
      </c>
      <c r="B124" s="10" t="s">
        <v>88</v>
      </c>
      <c r="C124" s="9" t="s">
        <v>83</v>
      </c>
      <c r="D124" s="11">
        <v>17850</v>
      </c>
      <c r="E124" s="12">
        <v>1150</v>
      </c>
      <c r="F124" s="12">
        <v>20289891.322079502</v>
      </c>
      <c r="G124" s="12">
        <v>0</v>
      </c>
      <c r="H124" s="12">
        <v>0</v>
      </c>
      <c r="I124" s="12">
        <v>1150</v>
      </c>
      <c r="J124" s="12">
        <v>20289891.322079502</v>
      </c>
      <c r="K124" s="12">
        <f t="shared" ref="K124:K151" si="7">D124*I124</f>
        <v>20527500</v>
      </c>
      <c r="L124" s="1">
        <v>0</v>
      </c>
      <c r="M124" s="1">
        <v>0</v>
      </c>
    </row>
    <row r="125" spans="1:13" ht="16.5" customHeight="1" x14ac:dyDescent="0.2">
      <c r="A125" s="8">
        <v>69</v>
      </c>
      <c r="B125" s="10" t="s">
        <v>89</v>
      </c>
      <c r="C125" s="9" t="s">
        <v>38</v>
      </c>
      <c r="D125" s="11">
        <v>5</v>
      </c>
      <c r="E125" s="12">
        <v>123000</v>
      </c>
      <c r="F125" s="12">
        <v>324289.99200000003</v>
      </c>
      <c r="G125" s="12">
        <v>0</v>
      </c>
      <c r="H125" s="12">
        <v>0</v>
      </c>
      <c r="I125" s="12">
        <v>123000</v>
      </c>
      <c r="J125" s="12">
        <v>324289.99200000003</v>
      </c>
      <c r="K125" s="12">
        <f t="shared" si="7"/>
        <v>615000</v>
      </c>
      <c r="L125" s="1">
        <v>0</v>
      </c>
      <c r="M125" s="1">
        <v>0</v>
      </c>
    </row>
    <row r="126" spans="1:13" ht="16.5" customHeight="1" x14ac:dyDescent="0.2">
      <c r="A126" s="8">
        <v>70</v>
      </c>
      <c r="B126" s="10" t="s">
        <v>90</v>
      </c>
      <c r="C126" s="9" t="s">
        <v>38</v>
      </c>
      <c r="D126" s="11">
        <v>80</v>
      </c>
      <c r="E126" s="12">
        <v>123000</v>
      </c>
      <c r="F126" s="12">
        <v>9164422.2540000007</v>
      </c>
      <c r="G126" s="12">
        <v>0</v>
      </c>
      <c r="H126" s="12">
        <v>0</v>
      </c>
      <c r="I126" s="12">
        <v>123000</v>
      </c>
      <c r="J126" s="12">
        <v>9164422.2540000007</v>
      </c>
      <c r="K126" s="12">
        <f t="shared" si="7"/>
        <v>9840000</v>
      </c>
      <c r="L126" s="1">
        <v>0</v>
      </c>
      <c r="M126" s="1">
        <v>0</v>
      </c>
    </row>
    <row r="127" spans="1:13" ht="16.5" customHeight="1" x14ac:dyDescent="0.2">
      <c r="A127" s="8"/>
      <c r="B127" s="10"/>
      <c r="C127" s="9"/>
      <c r="D127" s="11"/>
      <c r="E127" s="12"/>
      <c r="F127" s="12"/>
      <c r="G127" s="12"/>
      <c r="H127" s="12"/>
      <c r="I127" s="12"/>
      <c r="J127" s="12"/>
      <c r="K127" s="12"/>
    </row>
    <row r="128" spans="1:13" ht="16.5" customHeight="1" x14ac:dyDescent="0.2">
      <c r="A128" s="8"/>
      <c r="B128" s="10"/>
      <c r="C128" s="9"/>
      <c r="D128" s="11"/>
      <c r="E128" s="12"/>
      <c r="F128" s="12"/>
      <c r="G128" s="12"/>
      <c r="H128" s="12"/>
      <c r="I128" s="12"/>
      <c r="J128" s="12"/>
      <c r="K128" s="12"/>
    </row>
    <row r="129" spans="1:17" ht="16.5" customHeight="1" x14ac:dyDescent="0.2">
      <c r="A129" s="8">
        <v>31</v>
      </c>
      <c r="B129" s="10" t="s">
        <v>55</v>
      </c>
      <c r="C129" s="9" t="s">
        <v>49</v>
      </c>
      <c r="D129" s="11">
        <v>126</v>
      </c>
      <c r="E129" s="12">
        <v>18182</v>
      </c>
      <c r="F129" s="12">
        <v>2103570.6133139599</v>
      </c>
      <c r="G129" s="12">
        <v>0</v>
      </c>
      <c r="H129" s="12">
        <v>0</v>
      </c>
      <c r="I129" s="12">
        <v>18182</v>
      </c>
      <c r="J129" s="12">
        <v>2103570.6133139599</v>
      </c>
      <c r="K129" s="12">
        <f>D129*I129</f>
        <v>2290932</v>
      </c>
      <c r="L129" s="1">
        <v>0</v>
      </c>
      <c r="M129" s="1">
        <v>0</v>
      </c>
      <c r="O129" s="1">
        <v>126</v>
      </c>
    </row>
    <row r="130" spans="1:17" ht="18.75" customHeight="1" x14ac:dyDescent="0.2">
      <c r="A130" s="8">
        <v>102</v>
      </c>
      <c r="B130" s="10" t="s">
        <v>195</v>
      </c>
      <c r="C130" s="9" t="s">
        <v>27</v>
      </c>
      <c r="D130" s="11">
        <v>58</v>
      </c>
      <c r="E130" s="12">
        <v>36602</v>
      </c>
      <c r="F130" s="12">
        <v>1894428.0149999999</v>
      </c>
      <c r="G130" s="12">
        <v>0</v>
      </c>
      <c r="H130" s="12">
        <v>0</v>
      </c>
      <c r="I130" s="12">
        <v>36602</v>
      </c>
      <c r="J130" s="12">
        <v>1894428.0149999999</v>
      </c>
      <c r="K130" s="12">
        <f t="shared" si="7"/>
        <v>2122916</v>
      </c>
      <c r="L130" s="1">
        <v>0</v>
      </c>
      <c r="M130" s="1">
        <v>0</v>
      </c>
      <c r="O130" s="1">
        <f>1.63*58</f>
        <v>94.539999999999992</v>
      </c>
    </row>
    <row r="131" spans="1:17" ht="16.5" customHeight="1" x14ac:dyDescent="0.2">
      <c r="A131" s="8">
        <v>103</v>
      </c>
      <c r="B131" s="10" t="s">
        <v>114</v>
      </c>
      <c r="C131" s="9" t="s">
        <v>27</v>
      </c>
      <c r="D131" s="11">
        <v>26</v>
      </c>
      <c r="E131" s="12">
        <v>72530</v>
      </c>
      <c r="F131" s="12">
        <v>1749423.5999999999</v>
      </c>
      <c r="G131" s="12">
        <v>0</v>
      </c>
      <c r="H131" s="12">
        <v>0</v>
      </c>
      <c r="I131" s="12">
        <v>72530</v>
      </c>
      <c r="J131" s="12">
        <v>1749423.5999999999</v>
      </c>
      <c r="K131" s="12">
        <f t="shared" si="7"/>
        <v>1885780</v>
      </c>
      <c r="L131" s="1">
        <v>0</v>
      </c>
      <c r="M131" s="1">
        <v>0</v>
      </c>
      <c r="O131" s="1">
        <f>3.23*26</f>
        <v>83.98</v>
      </c>
    </row>
    <row r="132" spans="1:17" ht="16.5" customHeight="1" x14ac:dyDescent="0.2">
      <c r="A132" s="8">
        <v>104</v>
      </c>
      <c r="B132" s="10" t="s">
        <v>115</v>
      </c>
      <c r="C132" s="9" t="s">
        <v>27</v>
      </c>
      <c r="D132" s="11">
        <v>38</v>
      </c>
      <c r="E132" s="12">
        <v>100598</v>
      </c>
      <c r="F132" s="12">
        <v>3639635.64</v>
      </c>
      <c r="G132" s="12">
        <v>0</v>
      </c>
      <c r="H132" s="12">
        <v>0</v>
      </c>
      <c r="I132" s="12">
        <v>100598</v>
      </c>
      <c r="J132" s="12">
        <v>3639635.64</v>
      </c>
      <c r="K132" s="12">
        <f t="shared" si="7"/>
        <v>3822724</v>
      </c>
      <c r="L132" s="1">
        <v>0</v>
      </c>
      <c r="M132" s="1">
        <v>0</v>
      </c>
      <c r="O132" s="1">
        <f>38*4.48</f>
        <v>170.24</v>
      </c>
    </row>
    <row r="133" spans="1:17" ht="16.5" customHeight="1" x14ac:dyDescent="0.2">
      <c r="A133" s="8"/>
      <c r="B133" s="10"/>
      <c r="C133" s="9"/>
      <c r="D133" s="11"/>
      <c r="E133" s="12"/>
      <c r="F133" s="12"/>
      <c r="G133" s="12"/>
      <c r="H133" s="12"/>
      <c r="I133" s="12"/>
      <c r="J133" s="12"/>
      <c r="K133" s="12"/>
      <c r="O133" s="1">
        <f>SUM(O129:O132)</f>
        <v>474.76</v>
      </c>
      <c r="P133" s="1">
        <v>18182</v>
      </c>
      <c r="Q133" s="19">
        <f>O133*P133</f>
        <v>8632086.3200000003</v>
      </c>
    </row>
    <row r="134" spans="1:17" ht="16.5" customHeight="1" x14ac:dyDescent="0.2">
      <c r="A134" s="8"/>
      <c r="B134" s="10"/>
      <c r="C134" s="9"/>
      <c r="D134" s="11"/>
      <c r="E134" s="12"/>
      <c r="F134" s="12"/>
      <c r="G134" s="12"/>
      <c r="H134" s="12"/>
      <c r="I134" s="12"/>
      <c r="J134" s="12"/>
      <c r="K134" s="12"/>
    </row>
    <row r="135" spans="1:17" ht="16.5" customHeight="1" x14ac:dyDescent="0.2">
      <c r="A135" s="8">
        <v>115</v>
      </c>
      <c r="B135" s="10"/>
      <c r="C135" s="9"/>
      <c r="D135" s="11"/>
      <c r="E135" s="12"/>
      <c r="F135" s="12"/>
      <c r="G135" s="12"/>
      <c r="H135" s="12"/>
      <c r="I135" s="12"/>
      <c r="J135" s="12"/>
      <c r="K135" s="12"/>
      <c r="L135" s="1">
        <v>0</v>
      </c>
      <c r="M135" s="1">
        <v>0</v>
      </c>
    </row>
    <row r="136" spans="1:17" ht="16.5" customHeight="1" x14ac:dyDescent="0.2">
      <c r="A136" s="8">
        <v>116</v>
      </c>
      <c r="B136" s="10"/>
      <c r="C136" s="9"/>
      <c r="D136" s="11"/>
      <c r="E136" s="12"/>
      <c r="F136" s="12"/>
      <c r="G136" s="12"/>
      <c r="H136" s="12"/>
      <c r="I136" s="12"/>
      <c r="J136" s="12"/>
      <c r="K136" s="12"/>
      <c r="L136" s="1">
        <v>0</v>
      </c>
      <c r="M136" s="1">
        <v>0</v>
      </c>
    </row>
    <row r="137" spans="1:17" ht="16.5" customHeight="1" x14ac:dyDescent="0.2">
      <c r="A137" s="8">
        <v>118</v>
      </c>
      <c r="B137" s="10"/>
      <c r="C137" s="9"/>
      <c r="D137" s="11"/>
      <c r="E137" s="12"/>
      <c r="F137" s="12"/>
      <c r="G137" s="12"/>
      <c r="H137" s="12"/>
      <c r="I137" s="12"/>
      <c r="J137" s="12"/>
      <c r="K137" s="12"/>
      <c r="L137" s="1">
        <v>0</v>
      </c>
      <c r="M137" s="1">
        <v>0</v>
      </c>
    </row>
    <row r="138" spans="1:17" ht="16.5" customHeight="1" x14ac:dyDescent="0.2">
      <c r="A138" s="8">
        <v>119</v>
      </c>
      <c r="B138" s="10"/>
      <c r="C138" s="9"/>
      <c r="D138" s="11"/>
      <c r="E138" s="12"/>
      <c r="F138" s="12"/>
      <c r="G138" s="12"/>
      <c r="H138" s="12"/>
      <c r="I138" s="12"/>
      <c r="J138" s="12"/>
      <c r="K138" s="12"/>
      <c r="L138" s="1">
        <v>0</v>
      </c>
      <c r="M138" s="1">
        <v>0</v>
      </c>
    </row>
    <row r="139" spans="1:17" ht="16.5" customHeight="1" x14ac:dyDescent="0.2">
      <c r="A139" s="8"/>
      <c r="B139" s="10"/>
      <c r="C139" s="9"/>
      <c r="D139" s="11"/>
      <c r="E139" s="12"/>
      <c r="F139" s="12"/>
      <c r="G139" s="12"/>
      <c r="H139" s="12"/>
      <c r="I139" s="12"/>
      <c r="J139" s="12"/>
      <c r="K139" s="12"/>
    </row>
    <row r="140" spans="1:17" ht="16.5" customHeight="1" x14ac:dyDescent="0.2">
      <c r="A140" s="8"/>
      <c r="B140" s="10"/>
      <c r="C140" s="9"/>
      <c r="D140" s="11"/>
      <c r="E140" s="12"/>
      <c r="F140" s="12"/>
      <c r="G140" s="12"/>
      <c r="H140" s="12"/>
      <c r="I140" s="12"/>
      <c r="J140" s="12"/>
      <c r="K140" s="12"/>
    </row>
    <row r="141" spans="1:17" ht="16.5" customHeight="1" x14ac:dyDescent="0.2">
      <c r="A141" s="8">
        <v>122</v>
      </c>
      <c r="B141" s="24" t="s">
        <v>127</v>
      </c>
      <c r="C141" s="25" t="s">
        <v>38</v>
      </c>
      <c r="D141" s="26">
        <v>88</v>
      </c>
      <c r="E141" s="27">
        <v>111400</v>
      </c>
      <c r="F141" s="27">
        <v>9252774.8279999997</v>
      </c>
      <c r="G141" s="27">
        <v>0</v>
      </c>
      <c r="H141" s="27">
        <v>0</v>
      </c>
      <c r="I141" s="27">
        <v>111400</v>
      </c>
      <c r="J141" s="27">
        <v>9252774.8279999997</v>
      </c>
      <c r="K141" s="27">
        <f t="shared" si="7"/>
        <v>9803200</v>
      </c>
      <c r="L141" s="1">
        <v>0</v>
      </c>
      <c r="M141" s="1">
        <v>0</v>
      </c>
      <c r="N141" s="1" t="s">
        <v>197</v>
      </c>
    </row>
    <row r="142" spans="1:17" ht="16.5" customHeight="1" x14ac:dyDescent="0.2">
      <c r="A142" s="8">
        <v>123</v>
      </c>
      <c r="B142" s="24" t="s">
        <v>128</v>
      </c>
      <c r="C142" s="25" t="s">
        <v>27</v>
      </c>
      <c r="D142" s="26">
        <v>28</v>
      </c>
      <c r="E142" s="27">
        <v>70000</v>
      </c>
      <c r="F142" s="27">
        <v>1757000</v>
      </c>
      <c r="G142" s="27">
        <v>0</v>
      </c>
      <c r="H142" s="27">
        <v>0</v>
      </c>
      <c r="I142" s="27">
        <v>70000</v>
      </c>
      <c r="J142" s="27">
        <v>1757000</v>
      </c>
      <c r="K142" s="27">
        <f t="shared" si="7"/>
        <v>1960000</v>
      </c>
      <c r="L142" s="1">
        <v>0</v>
      </c>
      <c r="M142" s="1">
        <v>0</v>
      </c>
    </row>
    <row r="143" spans="1:17" ht="16.5" customHeight="1" x14ac:dyDescent="0.2">
      <c r="A143" s="8"/>
      <c r="B143" s="10"/>
      <c r="C143" s="9"/>
      <c r="D143" s="11"/>
      <c r="E143" s="12"/>
      <c r="F143" s="12"/>
      <c r="G143" s="12"/>
      <c r="H143" s="12"/>
      <c r="I143" s="12"/>
      <c r="J143" s="12"/>
      <c r="K143" s="12"/>
    </row>
    <row r="144" spans="1:17" ht="16.5" customHeight="1" x14ac:dyDescent="0.2">
      <c r="A144" s="8"/>
      <c r="B144" s="10"/>
      <c r="C144" s="9"/>
      <c r="D144" s="11"/>
      <c r="E144" s="12"/>
      <c r="F144" s="12"/>
      <c r="G144" s="12"/>
      <c r="H144" s="12"/>
      <c r="I144" s="12"/>
      <c r="J144" s="12"/>
      <c r="K144" s="12"/>
    </row>
    <row r="145" spans="1:13" ht="16.5" customHeight="1" x14ac:dyDescent="0.2">
      <c r="A145" s="8">
        <v>125</v>
      </c>
      <c r="B145" s="10" t="s">
        <v>130</v>
      </c>
      <c r="C145" s="9" t="s">
        <v>49</v>
      </c>
      <c r="D145" s="11">
        <v>556</v>
      </c>
      <c r="E145" s="12">
        <v>18182</v>
      </c>
      <c r="F145" s="12">
        <v>9827413.3951986358</v>
      </c>
      <c r="G145" s="12">
        <v>0</v>
      </c>
      <c r="H145" s="12">
        <v>0</v>
      </c>
      <c r="I145" s="12">
        <v>18182</v>
      </c>
      <c r="J145" s="12">
        <v>9827413.3951986358</v>
      </c>
      <c r="K145" s="12">
        <f t="shared" si="7"/>
        <v>10109192</v>
      </c>
      <c r="L145" s="1">
        <v>0</v>
      </c>
      <c r="M145" s="1">
        <v>0</v>
      </c>
    </row>
    <row r="146" spans="1:13" ht="16.5" customHeight="1" x14ac:dyDescent="0.2">
      <c r="A146" s="8">
        <v>126</v>
      </c>
      <c r="B146" s="10" t="s">
        <v>131</v>
      </c>
      <c r="C146" s="9" t="s">
        <v>49</v>
      </c>
      <c r="D146" s="11">
        <v>578</v>
      </c>
      <c r="E146" s="12">
        <v>18182</v>
      </c>
      <c r="F146" s="12">
        <v>10116122.333767591</v>
      </c>
      <c r="G146" s="12">
        <v>0</v>
      </c>
      <c r="H146" s="12">
        <v>0</v>
      </c>
      <c r="I146" s="12">
        <v>18182</v>
      </c>
      <c r="J146" s="12">
        <v>10116122.333767591</v>
      </c>
      <c r="K146" s="12">
        <f t="shared" si="7"/>
        <v>10509196</v>
      </c>
      <c r="L146" s="1">
        <v>0</v>
      </c>
      <c r="M146" s="1">
        <v>0</v>
      </c>
    </row>
    <row r="147" spans="1:13" ht="16.5" customHeight="1" x14ac:dyDescent="0.2">
      <c r="A147" s="8"/>
      <c r="B147" s="10"/>
      <c r="C147" s="9"/>
      <c r="D147" s="11"/>
      <c r="E147" s="12"/>
      <c r="F147" s="12"/>
      <c r="G147" s="12"/>
      <c r="H147" s="12"/>
      <c r="I147" s="12"/>
      <c r="J147" s="12"/>
      <c r="K147" s="12"/>
    </row>
    <row r="148" spans="1:13" ht="16.5" customHeight="1" x14ac:dyDescent="0.2">
      <c r="A148" s="8"/>
      <c r="B148" s="10"/>
      <c r="C148" s="9"/>
      <c r="D148" s="11"/>
      <c r="E148" s="12"/>
      <c r="F148" s="12"/>
      <c r="G148" s="12"/>
      <c r="H148" s="12"/>
      <c r="I148" s="12"/>
      <c r="J148" s="12"/>
      <c r="K148" s="12"/>
    </row>
    <row r="149" spans="1:13" ht="16.5" customHeight="1" x14ac:dyDescent="0.2">
      <c r="A149" s="8">
        <v>127</v>
      </c>
      <c r="B149" s="10" t="s">
        <v>132</v>
      </c>
      <c r="C149" s="9" t="s">
        <v>49</v>
      </c>
      <c r="D149" s="11">
        <v>138</v>
      </c>
      <c r="E149" s="12">
        <v>15280</v>
      </c>
      <c r="F149" s="12">
        <v>2050443.5850480001</v>
      </c>
      <c r="G149" s="12">
        <v>0</v>
      </c>
      <c r="H149" s="12">
        <v>0</v>
      </c>
      <c r="I149" s="12">
        <v>15280</v>
      </c>
      <c r="J149" s="12">
        <v>2050443.5850480001</v>
      </c>
      <c r="K149" s="12">
        <f t="shared" si="7"/>
        <v>2108640</v>
      </c>
      <c r="L149" s="1">
        <v>0</v>
      </c>
      <c r="M149" s="1">
        <v>0</v>
      </c>
    </row>
    <row r="150" spans="1:13" ht="16.5" customHeight="1" x14ac:dyDescent="0.2">
      <c r="A150" s="8">
        <v>128</v>
      </c>
      <c r="B150" s="10" t="s">
        <v>133</v>
      </c>
      <c r="C150" s="9" t="s">
        <v>49</v>
      </c>
      <c r="D150" s="11">
        <v>2216</v>
      </c>
      <c r="E150" s="12">
        <v>15280</v>
      </c>
      <c r="F150" s="12">
        <v>32473378.243739996</v>
      </c>
      <c r="G150" s="12">
        <v>0</v>
      </c>
      <c r="H150" s="12">
        <v>0</v>
      </c>
      <c r="I150" s="12">
        <v>15280</v>
      </c>
      <c r="J150" s="12">
        <v>32473378.243739996</v>
      </c>
      <c r="K150" s="12">
        <f t="shared" si="7"/>
        <v>33860480</v>
      </c>
      <c r="L150" s="1">
        <v>0</v>
      </c>
      <c r="M150" s="1">
        <v>0</v>
      </c>
    </row>
    <row r="151" spans="1:13" ht="16.5" customHeight="1" x14ac:dyDescent="0.2">
      <c r="A151" s="8">
        <v>129</v>
      </c>
      <c r="B151" s="10" t="s">
        <v>134</v>
      </c>
      <c r="C151" s="9" t="s">
        <v>49</v>
      </c>
      <c r="D151" s="11">
        <v>4329</v>
      </c>
      <c r="E151" s="12">
        <v>15280</v>
      </c>
      <c r="F151" s="12">
        <v>65507169.699024014</v>
      </c>
      <c r="G151" s="12">
        <v>0</v>
      </c>
      <c r="H151" s="12">
        <v>0</v>
      </c>
      <c r="I151" s="12">
        <v>15280</v>
      </c>
      <c r="J151" s="12">
        <v>65507169.699024014</v>
      </c>
      <c r="K151" s="12">
        <f t="shared" si="7"/>
        <v>66147120</v>
      </c>
      <c r="L151" s="1">
        <v>0</v>
      </c>
      <c r="M151" s="1">
        <v>0</v>
      </c>
    </row>
    <row r="152" spans="1:13" ht="16.5" customHeight="1" x14ac:dyDescent="0.2">
      <c r="A152" s="8">
        <v>131</v>
      </c>
      <c r="B152" s="10" t="s">
        <v>135</v>
      </c>
      <c r="C152" s="9" t="s">
        <v>49</v>
      </c>
      <c r="D152" s="11">
        <v>78</v>
      </c>
      <c r="E152" s="12">
        <v>15280</v>
      </c>
      <c r="F152" s="12">
        <v>1134969.8875200001</v>
      </c>
      <c r="G152" s="12">
        <v>0</v>
      </c>
      <c r="H152" s="12">
        <v>0</v>
      </c>
      <c r="I152" s="12">
        <v>15280</v>
      </c>
      <c r="J152" s="12">
        <v>1134969.8875200001</v>
      </c>
      <c r="K152" s="12">
        <f t="shared" ref="K152:K163" si="8">D152*I152</f>
        <v>1191840</v>
      </c>
      <c r="L152" s="1">
        <v>0</v>
      </c>
      <c r="M152" s="1">
        <v>0</v>
      </c>
    </row>
    <row r="153" spans="1:13" ht="16.5" customHeight="1" x14ac:dyDescent="0.2">
      <c r="A153" s="8">
        <v>132</v>
      </c>
      <c r="B153" s="10" t="s">
        <v>136</v>
      </c>
      <c r="C153" s="9" t="s">
        <v>49</v>
      </c>
      <c r="D153" s="11">
        <v>71</v>
      </c>
      <c r="E153" s="12">
        <v>15280</v>
      </c>
      <c r="F153" s="12">
        <v>1006570</v>
      </c>
      <c r="G153" s="12">
        <v>0</v>
      </c>
      <c r="H153" s="12">
        <v>0</v>
      </c>
      <c r="I153" s="12">
        <v>15280</v>
      </c>
      <c r="J153" s="12">
        <v>1006570</v>
      </c>
      <c r="K153" s="12">
        <f t="shared" si="8"/>
        <v>1084880</v>
      </c>
      <c r="L153" s="1">
        <v>0</v>
      </c>
      <c r="M153" s="1">
        <v>0</v>
      </c>
    </row>
    <row r="154" spans="1:13" ht="16.5" customHeight="1" x14ac:dyDescent="0.2">
      <c r="A154" s="8">
        <v>53</v>
      </c>
      <c r="B154" s="10" t="s">
        <v>78</v>
      </c>
      <c r="C154" s="9" t="s">
        <v>49</v>
      </c>
      <c r="D154" s="11">
        <v>80</v>
      </c>
      <c r="E154" s="12">
        <v>24000</v>
      </c>
      <c r="F154" s="12">
        <v>1886018.2149528002</v>
      </c>
      <c r="G154" s="12">
        <v>0</v>
      </c>
      <c r="H154" s="12">
        <v>0</v>
      </c>
      <c r="I154" s="12">
        <v>24000</v>
      </c>
      <c r="J154" s="12">
        <v>1886018.2149528002</v>
      </c>
      <c r="K154" s="12">
        <f>D154*I154</f>
        <v>1920000</v>
      </c>
      <c r="L154" s="1">
        <v>0</v>
      </c>
      <c r="M154" s="1">
        <v>0</v>
      </c>
    </row>
    <row r="155" spans="1:13" ht="16.5" customHeight="1" x14ac:dyDescent="0.2">
      <c r="A155" s="8"/>
      <c r="B155" s="10"/>
      <c r="C155" s="9"/>
      <c r="D155" s="11"/>
      <c r="E155" s="12"/>
      <c r="F155" s="12"/>
      <c r="G155" s="12"/>
      <c r="H155" s="12"/>
      <c r="I155" s="12"/>
      <c r="J155" s="12"/>
      <c r="K155" s="12">
        <f>SUM(K149:K154)</f>
        <v>106312960</v>
      </c>
    </row>
    <row r="156" spans="1:13" ht="16.5" customHeight="1" x14ac:dyDescent="0.2">
      <c r="A156" s="8"/>
      <c r="B156" s="10"/>
      <c r="C156" s="9"/>
      <c r="D156" s="11"/>
      <c r="E156" s="12"/>
      <c r="F156" s="12"/>
      <c r="G156" s="12"/>
      <c r="H156" s="12"/>
      <c r="I156" s="12"/>
      <c r="J156" s="12"/>
      <c r="K156" s="12"/>
    </row>
    <row r="157" spans="1:13" ht="16.5" customHeight="1" x14ac:dyDescent="0.2">
      <c r="A157" s="8">
        <v>140</v>
      </c>
      <c r="B157" s="10" t="s">
        <v>196</v>
      </c>
      <c r="C157" s="9" t="s">
        <v>40</v>
      </c>
      <c r="D157" s="11">
        <v>45</v>
      </c>
      <c r="E157" s="12">
        <v>1160000</v>
      </c>
      <c r="F157" s="12">
        <v>50822211.971999995</v>
      </c>
      <c r="G157" s="12">
        <v>0</v>
      </c>
      <c r="H157" s="12">
        <v>0</v>
      </c>
      <c r="I157" s="12">
        <v>1160000</v>
      </c>
      <c r="J157" s="12">
        <v>50822211.971999995</v>
      </c>
      <c r="K157" s="12">
        <f t="shared" si="8"/>
        <v>52200000</v>
      </c>
      <c r="L157" s="1">
        <v>0</v>
      </c>
      <c r="M157" s="1">
        <v>0</v>
      </c>
    </row>
    <row r="158" spans="1:13" ht="16.5" customHeight="1" x14ac:dyDescent="0.2">
      <c r="A158" s="8"/>
      <c r="B158" s="10"/>
      <c r="C158" s="9"/>
      <c r="D158" s="11"/>
      <c r="E158" s="12"/>
      <c r="F158" s="12"/>
      <c r="G158" s="12"/>
      <c r="H158" s="12"/>
      <c r="I158" s="12"/>
      <c r="J158" s="12"/>
      <c r="K158" s="12"/>
    </row>
    <row r="159" spans="1:13" ht="16.5" customHeight="1" x14ac:dyDescent="0.2">
      <c r="A159" s="8"/>
      <c r="B159" s="10"/>
      <c r="C159" s="9"/>
      <c r="D159" s="11"/>
      <c r="E159" s="12"/>
      <c r="F159" s="12"/>
      <c r="G159" s="12"/>
      <c r="H159" s="12"/>
      <c r="I159" s="12"/>
      <c r="J159" s="12"/>
      <c r="K159" s="12"/>
    </row>
    <row r="160" spans="1:13" ht="16.5" customHeight="1" x14ac:dyDescent="0.2">
      <c r="A160" s="8">
        <v>141</v>
      </c>
      <c r="B160" s="10" t="s">
        <v>143</v>
      </c>
      <c r="C160" s="9" t="s">
        <v>49</v>
      </c>
      <c r="D160" s="11">
        <v>100</v>
      </c>
      <c r="E160" s="12">
        <v>1511</v>
      </c>
      <c r="F160" s="12">
        <v>86755.077370000014</v>
      </c>
      <c r="G160" s="12">
        <v>24</v>
      </c>
      <c r="H160" s="12">
        <v>1377.9760800000001</v>
      </c>
      <c r="I160" s="12">
        <v>1535</v>
      </c>
      <c r="J160" s="12">
        <v>88133.053450000007</v>
      </c>
      <c r="K160" s="12">
        <f t="shared" si="8"/>
        <v>153500</v>
      </c>
      <c r="L160" s="1">
        <v>24</v>
      </c>
      <c r="M160" s="1">
        <v>0</v>
      </c>
    </row>
    <row r="161" spans="1:13" ht="16.5" customHeight="1" x14ac:dyDescent="0.2">
      <c r="A161" s="8">
        <v>142</v>
      </c>
      <c r="B161" s="10" t="s">
        <v>144</v>
      </c>
      <c r="C161" s="9" t="s">
        <v>49</v>
      </c>
      <c r="D161" s="11">
        <v>1200</v>
      </c>
      <c r="E161" s="12">
        <v>1511</v>
      </c>
      <c r="F161" s="12">
        <v>1757423.5054477502</v>
      </c>
      <c r="G161" s="12">
        <v>0</v>
      </c>
      <c r="H161" s="12">
        <v>0</v>
      </c>
      <c r="I161" s="12">
        <v>1511</v>
      </c>
      <c r="J161" s="12">
        <v>1757423.5054477502</v>
      </c>
      <c r="K161" s="12">
        <f t="shared" si="8"/>
        <v>1813200</v>
      </c>
      <c r="L161" s="1">
        <v>0</v>
      </c>
      <c r="M161" s="1">
        <v>0</v>
      </c>
    </row>
    <row r="162" spans="1:13" ht="16.5" customHeight="1" x14ac:dyDescent="0.2">
      <c r="A162" s="8">
        <v>143</v>
      </c>
      <c r="B162" s="10" t="s">
        <v>145</v>
      </c>
      <c r="C162" s="9" t="s">
        <v>49</v>
      </c>
      <c r="D162" s="11">
        <v>6750</v>
      </c>
      <c r="E162" s="12">
        <v>1529.2</v>
      </c>
      <c r="F162" s="12">
        <v>10266329.501912629</v>
      </c>
      <c r="G162" s="12">
        <v>24</v>
      </c>
      <c r="H162" s="12">
        <v>161124.71098999679</v>
      </c>
      <c r="I162" s="12">
        <v>1553.2</v>
      </c>
      <c r="J162" s="12">
        <v>10427454.212902626</v>
      </c>
      <c r="K162" s="12">
        <f t="shared" si="8"/>
        <v>10484100</v>
      </c>
      <c r="L162" s="1">
        <v>24</v>
      </c>
      <c r="M162" s="1">
        <v>0</v>
      </c>
    </row>
    <row r="163" spans="1:13" ht="16.5" customHeight="1" x14ac:dyDescent="0.2">
      <c r="A163" s="8">
        <v>144</v>
      </c>
      <c r="B163" s="10" t="s">
        <v>145</v>
      </c>
      <c r="C163" s="9" t="s">
        <v>49</v>
      </c>
      <c r="D163" s="11">
        <v>6750</v>
      </c>
      <c r="E163" s="12">
        <v>1529.2</v>
      </c>
      <c r="F163" s="12">
        <v>10270059.057190379</v>
      </c>
      <c r="G163" s="12">
        <v>24</v>
      </c>
      <c r="H163" s="12">
        <v>161183.2444236</v>
      </c>
      <c r="I163" s="12">
        <v>1553.2</v>
      </c>
      <c r="J163" s="12">
        <v>10431242.301613979</v>
      </c>
      <c r="K163" s="12">
        <f t="shared" si="8"/>
        <v>10484100</v>
      </c>
      <c r="L163" s="1">
        <v>24</v>
      </c>
      <c r="M163" s="1">
        <v>0</v>
      </c>
    </row>
    <row r="164" spans="1:13" ht="16.5" customHeight="1" x14ac:dyDescent="0.2">
      <c r="A164" s="13"/>
      <c r="B164" s="15" t="s">
        <v>9</v>
      </c>
      <c r="C164" s="14"/>
      <c r="D164" s="16"/>
      <c r="E164" s="17"/>
      <c r="F164" s="17">
        <v>394932431.57283509</v>
      </c>
      <c r="G164" s="17"/>
      <c r="H164" s="17">
        <v>323873.00294959673</v>
      </c>
      <c r="I164" s="17"/>
      <c r="J164" s="17">
        <v>399089775.15218544</v>
      </c>
      <c r="K164" s="17">
        <f>SUM(K6:K163)</f>
        <v>478648172.7453208</v>
      </c>
    </row>
    <row r="165" spans="1:13" ht="16.5" customHeight="1" x14ac:dyDescent="0.2">
      <c r="A165" s="4" t="s">
        <v>10</v>
      </c>
      <c r="B165" s="5" t="s">
        <v>11</v>
      </c>
      <c r="C165" s="5"/>
      <c r="D165" s="6"/>
      <c r="E165" s="7"/>
      <c r="F165" s="7"/>
      <c r="G165" s="7"/>
      <c r="H165" s="7"/>
      <c r="I165" s="7"/>
      <c r="J165" s="7"/>
      <c r="K165" s="7"/>
    </row>
    <row r="166" spans="1:13" ht="16.5" customHeight="1" x14ac:dyDescent="0.2">
      <c r="A166" s="8">
        <v>1</v>
      </c>
      <c r="B166" s="10" t="s">
        <v>148</v>
      </c>
      <c r="C166" s="9" t="s">
        <v>149</v>
      </c>
      <c r="D166" s="11">
        <v>20.123327199999999</v>
      </c>
      <c r="E166" s="12">
        <v>221303</v>
      </c>
      <c r="F166" s="12">
        <v>4453352.6793415993</v>
      </c>
      <c r="G166" s="12"/>
      <c r="H166" s="12"/>
      <c r="I166" s="12">
        <v>221303</v>
      </c>
      <c r="J166" s="12">
        <v>4453352.6793415993</v>
      </c>
      <c r="K166" s="12">
        <f t="shared" ref="K166:K175" si="9">D166*I166</f>
        <v>4453352.6793415993</v>
      </c>
    </row>
    <row r="167" spans="1:13" ht="16.5" customHeight="1" x14ac:dyDescent="0.2">
      <c r="A167" s="8">
        <v>2</v>
      </c>
      <c r="B167" s="10" t="s">
        <v>148</v>
      </c>
      <c r="C167" s="9" t="s">
        <v>149</v>
      </c>
      <c r="D167" s="11">
        <v>0.30858000000000002</v>
      </c>
      <c r="E167" s="12">
        <v>221303</v>
      </c>
      <c r="F167" s="12">
        <v>68289.679740000007</v>
      </c>
      <c r="G167" s="12"/>
      <c r="H167" s="12"/>
      <c r="I167" s="12">
        <v>221303</v>
      </c>
      <c r="J167" s="12">
        <v>68289.679740000007</v>
      </c>
      <c r="K167" s="12">
        <f t="shared" si="9"/>
        <v>68289.679740000007</v>
      </c>
    </row>
    <row r="168" spans="1:13" ht="16.5" customHeight="1" x14ac:dyDescent="0.2">
      <c r="A168" s="8">
        <v>3</v>
      </c>
      <c r="B168" s="10" t="s">
        <v>150</v>
      </c>
      <c r="C168" s="9" t="s">
        <v>149</v>
      </c>
      <c r="D168" s="11">
        <v>52.483372200000005</v>
      </c>
      <c r="E168" s="12">
        <v>239592</v>
      </c>
      <c r="F168" s="12">
        <v>12574596.112142401</v>
      </c>
      <c r="G168" s="12"/>
      <c r="H168" s="12"/>
      <c r="I168" s="12">
        <v>239592</v>
      </c>
      <c r="J168" s="12">
        <v>12574596.112142401</v>
      </c>
      <c r="K168" s="12">
        <f t="shared" si="9"/>
        <v>12574596.112142401</v>
      </c>
    </row>
    <row r="169" spans="1:13" ht="16.5" customHeight="1" x14ac:dyDescent="0.2">
      <c r="A169" s="8">
        <v>5</v>
      </c>
      <c r="B169" s="10" t="s">
        <v>151</v>
      </c>
      <c r="C169" s="9" t="s">
        <v>149</v>
      </c>
      <c r="D169" s="11">
        <v>16.8063</v>
      </c>
      <c r="E169" s="12">
        <v>262000</v>
      </c>
      <c r="F169" s="12">
        <v>4403250.5999999996</v>
      </c>
      <c r="G169" s="12"/>
      <c r="H169" s="12"/>
      <c r="I169" s="12">
        <v>262000</v>
      </c>
      <c r="J169" s="12">
        <v>4403250.5999999996</v>
      </c>
      <c r="K169" s="12">
        <f t="shared" si="9"/>
        <v>4403250.5999999996</v>
      </c>
    </row>
    <row r="170" spans="1:13" ht="16.5" customHeight="1" x14ac:dyDescent="0.2">
      <c r="A170" s="8">
        <v>6</v>
      </c>
      <c r="B170" s="10" t="s">
        <v>151</v>
      </c>
      <c r="C170" s="9" t="s">
        <v>149</v>
      </c>
      <c r="D170" s="11">
        <v>0.43</v>
      </c>
      <c r="E170" s="12">
        <v>262000</v>
      </c>
      <c r="F170" s="12">
        <v>112660</v>
      </c>
      <c r="G170" s="12"/>
      <c r="H170" s="12"/>
      <c r="I170" s="12">
        <v>262000</v>
      </c>
      <c r="J170" s="12">
        <v>112660</v>
      </c>
      <c r="K170" s="12">
        <f t="shared" si="9"/>
        <v>112660</v>
      </c>
    </row>
    <row r="171" spans="1:13" ht="16.5" customHeight="1" x14ac:dyDescent="0.2">
      <c r="A171" s="8">
        <v>7</v>
      </c>
      <c r="B171" s="10" t="s">
        <v>151</v>
      </c>
      <c r="C171" s="9" t="s">
        <v>149</v>
      </c>
      <c r="D171" s="11">
        <v>375.16425447159992</v>
      </c>
      <c r="E171" s="12">
        <v>262000</v>
      </c>
      <c r="F171" s="12">
        <v>98293034.671559185</v>
      </c>
      <c r="G171" s="12"/>
      <c r="H171" s="12"/>
      <c r="I171" s="12">
        <v>262000</v>
      </c>
      <c r="J171" s="12">
        <v>98293034.671559185</v>
      </c>
      <c r="K171" s="12">
        <f t="shared" si="9"/>
        <v>98293034.671559185</v>
      </c>
    </row>
    <row r="172" spans="1:13" ht="16.5" customHeight="1" x14ac:dyDescent="0.2">
      <c r="A172" s="8">
        <v>8</v>
      </c>
      <c r="B172" s="10" t="s">
        <v>152</v>
      </c>
      <c r="C172" s="9" t="s">
        <v>149</v>
      </c>
      <c r="D172" s="11">
        <v>5.9700000000000006</v>
      </c>
      <c r="E172" s="12">
        <v>284408</v>
      </c>
      <c r="F172" s="12">
        <v>1697915.7600000002</v>
      </c>
      <c r="G172" s="12"/>
      <c r="H172" s="12"/>
      <c r="I172" s="12">
        <v>284408</v>
      </c>
      <c r="J172" s="12">
        <v>1697915.7600000002</v>
      </c>
      <c r="K172" s="12">
        <f t="shared" si="9"/>
        <v>1697915.7600000002</v>
      </c>
    </row>
    <row r="173" spans="1:13" ht="16.5" customHeight="1" x14ac:dyDescent="0.2">
      <c r="A173" s="8">
        <v>9</v>
      </c>
      <c r="B173" s="10" t="s">
        <v>153</v>
      </c>
      <c r="C173" s="9" t="s">
        <v>149</v>
      </c>
      <c r="D173" s="11">
        <v>52.611219220792002</v>
      </c>
      <c r="E173" s="12">
        <v>262697</v>
      </c>
      <c r="F173" s="12">
        <v>13820809.455644397</v>
      </c>
      <c r="G173" s="12"/>
      <c r="H173" s="12"/>
      <c r="I173" s="12">
        <v>262697</v>
      </c>
      <c r="J173" s="12">
        <v>13820809.455644397</v>
      </c>
      <c r="K173" s="12">
        <f t="shared" si="9"/>
        <v>13820809.455644397</v>
      </c>
    </row>
    <row r="174" spans="1:13" ht="16.5" customHeight="1" x14ac:dyDescent="0.2">
      <c r="A174" s="8">
        <v>10</v>
      </c>
      <c r="B174" s="10" t="s">
        <v>154</v>
      </c>
      <c r="C174" s="9" t="s">
        <v>149</v>
      </c>
      <c r="D174" s="11">
        <v>11.509238</v>
      </c>
      <c r="E174" s="12">
        <v>284408</v>
      </c>
      <c r="F174" s="12">
        <v>3273319.3611039999</v>
      </c>
      <c r="G174" s="12"/>
      <c r="H174" s="12"/>
      <c r="I174" s="12">
        <v>284408</v>
      </c>
      <c r="J174" s="12">
        <v>3273319.3611039999</v>
      </c>
      <c r="K174" s="12">
        <f t="shared" si="9"/>
        <v>3273319.3611039999</v>
      </c>
    </row>
    <row r="175" spans="1:13" ht="16.5" customHeight="1" x14ac:dyDescent="0.2">
      <c r="A175" s="8">
        <v>11</v>
      </c>
      <c r="B175" s="10" t="s">
        <v>154</v>
      </c>
      <c r="C175" s="9" t="s">
        <v>149</v>
      </c>
      <c r="D175" s="11">
        <v>221.4040058491199</v>
      </c>
      <c r="E175" s="12">
        <v>284408</v>
      </c>
      <c r="F175" s="12">
        <v>62969070.495536491</v>
      </c>
      <c r="G175" s="12"/>
      <c r="H175" s="12"/>
      <c r="I175" s="12">
        <v>284408</v>
      </c>
      <c r="J175" s="12">
        <v>62969070.495536491</v>
      </c>
      <c r="K175" s="12">
        <f t="shared" si="9"/>
        <v>62969070.495536491</v>
      </c>
    </row>
    <row r="176" spans="1:13" ht="16.5" customHeight="1" x14ac:dyDescent="0.2">
      <c r="A176" s="13"/>
      <c r="B176" s="15" t="s">
        <v>12</v>
      </c>
      <c r="C176" s="14"/>
      <c r="D176" s="16"/>
      <c r="E176" s="17"/>
      <c r="F176" s="17">
        <v>201666298.81506807</v>
      </c>
      <c r="G176" s="17"/>
      <c r="H176" s="17">
        <v>0</v>
      </c>
      <c r="I176" s="17"/>
      <c r="J176" s="17">
        <v>201666298.81506807</v>
      </c>
      <c r="K176" s="17">
        <f>SUM(K166:K175)</f>
        <v>201666298.81506807</v>
      </c>
    </row>
    <row r="177" spans="1:11" ht="16.5" customHeight="1" x14ac:dyDescent="0.2">
      <c r="A177" s="4" t="s">
        <v>13</v>
      </c>
      <c r="B177" s="5" t="s">
        <v>14</v>
      </c>
      <c r="C177" s="5"/>
      <c r="D177" s="6"/>
      <c r="E177" s="7"/>
      <c r="F177" s="7"/>
      <c r="G177" s="7"/>
      <c r="H177" s="7"/>
      <c r="I177" s="7"/>
      <c r="J177" s="7"/>
      <c r="K177" s="7"/>
    </row>
    <row r="178" spans="1:11" ht="28.5" customHeight="1" x14ac:dyDescent="0.2">
      <c r="A178" s="8">
        <v>1</v>
      </c>
      <c r="B178" s="10" t="s">
        <v>155</v>
      </c>
      <c r="C178" s="9" t="s">
        <v>156</v>
      </c>
      <c r="D178" s="11">
        <v>0</v>
      </c>
      <c r="E178" s="12">
        <v>21147</v>
      </c>
      <c r="F178" s="12">
        <v>0</v>
      </c>
      <c r="G178" s="12"/>
      <c r="H178" s="12">
        <v>0</v>
      </c>
      <c r="I178" s="12">
        <v>21147</v>
      </c>
      <c r="J178" s="12">
        <v>0</v>
      </c>
      <c r="K178" s="12">
        <f t="shared" ref="K178:K211" si="10">D178*I178</f>
        <v>0</v>
      </c>
    </row>
    <row r="179" spans="1:11" ht="16.5" customHeight="1" x14ac:dyDescent="0.2">
      <c r="A179" s="8">
        <v>2</v>
      </c>
      <c r="B179" s="10" t="s">
        <v>157</v>
      </c>
      <c r="C179" s="9" t="s">
        <v>156</v>
      </c>
      <c r="D179" s="11">
        <v>0</v>
      </c>
      <c r="E179" s="12">
        <v>2202298</v>
      </c>
      <c r="F179" s="12">
        <v>0</v>
      </c>
      <c r="G179" s="12"/>
      <c r="H179" s="12">
        <v>0</v>
      </c>
      <c r="I179" s="12">
        <v>2202298</v>
      </c>
      <c r="J179" s="12">
        <v>0</v>
      </c>
      <c r="K179" s="12">
        <f t="shared" si="10"/>
        <v>0</v>
      </c>
    </row>
    <row r="180" spans="1:11" ht="16.5" customHeight="1" x14ac:dyDescent="0.2">
      <c r="A180" s="8">
        <v>3</v>
      </c>
      <c r="B180" s="10" t="s">
        <v>158</v>
      </c>
      <c r="C180" s="9" t="s">
        <v>156</v>
      </c>
      <c r="D180" s="11">
        <v>1.1759999999999999</v>
      </c>
      <c r="E180" s="12">
        <v>1726448</v>
      </c>
      <c r="F180" s="12">
        <v>2030302.848</v>
      </c>
      <c r="G180" s="12"/>
      <c r="H180" s="12">
        <v>0</v>
      </c>
      <c r="I180" s="12">
        <v>1726448</v>
      </c>
      <c r="J180" s="12">
        <v>2030302.848</v>
      </c>
      <c r="K180" s="12">
        <f t="shared" si="10"/>
        <v>2030302.848</v>
      </c>
    </row>
    <row r="181" spans="1:11" ht="16.5" customHeight="1" x14ac:dyDescent="0.2">
      <c r="A181" s="8">
        <v>4</v>
      </c>
      <c r="B181" s="10" t="s">
        <v>159</v>
      </c>
      <c r="C181" s="9" t="s">
        <v>156</v>
      </c>
      <c r="D181" s="11">
        <v>3.4520460600000002</v>
      </c>
      <c r="E181" s="12">
        <v>2212858</v>
      </c>
      <c r="F181" s="12">
        <v>7638887.7402394805</v>
      </c>
      <c r="G181" s="12"/>
      <c r="H181" s="12">
        <v>0</v>
      </c>
      <c r="I181" s="12">
        <v>2212858</v>
      </c>
      <c r="J181" s="12">
        <v>7638887.7402394805</v>
      </c>
      <c r="K181" s="12">
        <f t="shared" si="10"/>
        <v>7638887.7402394805</v>
      </c>
    </row>
    <row r="182" spans="1:11" ht="16.5" customHeight="1" x14ac:dyDescent="0.2">
      <c r="A182" s="8">
        <v>5</v>
      </c>
      <c r="B182" s="10" t="s">
        <v>160</v>
      </c>
      <c r="C182" s="9" t="s">
        <v>156</v>
      </c>
      <c r="D182" s="11">
        <v>0.57297701158999992</v>
      </c>
      <c r="E182" s="12">
        <v>3022161</v>
      </c>
      <c r="F182" s="12">
        <v>1731628.7783238457</v>
      </c>
      <c r="G182" s="12"/>
      <c r="H182" s="12">
        <v>0</v>
      </c>
      <c r="I182" s="12">
        <v>3022161</v>
      </c>
      <c r="J182" s="12">
        <v>1731628.7783238457</v>
      </c>
      <c r="K182" s="12">
        <f t="shared" si="10"/>
        <v>1731628.7783238457</v>
      </c>
    </row>
    <row r="183" spans="1:11" ht="16.5" customHeight="1" x14ac:dyDescent="0.2">
      <c r="A183" s="8">
        <v>6</v>
      </c>
      <c r="B183" s="10" t="s">
        <v>161</v>
      </c>
      <c r="C183" s="9" t="s">
        <v>156</v>
      </c>
      <c r="D183" s="11">
        <v>0.21000000000000002</v>
      </c>
      <c r="E183" s="12">
        <v>2318037</v>
      </c>
      <c r="F183" s="12">
        <v>486787.77</v>
      </c>
      <c r="G183" s="12"/>
      <c r="H183" s="12">
        <v>0</v>
      </c>
      <c r="I183" s="12">
        <v>2318037</v>
      </c>
      <c r="J183" s="12">
        <v>486787.77</v>
      </c>
      <c r="K183" s="12">
        <f t="shared" si="10"/>
        <v>486787.77</v>
      </c>
    </row>
    <row r="184" spans="1:11" ht="16.5" customHeight="1" x14ac:dyDescent="0.2">
      <c r="A184" s="8">
        <v>7</v>
      </c>
      <c r="B184" s="10" t="s">
        <v>162</v>
      </c>
      <c r="C184" s="9" t="s">
        <v>156</v>
      </c>
      <c r="D184" s="11">
        <v>1.4244377400000001</v>
      </c>
      <c r="E184" s="12">
        <v>2236666</v>
      </c>
      <c r="F184" s="12">
        <v>3185991.4621748403</v>
      </c>
      <c r="G184" s="12"/>
      <c r="H184" s="12">
        <v>0</v>
      </c>
      <c r="I184" s="12">
        <v>2236666</v>
      </c>
      <c r="J184" s="12">
        <v>3185991.4621748403</v>
      </c>
      <c r="K184" s="12">
        <f t="shared" si="10"/>
        <v>3185991.4621748403</v>
      </c>
    </row>
    <row r="185" spans="1:11" ht="16.5" customHeight="1" x14ac:dyDescent="0.2">
      <c r="A185" s="8">
        <v>8</v>
      </c>
      <c r="B185" s="10" t="s">
        <v>163</v>
      </c>
      <c r="C185" s="9" t="s">
        <v>156</v>
      </c>
      <c r="D185" s="11">
        <v>3.0291040000000002</v>
      </c>
      <c r="E185" s="12">
        <v>27419</v>
      </c>
      <c r="F185" s="12">
        <v>83055.002576000014</v>
      </c>
      <c r="G185" s="12"/>
      <c r="H185" s="12">
        <v>0</v>
      </c>
      <c r="I185" s="12">
        <v>27419</v>
      </c>
      <c r="J185" s="12">
        <v>83055.002576000014</v>
      </c>
      <c r="K185" s="12">
        <f t="shared" si="10"/>
        <v>83055.002576000014</v>
      </c>
    </row>
    <row r="186" spans="1:11" ht="16.5" customHeight="1" x14ac:dyDescent="0.2">
      <c r="A186" s="8">
        <v>9</v>
      </c>
      <c r="B186" s="10" t="s">
        <v>164</v>
      </c>
      <c r="C186" s="9" t="s">
        <v>156</v>
      </c>
      <c r="D186" s="11">
        <v>2.2137886248000007</v>
      </c>
      <c r="E186" s="12">
        <v>280091</v>
      </c>
      <c r="F186" s="12">
        <v>620062.26970885706</v>
      </c>
      <c r="G186" s="12"/>
      <c r="H186" s="12">
        <v>0</v>
      </c>
      <c r="I186" s="12">
        <v>280091</v>
      </c>
      <c r="J186" s="12">
        <v>620062.26970885706</v>
      </c>
      <c r="K186" s="12">
        <f t="shared" si="10"/>
        <v>620062.26970885706</v>
      </c>
    </row>
    <row r="187" spans="1:11" ht="16.5" customHeight="1" x14ac:dyDescent="0.2">
      <c r="A187" s="8">
        <v>10</v>
      </c>
      <c r="B187" s="10" t="s">
        <v>165</v>
      </c>
      <c r="C187" s="9" t="s">
        <v>156</v>
      </c>
      <c r="D187" s="11">
        <v>0.14344799999999999</v>
      </c>
      <c r="E187" s="12">
        <v>3900167</v>
      </c>
      <c r="F187" s="12">
        <v>559471.15581599995</v>
      </c>
      <c r="G187" s="12"/>
      <c r="H187" s="12">
        <v>0</v>
      </c>
      <c r="I187" s="12">
        <v>3900167</v>
      </c>
      <c r="J187" s="12">
        <v>559471.15581599995</v>
      </c>
      <c r="K187" s="12">
        <f t="shared" si="10"/>
        <v>559471.15581599995</v>
      </c>
    </row>
    <row r="188" spans="1:11" ht="16.5" customHeight="1" x14ac:dyDescent="0.2">
      <c r="A188" s="8">
        <v>11</v>
      </c>
      <c r="B188" s="10" t="s">
        <v>166</v>
      </c>
      <c r="C188" s="9" t="s">
        <v>156</v>
      </c>
      <c r="D188" s="11">
        <v>0</v>
      </c>
      <c r="E188" s="12">
        <v>4167099</v>
      </c>
      <c r="F188" s="12">
        <v>0</v>
      </c>
      <c r="G188" s="12"/>
      <c r="H188" s="12">
        <v>0</v>
      </c>
      <c r="I188" s="12">
        <v>4167099</v>
      </c>
      <c r="J188" s="12">
        <v>0</v>
      </c>
      <c r="K188" s="12">
        <f t="shared" si="10"/>
        <v>0</v>
      </c>
    </row>
    <row r="189" spans="1:11" ht="28.5" customHeight="1" x14ac:dyDescent="0.2">
      <c r="A189" s="8">
        <v>12</v>
      </c>
      <c r="B189" s="10" t="s">
        <v>167</v>
      </c>
      <c r="C189" s="9" t="s">
        <v>156</v>
      </c>
      <c r="D189" s="11">
        <v>0.20130032279999999</v>
      </c>
      <c r="E189" s="12">
        <v>2860385</v>
      </c>
      <c r="F189" s="12">
        <v>575796.423832278</v>
      </c>
      <c r="G189" s="12"/>
      <c r="H189" s="12">
        <v>0</v>
      </c>
      <c r="I189" s="12">
        <v>2860385</v>
      </c>
      <c r="J189" s="12">
        <v>575796.423832278</v>
      </c>
      <c r="K189" s="12">
        <f t="shared" si="10"/>
        <v>575796.423832278</v>
      </c>
    </row>
    <row r="190" spans="1:11" ht="16.5" customHeight="1" x14ac:dyDescent="0.2">
      <c r="A190" s="8">
        <v>13</v>
      </c>
      <c r="B190" s="10" t="s">
        <v>168</v>
      </c>
      <c r="C190" s="9" t="s">
        <v>156</v>
      </c>
      <c r="D190" s="11">
        <v>8.2473643900000013</v>
      </c>
      <c r="E190" s="12">
        <v>275853</v>
      </c>
      <c r="F190" s="12">
        <v>2275060.2090746704</v>
      </c>
      <c r="G190" s="12"/>
      <c r="H190" s="12">
        <v>0</v>
      </c>
      <c r="I190" s="12">
        <v>275853</v>
      </c>
      <c r="J190" s="12">
        <v>2275060.2090746704</v>
      </c>
      <c r="K190" s="12">
        <f t="shared" si="10"/>
        <v>2275060.2090746704</v>
      </c>
    </row>
    <row r="191" spans="1:11" ht="16.5" customHeight="1" x14ac:dyDescent="0.2">
      <c r="A191" s="8">
        <v>14</v>
      </c>
      <c r="B191" s="10" t="s">
        <v>169</v>
      </c>
      <c r="C191" s="9" t="s">
        <v>156</v>
      </c>
      <c r="D191" s="11">
        <v>1.0222513300000002</v>
      </c>
      <c r="E191" s="12">
        <v>272211</v>
      </c>
      <c r="F191" s="12">
        <v>278268.05679063004</v>
      </c>
      <c r="G191" s="12"/>
      <c r="H191" s="12">
        <v>0</v>
      </c>
      <c r="I191" s="12">
        <v>272211</v>
      </c>
      <c r="J191" s="12">
        <v>278268.05679063004</v>
      </c>
      <c r="K191" s="12">
        <f t="shared" si="10"/>
        <v>278268.05679063004</v>
      </c>
    </row>
    <row r="192" spans="1:11" ht="16.5" customHeight="1" x14ac:dyDescent="0.2">
      <c r="A192" s="8">
        <v>15</v>
      </c>
      <c r="B192" s="10" t="s">
        <v>170</v>
      </c>
      <c r="C192" s="9" t="s">
        <v>156</v>
      </c>
      <c r="D192" s="11">
        <v>7.1892045620000014</v>
      </c>
      <c r="E192" s="12">
        <v>384821</v>
      </c>
      <c r="F192" s="12">
        <v>2766556.8887534025</v>
      </c>
      <c r="G192" s="12"/>
      <c r="H192" s="12">
        <v>0</v>
      </c>
      <c r="I192" s="12">
        <v>384821</v>
      </c>
      <c r="J192" s="12">
        <v>2766556.8887534025</v>
      </c>
      <c r="K192" s="12">
        <f t="shared" si="10"/>
        <v>2766556.8887534025</v>
      </c>
    </row>
    <row r="193" spans="1:11" ht="16.5" customHeight="1" x14ac:dyDescent="0.2">
      <c r="A193" s="8">
        <v>16</v>
      </c>
      <c r="B193" s="10" t="s">
        <v>171</v>
      </c>
      <c r="C193" s="9" t="s">
        <v>156</v>
      </c>
      <c r="D193" s="11">
        <v>3.3350625000000003</v>
      </c>
      <c r="E193" s="12">
        <v>676455</v>
      </c>
      <c r="F193" s="12">
        <v>2256019.7034375002</v>
      </c>
      <c r="G193" s="12"/>
      <c r="H193" s="12">
        <v>0</v>
      </c>
      <c r="I193" s="12">
        <v>676455</v>
      </c>
      <c r="J193" s="12">
        <v>2256019.7034375002</v>
      </c>
      <c r="K193" s="12">
        <f t="shared" si="10"/>
        <v>2256019.7034375002</v>
      </c>
    </row>
    <row r="194" spans="1:11" ht="16.5" customHeight="1" x14ac:dyDescent="0.2">
      <c r="A194" s="8">
        <v>17</v>
      </c>
      <c r="B194" s="10" t="s">
        <v>172</v>
      </c>
      <c r="C194" s="9" t="s">
        <v>156</v>
      </c>
      <c r="D194" s="11">
        <v>0.03</v>
      </c>
      <c r="E194" s="12">
        <v>13439</v>
      </c>
      <c r="F194" s="12">
        <v>403.16999999999996</v>
      </c>
      <c r="G194" s="12"/>
      <c r="H194" s="12">
        <v>0</v>
      </c>
      <c r="I194" s="12">
        <v>13439</v>
      </c>
      <c r="J194" s="12">
        <v>403.16999999999996</v>
      </c>
      <c r="K194" s="12">
        <f t="shared" si="10"/>
        <v>403.16999999999996</v>
      </c>
    </row>
    <row r="195" spans="1:11" ht="16.5" customHeight="1" x14ac:dyDescent="0.2">
      <c r="A195" s="8">
        <v>18</v>
      </c>
      <c r="B195" s="10" t="s">
        <v>172</v>
      </c>
      <c r="C195" s="9" t="s">
        <v>156</v>
      </c>
      <c r="D195" s="11">
        <v>1.5641</v>
      </c>
      <c r="E195" s="12">
        <v>13439</v>
      </c>
      <c r="F195" s="12">
        <v>21019.939900000001</v>
      </c>
      <c r="G195" s="12"/>
      <c r="H195" s="12">
        <v>0</v>
      </c>
      <c r="I195" s="12">
        <v>13439</v>
      </c>
      <c r="J195" s="12">
        <v>21019.939900000001</v>
      </c>
      <c r="K195" s="12">
        <f t="shared" si="10"/>
        <v>21019.939900000001</v>
      </c>
    </row>
    <row r="196" spans="1:11" ht="16.5" customHeight="1" x14ac:dyDescent="0.2">
      <c r="A196" s="8">
        <v>19</v>
      </c>
      <c r="B196" s="10" t="s">
        <v>173</v>
      </c>
      <c r="C196" s="9" t="s">
        <v>156</v>
      </c>
      <c r="D196" s="11">
        <v>1.4312499999999999</v>
      </c>
      <c r="E196" s="12">
        <v>359258</v>
      </c>
      <c r="F196" s="12">
        <v>514188.01249999995</v>
      </c>
      <c r="G196" s="12"/>
      <c r="H196" s="12">
        <v>0</v>
      </c>
      <c r="I196" s="12">
        <v>359258</v>
      </c>
      <c r="J196" s="12">
        <v>514188.01249999995</v>
      </c>
      <c r="K196" s="12">
        <f t="shared" si="10"/>
        <v>514188.01249999995</v>
      </c>
    </row>
    <row r="197" spans="1:11" ht="16.5" customHeight="1" x14ac:dyDescent="0.2">
      <c r="A197" s="8">
        <v>20</v>
      </c>
      <c r="B197" s="10" t="s">
        <v>174</v>
      </c>
      <c r="C197" s="9" t="s">
        <v>156</v>
      </c>
      <c r="D197" s="11">
        <v>13.152955838818002</v>
      </c>
      <c r="E197" s="12">
        <v>405327</v>
      </c>
      <c r="F197" s="12">
        <v>5331248.1312805843</v>
      </c>
      <c r="G197" s="12"/>
      <c r="H197" s="12">
        <v>0</v>
      </c>
      <c r="I197" s="12">
        <v>405327</v>
      </c>
      <c r="J197" s="12">
        <v>5331248.1312805843</v>
      </c>
      <c r="K197" s="12">
        <f t="shared" si="10"/>
        <v>5331248.1312805843</v>
      </c>
    </row>
    <row r="198" spans="1:11" ht="16.5" customHeight="1" x14ac:dyDescent="0.2">
      <c r="A198" s="8">
        <v>21</v>
      </c>
      <c r="B198" s="10" t="s">
        <v>174</v>
      </c>
      <c r="C198" s="9" t="s">
        <v>156</v>
      </c>
      <c r="D198" s="11">
        <v>9.7450000000000009E-2</v>
      </c>
      <c r="E198" s="12">
        <v>405327</v>
      </c>
      <c r="F198" s="12">
        <v>39499.116150000002</v>
      </c>
      <c r="G198" s="12"/>
      <c r="H198" s="12">
        <v>0</v>
      </c>
      <c r="I198" s="12">
        <v>405327</v>
      </c>
      <c r="J198" s="12">
        <v>39499.116150000002</v>
      </c>
      <c r="K198" s="12">
        <f t="shared" si="10"/>
        <v>39499.116150000002</v>
      </c>
    </row>
    <row r="199" spans="1:11" ht="16.5" customHeight="1" x14ac:dyDescent="0.2">
      <c r="A199" s="8">
        <v>22</v>
      </c>
      <c r="B199" s="10" t="s">
        <v>175</v>
      </c>
      <c r="C199" s="9" t="s">
        <v>156</v>
      </c>
      <c r="D199" s="11">
        <v>6.3525000000000018</v>
      </c>
      <c r="E199" s="12">
        <v>14922</v>
      </c>
      <c r="F199" s="12">
        <v>94792.005000000034</v>
      </c>
      <c r="G199" s="12"/>
      <c r="H199" s="12">
        <v>0</v>
      </c>
      <c r="I199" s="12">
        <v>14922</v>
      </c>
      <c r="J199" s="12">
        <v>94792.005000000034</v>
      </c>
      <c r="K199" s="12">
        <f t="shared" si="10"/>
        <v>94792.005000000034</v>
      </c>
    </row>
    <row r="200" spans="1:11" ht="16.5" customHeight="1" x14ac:dyDescent="0.2">
      <c r="A200" s="8">
        <v>23</v>
      </c>
      <c r="B200" s="10" t="s">
        <v>175</v>
      </c>
      <c r="C200" s="9" t="s">
        <v>156</v>
      </c>
      <c r="D200" s="11">
        <v>0.02</v>
      </c>
      <c r="E200" s="12">
        <v>14922</v>
      </c>
      <c r="F200" s="12">
        <v>298.44</v>
      </c>
      <c r="G200" s="12"/>
      <c r="H200" s="12">
        <v>0</v>
      </c>
      <c r="I200" s="12">
        <v>14922</v>
      </c>
      <c r="J200" s="12">
        <v>298.44</v>
      </c>
      <c r="K200" s="12">
        <f t="shared" si="10"/>
        <v>298.44</v>
      </c>
    </row>
    <row r="201" spans="1:11" ht="16.5" customHeight="1" x14ac:dyDescent="0.2">
      <c r="A201" s="8">
        <v>24</v>
      </c>
      <c r="B201" s="10" t="s">
        <v>176</v>
      </c>
      <c r="C201" s="9" t="s">
        <v>156</v>
      </c>
      <c r="D201" s="11">
        <v>0.51244199999999995</v>
      </c>
      <c r="E201" s="12">
        <v>46857</v>
      </c>
      <c r="F201" s="12">
        <v>24011.494793999998</v>
      </c>
      <c r="G201" s="12"/>
      <c r="H201" s="12">
        <v>0</v>
      </c>
      <c r="I201" s="12">
        <v>46857</v>
      </c>
      <c r="J201" s="12">
        <v>24011.494793999998</v>
      </c>
      <c r="K201" s="12">
        <f t="shared" si="10"/>
        <v>24011.494793999998</v>
      </c>
    </row>
    <row r="202" spans="1:11" ht="16.5" customHeight="1" x14ac:dyDescent="0.2">
      <c r="A202" s="8">
        <v>25</v>
      </c>
      <c r="B202" s="10" t="s">
        <v>177</v>
      </c>
      <c r="C202" s="9" t="s">
        <v>156</v>
      </c>
      <c r="D202" s="11">
        <v>4.2599999999999999E-3</v>
      </c>
      <c r="E202" s="12">
        <v>66734</v>
      </c>
      <c r="F202" s="12">
        <v>284.28683999999998</v>
      </c>
      <c r="G202" s="12"/>
      <c r="H202" s="12">
        <v>0</v>
      </c>
      <c r="I202" s="12">
        <v>66734</v>
      </c>
      <c r="J202" s="12">
        <v>284.28683999999998</v>
      </c>
      <c r="K202" s="12">
        <f t="shared" si="10"/>
        <v>284.28683999999998</v>
      </c>
    </row>
    <row r="203" spans="1:11" ht="16.5" customHeight="1" x14ac:dyDescent="0.2">
      <c r="A203" s="8">
        <v>26</v>
      </c>
      <c r="B203" s="10" t="s">
        <v>178</v>
      </c>
      <c r="C203" s="9" t="s">
        <v>156</v>
      </c>
      <c r="D203" s="11">
        <v>0.51244199999999995</v>
      </c>
      <c r="E203" s="12">
        <v>18451</v>
      </c>
      <c r="F203" s="12">
        <v>9455.0673419999985</v>
      </c>
      <c r="G203" s="12"/>
      <c r="H203" s="12">
        <v>0</v>
      </c>
      <c r="I203" s="12">
        <v>18451</v>
      </c>
      <c r="J203" s="12">
        <v>9455.0673419999985</v>
      </c>
      <c r="K203" s="12">
        <f t="shared" si="10"/>
        <v>9455.0673419999985</v>
      </c>
    </row>
    <row r="204" spans="1:11" ht="28.5" customHeight="1" x14ac:dyDescent="0.2">
      <c r="A204" s="8">
        <v>27</v>
      </c>
      <c r="B204" s="10" t="s">
        <v>179</v>
      </c>
      <c r="C204" s="9" t="s">
        <v>156</v>
      </c>
      <c r="D204" s="11">
        <v>0</v>
      </c>
      <c r="E204" s="12">
        <v>1326370</v>
      </c>
      <c r="F204" s="12">
        <v>0</v>
      </c>
      <c r="G204" s="12"/>
      <c r="H204" s="12">
        <v>0</v>
      </c>
      <c r="I204" s="12">
        <v>1326370</v>
      </c>
      <c r="J204" s="12">
        <v>0</v>
      </c>
      <c r="K204" s="12">
        <f t="shared" si="10"/>
        <v>0</v>
      </c>
    </row>
    <row r="205" spans="1:11" ht="16.5" customHeight="1" x14ac:dyDescent="0.2">
      <c r="A205" s="8">
        <v>28</v>
      </c>
      <c r="B205" s="10" t="s">
        <v>180</v>
      </c>
      <c r="C205" s="9" t="s">
        <v>156</v>
      </c>
      <c r="D205" s="11">
        <v>2.5320863</v>
      </c>
      <c r="E205" s="12">
        <v>319346</v>
      </c>
      <c r="F205" s="12">
        <v>808611.63155980001</v>
      </c>
      <c r="G205" s="12"/>
      <c r="H205" s="12">
        <v>0</v>
      </c>
      <c r="I205" s="12">
        <v>319346</v>
      </c>
      <c r="J205" s="12">
        <v>808611.63155980001</v>
      </c>
      <c r="K205" s="12">
        <f t="shared" si="10"/>
        <v>808611.63155980001</v>
      </c>
    </row>
    <row r="206" spans="1:11" ht="16.5" customHeight="1" x14ac:dyDescent="0.2">
      <c r="A206" s="8">
        <v>29</v>
      </c>
      <c r="B206" s="10" t="s">
        <v>181</v>
      </c>
      <c r="C206" s="9" t="s">
        <v>156</v>
      </c>
      <c r="D206" s="11">
        <v>2.7853808009199996</v>
      </c>
      <c r="E206" s="12">
        <v>293807</v>
      </c>
      <c r="F206" s="12">
        <v>818364.37697590236</v>
      </c>
      <c r="G206" s="12"/>
      <c r="H206" s="12">
        <v>0</v>
      </c>
      <c r="I206" s="12">
        <v>293807</v>
      </c>
      <c r="J206" s="12">
        <v>818364.37697590236</v>
      </c>
      <c r="K206" s="12">
        <f t="shared" si="10"/>
        <v>818364.37697590236</v>
      </c>
    </row>
    <row r="207" spans="1:11" ht="16.5" customHeight="1" x14ac:dyDescent="0.2">
      <c r="A207" s="8">
        <v>30</v>
      </c>
      <c r="B207" s="10" t="s">
        <v>182</v>
      </c>
      <c r="C207" s="9" t="s">
        <v>156</v>
      </c>
      <c r="D207" s="11">
        <v>1.668E-2</v>
      </c>
      <c r="E207" s="12">
        <v>2041329</v>
      </c>
      <c r="F207" s="12">
        <v>34049.367720000002</v>
      </c>
      <c r="G207" s="12"/>
      <c r="H207" s="12">
        <v>0</v>
      </c>
      <c r="I207" s="12">
        <v>2041329</v>
      </c>
      <c r="J207" s="12">
        <v>34049.367720000002</v>
      </c>
      <c r="K207" s="12">
        <f t="shared" si="10"/>
        <v>34049.367720000002</v>
      </c>
    </row>
    <row r="208" spans="1:11" ht="16.5" customHeight="1" x14ac:dyDescent="0.2">
      <c r="A208" s="8">
        <v>31</v>
      </c>
      <c r="B208" s="10" t="s">
        <v>183</v>
      </c>
      <c r="C208" s="9" t="s">
        <v>156</v>
      </c>
      <c r="D208" s="11">
        <v>0.57297701158999992</v>
      </c>
      <c r="E208" s="12">
        <v>820214</v>
      </c>
      <c r="F208" s="12">
        <v>469963.76658428018</v>
      </c>
      <c r="G208" s="12"/>
      <c r="H208" s="12">
        <v>0</v>
      </c>
      <c r="I208" s="12">
        <v>820214</v>
      </c>
      <c r="J208" s="12">
        <v>469963.76658428018</v>
      </c>
      <c r="K208" s="12">
        <f t="shared" si="10"/>
        <v>469963.76658428018</v>
      </c>
    </row>
    <row r="209" spans="1:11" ht="28.5" customHeight="1" x14ac:dyDescent="0.2">
      <c r="A209" s="8">
        <v>32</v>
      </c>
      <c r="B209" s="10" t="s">
        <v>184</v>
      </c>
      <c r="C209" s="9" t="s">
        <v>156</v>
      </c>
      <c r="D209" s="11">
        <v>0</v>
      </c>
      <c r="E209" s="12">
        <v>2344699</v>
      </c>
      <c r="F209" s="12">
        <v>0</v>
      </c>
      <c r="G209" s="12"/>
      <c r="H209" s="12">
        <v>0</v>
      </c>
      <c r="I209" s="12">
        <v>2344699</v>
      </c>
      <c r="J209" s="12">
        <v>0</v>
      </c>
      <c r="K209" s="12">
        <f t="shared" si="10"/>
        <v>0</v>
      </c>
    </row>
    <row r="210" spans="1:11" ht="16.5" customHeight="1" x14ac:dyDescent="0.2">
      <c r="A210" s="8">
        <v>33</v>
      </c>
      <c r="B210" s="10" t="s">
        <v>185</v>
      </c>
      <c r="C210" s="9" t="s">
        <v>156</v>
      </c>
      <c r="D210" s="11">
        <v>0</v>
      </c>
      <c r="E210" s="12">
        <v>1984637</v>
      </c>
      <c r="F210" s="12">
        <v>0</v>
      </c>
      <c r="G210" s="12"/>
      <c r="H210" s="12">
        <v>0</v>
      </c>
      <c r="I210" s="12">
        <v>1984637</v>
      </c>
      <c r="J210" s="12">
        <v>0</v>
      </c>
      <c r="K210" s="12">
        <f t="shared" si="10"/>
        <v>0</v>
      </c>
    </row>
    <row r="211" spans="1:11" ht="16.5" customHeight="1" x14ac:dyDescent="0.2">
      <c r="A211" s="8">
        <v>34</v>
      </c>
      <c r="B211" s="10" t="s">
        <v>186</v>
      </c>
      <c r="C211" s="9" t="s">
        <v>156</v>
      </c>
      <c r="D211" s="11">
        <v>0.11171041200000002</v>
      </c>
      <c r="E211" s="12">
        <v>1438240</v>
      </c>
      <c r="F211" s="12">
        <v>160666.38295488004</v>
      </c>
      <c r="G211" s="12"/>
      <c r="H211" s="12">
        <v>0</v>
      </c>
      <c r="I211" s="12">
        <v>1438240</v>
      </c>
      <c r="J211" s="12">
        <v>160666.38295488004</v>
      </c>
      <c r="K211" s="12">
        <f t="shared" si="10"/>
        <v>160666.38295488004</v>
      </c>
    </row>
    <row r="212" spans="1:11" ht="16.5" customHeight="1" x14ac:dyDescent="0.2">
      <c r="A212" s="13"/>
      <c r="B212" s="15" t="s">
        <v>15</v>
      </c>
      <c r="C212" s="14"/>
      <c r="D212" s="16"/>
      <c r="E212" s="17"/>
      <c r="F212" s="17">
        <v>32814743.49832895</v>
      </c>
      <c r="G212" s="17"/>
      <c r="H212" s="17">
        <v>0</v>
      </c>
      <c r="I212" s="17"/>
      <c r="J212" s="17">
        <v>33269287.42620438</v>
      </c>
      <c r="K212" s="17">
        <f>SUM(K178:K211)</f>
        <v>32814743.49832895</v>
      </c>
    </row>
    <row r="216" spans="1:11" x14ac:dyDescent="0.2">
      <c r="K216" s="18">
        <f>K212+K176+K164</f>
        <v>713129215.05871785</v>
      </c>
    </row>
    <row r="219" spans="1:11" x14ac:dyDescent="0.2">
      <c r="I219" s="1" t="s">
        <v>188</v>
      </c>
      <c r="K219" s="19">
        <v>728428567.5781374</v>
      </c>
    </row>
    <row r="220" spans="1:11" x14ac:dyDescent="0.2">
      <c r="I220" s="1" t="s">
        <v>189</v>
      </c>
    </row>
    <row r="222" spans="1:11" x14ac:dyDescent="0.2">
      <c r="K222" s="18">
        <f>K219-K216</f>
        <v>15299352.519419551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1744-6A57-EB40-9946-BE41D8883F79}">
  <dimension ref="A2:K24"/>
  <sheetViews>
    <sheetView topLeftCell="A3" workbookViewId="0">
      <selection activeCell="M17" sqref="M17"/>
    </sheetView>
  </sheetViews>
  <sheetFormatPr baseColWidth="10" defaultRowHeight="15" x14ac:dyDescent="0.2"/>
  <cols>
    <col min="2" max="2" width="19.33203125" customWidth="1"/>
  </cols>
  <sheetData>
    <row r="2" spans="1:11" ht="60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19</v>
      </c>
      <c r="F2" s="3" t="s">
        <v>18</v>
      </c>
      <c r="G2" s="3" t="s">
        <v>20</v>
      </c>
      <c r="H2" s="3" t="s">
        <v>18</v>
      </c>
      <c r="I2" s="3" t="s">
        <v>21</v>
      </c>
      <c r="J2" s="3" t="s">
        <v>18</v>
      </c>
      <c r="K2" s="3" t="s">
        <v>187</v>
      </c>
    </row>
    <row r="3" spans="1:11" x14ac:dyDescent="0.2">
      <c r="B3" s="10" t="s">
        <v>22</v>
      </c>
      <c r="C3" s="9" t="s">
        <v>23</v>
      </c>
      <c r="D3" s="11">
        <v>2</v>
      </c>
      <c r="E3" s="12">
        <v>50427</v>
      </c>
      <c r="F3" s="12">
        <v>100854</v>
      </c>
      <c r="G3" s="12">
        <v>0</v>
      </c>
      <c r="H3" s="12">
        <v>0</v>
      </c>
      <c r="I3" s="12">
        <v>55000</v>
      </c>
      <c r="J3" s="12">
        <v>100854</v>
      </c>
      <c r="K3" s="12">
        <f>D3*I3</f>
        <v>110000</v>
      </c>
    </row>
    <row r="4" spans="1:11" x14ac:dyDescent="0.2">
      <c r="B4" s="10" t="s">
        <v>24</v>
      </c>
      <c r="C4" s="9" t="s">
        <v>23</v>
      </c>
      <c r="D4" s="11">
        <v>1</v>
      </c>
      <c r="E4" s="12">
        <v>413000</v>
      </c>
      <c r="F4" s="12">
        <v>413000</v>
      </c>
      <c r="G4" s="12">
        <v>0</v>
      </c>
      <c r="H4" s="12">
        <v>0</v>
      </c>
      <c r="I4" s="12">
        <v>413000</v>
      </c>
      <c r="J4" s="12">
        <v>413000</v>
      </c>
      <c r="K4" s="12">
        <f t="shared" ref="K4:K12" si="0">D4*I4</f>
        <v>413000</v>
      </c>
    </row>
    <row r="5" spans="1:11" x14ac:dyDescent="0.2">
      <c r="B5" s="10" t="s">
        <v>25</v>
      </c>
      <c r="C5" s="9" t="s">
        <v>23</v>
      </c>
      <c r="D5" s="11">
        <v>1</v>
      </c>
      <c r="E5" s="12">
        <v>5000</v>
      </c>
      <c r="F5" s="12">
        <v>5000</v>
      </c>
      <c r="G5" s="12">
        <v>0</v>
      </c>
      <c r="H5" s="12">
        <v>0</v>
      </c>
      <c r="I5" s="12">
        <v>5000</v>
      </c>
      <c r="J5" s="12">
        <v>5000</v>
      </c>
      <c r="K5" s="12">
        <f t="shared" si="0"/>
        <v>5000</v>
      </c>
    </row>
    <row r="6" spans="1:11" x14ac:dyDescent="0.2">
      <c r="B6" s="10" t="s">
        <v>52</v>
      </c>
      <c r="C6" s="9" t="s">
        <v>23</v>
      </c>
      <c r="D6" s="11">
        <v>3</v>
      </c>
      <c r="E6" s="12">
        <v>6000</v>
      </c>
      <c r="F6" s="12">
        <v>18000</v>
      </c>
      <c r="G6" s="12">
        <v>0</v>
      </c>
      <c r="H6" s="12">
        <v>0</v>
      </c>
      <c r="I6" s="12">
        <v>6000</v>
      </c>
      <c r="J6" s="12">
        <v>18000</v>
      </c>
      <c r="K6" s="12">
        <f t="shared" si="0"/>
        <v>18000</v>
      </c>
    </row>
    <row r="7" spans="1:11" x14ac:dyDescent="0.2">
      <c r="B7" s="10" t="s">
        <v>53</v>
      </c>
      <c r="C7" s="9" t="s">
        <v>23</v>
      </c>
      <c r="D7" s="11">
        <v>2</v>
      </c>
      <c r="E7" s="12">
        <v>12000</v>
      </c>
      <c r="F7" s="12">
        <v>24000</v>
      </c>
      <c r="G7" s="12">
        <v>0</v>
      </c>
      <c r="H7" s="12">
        <v>0</v>
      </c>
      <c r="I7" s="12">
        <v>12000</v>
      </c>
      <c r="J7" s="12">
        <v>24000</v>
      </c>
      <c r="K7" s="12">
        <f t="shared" si="0"/>
        <v>24000</v>
      </c>
    </row>
    <row r="8" spans="1:11" x14ac:dyDescent="0.2">
      <c r="B8" s="10" t="s">
        <v>54</v>
      </c>
      <c r="C8" s="9" t="s">
        <v>23</v>
      </c>
      <c r="D8" s="11">
        <v>1</v>
      </c>
      <c r="E8" s="12">
        <v>350000</v>
      </c>
      <c r="F8" s="12">
        <v>350000</v>
      </c>
      <c r="G8" s="12">
        <v>0</v>
      </c>
      <c r="H8" s="12">
        <v>0</v>
      </c>
      <c r="I8" s="12">
        <v>350000</v>
      </c>
      <c r="J8" s="12">
        <v>350000</v>
      </c>
      <c r="K8" s="12">
        <f t="shared" si="0"/>
        <v>350000</v>
      </c>
    </row>
    <row r="9" spans="1:11" x14ac:dyDescent="0.2">
      <c r="B9" s="10" t="s">
        <v>56</v>
      </c>
      <c r="C9" s="9" t="s">
        <v>57</v>
      </c>
      <c r="D9" s="11">
        <v>3</v>
      </c>
      <c r="E9" s="12">
        <v>1530000</v>
      </c>
      <c r="F9" s="12">
        <v>4590000</v>
      </c>
      <c r="G9" s="12">
        <v>0</v>
      </c>
      <c r="H9" s="12">
        <v>0</v>
      </c>
      <c r="I9" s="12">
        <v>1530000</v>
      </c>
      <c r="J9" s="12">
        <v>4590000</v>
      </c>
      <c r="K9" s="12">
        <f t="shared" si="0"/>
        <v>4590000</v>
      </c>
    </row>
    <row r="10" spans="1:11" ht="30" x14ac:dyDescent="0.2">
      <c r="B10" s="10" t="s">
        <v>75</v>
      </c>
      <c r="C10" s="9" t="s">
        <v>27</v>
      </c>
      <c r="D10" s="11">
        <v>50.5</v>
      </c>
      <c r="E10" s="12">
        <v>17058</v>
      </c>
      <c r="F10" s="12">
        <v>861429</v>
      </c>
      <c r="G10" s="12">
        <v>0</v>
      </c>
      <c r="H10" s="12">
        <v>0</v>
      </c>
      <c r="I10" s="12">
        <v>17058</v>
      </c>
      <c r="J10" s="12">
        <v>861429</v>
      </c>
      <c r="K10" s="12">
        <f t="shared" si="0"/>
        <v>861429</v>
      </c>
    </row>
    <row r="11" spans="1:11" ht="30" x14ac:dyDescent="0.2">
      <c r="B11" s="10" t="s">
        <v>76</v>
      </c>
      <c r="C11" s="9" t="s">
        <v>27</v>
      </c>
      <c r="D11" s="11">
        <v>50.5</v>
      </c>
      <c r="E11" s="12">
        <v>25434</v>
      </c>
      <c r="F11" s="12">
        <v>1284417</v>
      </c>
      <c r="G11" s="12">
        <v>0</v>
      </c>
      <c r="H11" s="12">
        <v>0</v>
      </c>
      <c r="I11" s="12">
        <v>25434</v>
      </c>
      <c r="J11" s="12">
        <v>1284417</v>
      </c>
      <c r="K11" s="12">
        <f t="shared" si="0"/>
        <v>1284417</v>
      </c>
    </row>
    <row r="12" spans="1:11" ht="30" x14ac:dyDescent="0.2">
      <c r="B12" s="10" t="s">
        <v>77</v>
      </c>
      <c r="C12" s="9" t="s">
        <v>27</v>
      </c>
      <c r="D12" s="11">
        <v>141.4</v>
      </c>
      <c r="E12" s="12">
        <v>53824</v>
      </c>
      <c r="F12" s="12">
        <v>7610713.6000000006</v>
      </c>
      <c r="G12" s="12">
        <v>0</v>
      </c>
      <c r="H12" s="12">
        <v>0</v>
      </c>
      <c r="I12" s="12">
        <v>53824</v>
      </c>
      <c r="J12" s="12">
        <v>7610713.6000000006</v>
      </c>
      <c r="K12" s="12">
        <f t="shared" si="0"/>
        <v>7610713.6000000006</v>
      </c>
    </row>
    <row r="13" spans="1:11" ht="30" x14ac:dyDescent="0.2">
      <c r="B13" s="10" t="s">
        <v>85</v>
      </c>
      <c r="C13" s="9" t="s">
        <v>30</v>
      </c>
      <c r="D13" s="11">
        <v>2</v>
      </c>
      <c r="E13" s="12">
        <v>296000</v>
      </c>
      <c r="F13" s="12">
        <v>592000</v>
      </c>
      <c r="G13" s="12">
        <v>0</v>
      </c>
      <c r="H13" s="12">
        <v>0</v>
      </c>
      <c r="I13" s="12">
        <v>296000</v>
      </c>
      <c r="J13" s="12">
        <v>592000</v>
      </c>
      <c r="K13" s="12">
        <f t="shared" ref="K13:K24" si="1">D13*I13</f>
        <v>592000</v>
      </c>
    </row>
    <row r="14" spans="1:11" x14ac:dyDescent="0.2">
      <c r="B14" s="10" t="s">
        <v>86</v>
      </c>
      <c r="C14" s="9" t="s">
        <v>30</v>
      </c>
      <c r="D14" s="11">
        <v>2</v>
      </c>
      <c r="E14" s="12">
        <v>76667</v>
      </c>
      <c r="F14" s="12">
        <v>153334</v>
      </c>
      <c r="G14" s="12">
        <v>0</v>
      </c>
      <c r="H14" s="12">
        <v>0</v>
      </c>
      <c r="I14" s="12">
        <v>76667</v>
      </c>
      <c r="J14" s="12">
        <v>153334</v>
      </c>
      <c r="K14" s="12">
        <f t="shared" si="1"/>
        <v>153334</v>
      </c>
    </row>
    <row r="15" spans="1:11" ht="30" x14ac:dyDescent="0.2">
      <c r="B15" s="10" t="s">
        <v>96</v>
      </c>
      <c r="C15" s="9" t="s">
        <v>30</v>
      </c>
      <c r="D15" s="11">
        <v>5</v>
      </c>
      <c r="E15" s="12">
        <v>174400</v>
      </c>
      <c r="F15" s="12">
        <v>872000</v>
      </c>
      <c r="G15" s="12">
        <v>0</v>
      </c>
      <c r="H15" s="12">
        <v>0</v>
      </c>
      <c r="I15" s="12">
        <v>174400</v>
      </c>
      <c r="J15" s="12">
        <v>872000</v>
      </c>
      <c r="K15" s="12">
        <f t="shared" si="1"/>
        <v>872000</v>
      </c>
    </row>
    <row r="16" spans="1:11" x14ac:dyDescent="0.2">
      <c r="B16" s="10" t="s">
        <v>104</v>
      </c>
      <c r="C16" s="9" t="s">
        <v>23</v>
      </c>
      <c r="D16" s="11">
        <v>5</v>
      </c>
      <c r="E16" s="12">
        <v>80000</v>
      </c>
      <c r="F16" s="12">
        <v>400000</v>
      </c>
      <c r="G16" s="12">
        <v>0</v>
      </c>
      <c r="H16" s="12">
        <v>0</v>
      </c>
      <c r="I16" s="12">
        <v>80000</v>
      </c>
      <c r="J16" s="12">
        <v>400000</v>
      </c>
      <c r="K16" s="12">
        <f t="shared" si="1"/>
        <v>400000</v>
      </c>
    </row>
    <row r="17" spans="2:11" ht="45" x14ac:dyDescent="0.2">
      <c r="B17" s="10" t="s">
        <v>107</v>
      </c>
      <c r="C17" s="9" t="s">
        <v>27</v>
      </c>
      <c r="D17" s="11">
        <v>67</v>
      </c>
      <c r="E17" s="12">
        <v>6575</v>
      </c>
      <c r="F17" s="12">
        <v>435922.5</v>
      </c>
      <c r="G17" s="12">
        <v>0</v>
      </c>
      <c r="H17" s="12">
        <v>0</v>
      </c>
      <c r="I17" s="12">
        <v>6575</v>
      </c>
      <c r="J17" s="12">
        <v>435922.5</v>
      </c>
      <c r="K17" s="12">
        <f t="shared" si="1"/>
        <v>440525</v>
      </c>
    </row>
    <row r="18" spans="2:11" x14ac:dyDescent="0.2">
      <c r="B18" s="10" t="s">
        <v>117</v>
      </c>
      <c r="C18" s="9" t="s">
        <v>23</v>
      </c>
      <c r="D18" s="11">
        <v>1</v>
      </c>
      <c r="E18" s="12">
        <v>266667</v>
      </c>
      <c r="F18" s="12">
        <v>266667</v>
      </c>
      <c r="G18" s="12">
        <v>0</v>
      </c>
      <c r="H18" s="12">
        <v>0</v>
      </c>
      <c r="I18" s="12">
        <v>266667</v>
      </c>
      <c r="J18" s="12">
        <v>266667</v>
      </c>
      <c r="K18" s="12">
        <f t="shared" si="1"/>
        <v>266667</v>
      </c>
    </row>
    <row r="19" spans="2:11" x14ac:dyDescent="0.2">
      <c r="B19" s="10" t="s">
        <v>118</v>
      </c>
      <c r="C19" s="9" t="s">
        <v>23</v>
      </c>
      <c r="D19" s="11">
        <v>1</v>
      </c>
      <c r="E19" s="12">
        <v>563333</v>
      </c>
      <c r="F19" s="12">
        <v>563333</v>
      </c>
      <c r="G19" s="12">
        <v>0</v>
      </c>
      <c r="H19" s="12">
        <v>0</v>
      </c>
      <c r="I19" s="12">
        <v>563333</v>
      </c>
      <c r="J19" s="12">
        <v>563333</v>
      </c>
      <c r="K19" s="12">
        <f t="shared" si="1"/>
        <v>563333</v>
      </c>
    </row>
    <row r="20" spans="2:11" ht="30" x14ac:dyDescent="0.2">
      <c r="B20" s="10" t="s">
        <v>129</v>
      </c>
      <c r="C20" s="9" t="s">
        <v>23</v>
      </c>
      <c r="D20" s="11">
        <v>1</v>
      </c>
      <c r="E20" s="12">
        <v>134000</v>
      </c>
      <c r="F20" s="12">
        <v>134000</v>
      </c>
      <c r="G20" s="12">
        <v>0</v>
      </c>
      <c r="H20" s="12">
        <v>0</v>
      </c>
      <c r="I20" s="12">
        <v>134000</v>
      </c>
      <c r="J20" s="12">
        <v>134000</v>
      </c>
      <c r="K20" s="12">
        <f t="shared" si="1"/>
        <v>134000</v>
      </c>
    </row>
    <row r="21" spans="2:11" ht="30" x14ac:dyDescent="0.2">
      <c r="B21" s="10" t="s">
        <v>45</v>
      </c>
      <c r="C21" s="9" t="s">
        <v>23</v>
      </c>
      <c r="D21" s="11">
        <v>10</v>
      </c>
      <c r="E21" s="12">
        <v>550000</v>
      </c>
      <c r="F21" s="12">
        <v>5500000</v>
      </c>
      <c r="G21" s="12">
        <v>0</v>
      </c>
      <c r="H21" s="12">
        <v>0</v>
      </c>
      <c r="I21" s="12">
        <v>550000</v>
      </c>
      <c r="J21" s="12">
        <v>5500000</v>
      </c>
      <c r="K21" s="12">
        <f t="shared" si="1"/>
        <v>5500000</v>
      </c>
    </row>
    <row r="22" spans="2:11" x14ac:dyDescent="0.2">
      <c r="B22" s="10" t="s">
        <v>194</v>
      </c>
      <c r="C22" s="9" t="s">
        <v>23</v>
      </c>
      <c r="D22" s="11">
        <v>5</v>
      </c>
      <c r="E22" s="12">
        <v>120000</v>
      </c>
      <c r="F22" s="12">
        <v>600000</v>
      </c>
      <c r="G22" s="12">
        <v>0</v>
      </c>
      <c r="H22" s="12">
        <v>0</v>
      </c>
      <c r="I22" s="12">
        <v>120000</v>
      </c>
      <c r="J22" s="12">
        <v>600000</v>
      </c>
      <c r="K22" s="12">
        <f t="shared" si="1"/>
        <v>600000</v>
      </c>
    </row>
    <row r="23" spans="2:11" ht="30" x14ac:dyDescent="0.2">
      <c r="B23" s="10" t="s">
        <v>97</v>
      </c>
      <c r="C23" s="9" t="s">
        <v>23</v>
      </c>
      <c r="D23" s="11">
        <v>4</v>
      </c>
      <c r="E23" s="12">
        <v>110000</v>
      </c>
      <c r="F23" s="12">
        <v>440000</v>
      </c>
      <c r="G23" s="12">
        <v>0</v>
      </c>
      <c r="H23" s="12">
        <v>0</v>
      </c>
      <c r="I23" s="12">
        <v>110000</v>
      </c>
      <c r="J23" s="12">
        <v>440000</v>
      </c>
      <c r="K23" s="12">
        <f t="shared" si="1"/>
        <v>440000</v>
      </c>
    </row>
    <row r="24" spans="2:11" ht="30" x14ac:dyDescent="0.2">
      <c r="B24" s="10" t="s">
        <v>98</v>
      </c>
      <c r="C24" s="9" t="s">
        <v>23</v>
      </c>
      <c r="D24" s="11">
        <v>1</v>
      </c>
      <c r="E24" s="12">
        <v>130000</v>
      </c>
      <c r="F24" s="12">
        <v>130000</v>
      </c>
      <c r="G24" s="12">
        <v>0</v>
      </c>
      <c r="H24" s="12">
        <v>0</v>
      </c>
      <c r="I24" s="12">
        <v>130000</v>
      </c>
      <c r="J24" s="12">
        <v>130000</v>
      </c>
      <c r="K24" s="12">
        <f t="shared" si="1"/>
        <v>130000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Nước</vt:lpstr>
      <vt:lpstr>Điện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dcterms:created xsi:type="dcterms:W3CDTF">2023-11-29T13:14:19Z</dcterms:created>
  <dcterms:modified xsi:type="dcterms:W3CDTF">2024-02-02T01:47:45Z</dcterms:modified>
</cp:coreProperties>
</file>