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ạng Đông " sheetId="1" r:id="rId4"/>
    <sheet name="Trung Kiên" sheetId="2" r:id="rId5"/>
  </sheets>
</workbook>
</file>

<file path=xl/sharedStrings.xml><?xml version="1.0" encoding="utf-8"?>
<sst xmlns="http://schemas.openxmlformats.org/spreadsheetml/2006/main" uniqueCount="74">
  <si>
    <t xml:space="preserve">TỔNG HƠP HÓA ĐƠN ĐỊNH LẤY CTY RẠNG ĐÔNG </t>
  </si>
  <si>
    <t>STT</t>
  </si>
  <si>
    <t>Ngày</t>
  </si>
  <si>
    <t>Tên công ty</t>
  </si>
  <si>
    <t>Số tiền chưa thuế</t>
  </si>
  <si>
    <t>Công trình</t>
  </si>
  <si>
    <t>Tiền thuế trên hóa đơn</t>
  </si>
  <si>
    <t>Tiền thuế</t>
  </si>
  <si>
    <t>Ghi chú</t>
  </si>
  <si>
    <t xml:space="preserve"> , </t>
  </si>
  <si>
    <t>Cty TNHH ĐTXD và VT EU</t>
  </si>
  <si>
    <t>Trường thị trấn gđ2</t>
  </si>
  <si>
    <t>Đã chạy tk</t>
  </si>
  <si>
    <t>Cty TNHH xây dựng và thương mại Lâm Cường Thịnh (Thép hình)</t>
  </si>
  <si>
    <t>Đường Thủy Nguyên</t>
  </si>
  <si>
    <t>Mấy ct cũ năm 21</t>
  </si>
  <si>
    <t>Cty TNHH xây dựng Định Sơn</t>
  </si>
  <si>
    <t>Bệnh viện tâm thần năm 21</t>
  </si>
  <si>
    <t>Số: 00000001</t>
  </si>
  <si>
    <t>Nhận nợ 25/8/22</t>
  </si>
  <si>
    <t>Cty TNHH thương mại và dịch vụ Long Anh Phát</t>
  </si>
  <si>
    <t>TM</t>
  </si>
  <si>
    <t>Cty TNHH skyline Việt Nam</t>
  </si>
  <si>
    <t>Công ty TNHH thương mại Tâm Phúc Hưng (điện nước)</t>
  </si>
  <si>
    <t>3 hóa đơn</t>
  </si>
  <si>
    <t>Công ty CP đầu tư cơ điện Trần Phú (dây điện)</t>
  </si>
  <si>
    <t>Công ty TNHH inox Hòa Hưng</t>
  </si>
  <si>
    <t>Công ty CP xây dựng thương mại và đầu tư Đức Thuận (tôn mạ màu, thép mạ kẽm)</t>
  </si>
  <si>
    <t>Công ty TNHH xây dựng và thương mại Lâm Cường Thịnh (thép hình)</t>
  </si>
  <si>
    <t>BVTT 22</t>
  </si>
  <si>
    <t>Công ty TNHH thương mại Bích Vân (côn, cút)</t>
  </si>
  <si>
    <t>Công ty TNHH thương mại và xây dựng Nam Cường (chậu, bệt)</t>
  </si>
  <si>
    <t>Công ty CP thương mại đầu tư xây dựng và vận tải Thành Vinh (hộp cứu hỏa)</t>
  </si>
  <si>
    <t xml:space="preserve"> Cty TNHH xây dựng Định Sơn (gia công lắp đặt composit)</t>
  </si>
  <si>
    <t>BVTT 22 + CA xã KQ</t>
  </si>
  <si>
    <t>Cty TNHH skyline Việt Nam (sơn)</t>
  </si>
  <si>
    <t>Công ty CP xây dựng thương mại và đầu tư Đức Thuận (tôn mạ màu)</t>
  </si>
  <si>
    <t>Công ty TNHH thương mại và dịch vụ Long Anh Phát (đá granit)</t>
  </si>
  <si>
    <t>Công ty TNHH xây dựng Định Sơn (cửa)</t>
  </si>
  <si>
    <t>Số: 00000006</t>
  </si>
  <si>
    <t>C.an xã KQ</t>
  </si>
  <si>
    <t>Số: 00000007</t>
  </si>
  <si>
    <t xml:space="preserve"> Công ty TNHH xây dựng và thương mại Lâm Cường Thịnh(thép hình)</t>
  </si>
  <si>
    <t>Công ty TNHH xây dựng Định Sơn (tivi)</t>
  </si>
  <si>
    <t>Công ty TNHH xây dựng Định Sơn (thiết bị vp)</t>
  </si>
  <si>
    <t>Công ty CP xây dựng thương mại và đầu tư Đức Thuận (tôn, thép mạ kẽm)</t>
  </si>
  <si>
    <t>Cty TNHH thương mại Tâm Phúc Hưng</t>
  </si>
  <si>
    <t>bvtt 22</t>
  </si>
  <si>
    <t>3 hdd</t>
  </si>
  <si>
    <t>Số: 00000010</t>
  </si>
  <si>
    <t>Số: 00000011</t>
  </si>
  <si>
    <t>Công ty cổ phần Hoa Hồng (sơn)</t>
  </si>
  <si>
    <t>unc ngày 9/12/22</t>
  </si>
  <si>
    <t>công ty TNHH thương mại Bích Vân</t>
  </si>
  <si>
    <t>Số: 00000015</t>
  </si>
  <si>
    <t>Số: 00000016</t>
  </si>
  <si>
    <t>Số: 00000017</t>
  </si>
  <si>
    <t>Số: 00000018</t>
  </si>
  <si>
    <t>Số: 00000019</t>
  </si>
  <si>
    <t>Trần, nền</t>
  </si>
  <si>
    <t>Số: 00000012</t>
  </si>
  <si>
    <t>Trần thạch cao</t>
  </si>
  <si>
    <t>Số: 00000013</t>
  </si>
  <si>
    <t>TỔNG CỘNG</t>
  </si>
  <si>
    <t>TỔNG HƠP HÓA ĐƠN ĐỊNH LẤY CTY TRUNG KIÊN</t>
  </si>
  <si>
    <t>Tiền phí</t>
  </si>
  <si>
    <t>Thanh toán qua UNC</t>
  </si>
  <si>
    <t>Trường tiểu học KQ</t>
  </si>
  <si>
    <t>Số: 00000004</t>
  </si>
  <si>
    <t>Cty TNHH dịch vụ sơn Nhật Minh</t>
  </si>
  <si>
    <t>Ct a Trung</t>
  </si>
  <si>
    <t>cửa, lan can sắt inox</t>
  </si>
  <si>
    <t>Số: 00000014</t>
  </si>
  <si>
    <t xml:space="preserve">TỔNG CỘNG 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</si>
</sst>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Times New Roman"/>
    </font>
    <font>
      <sz val="13"/>
      <color indexed="8"/>
      <name val="Times New Roman"/>
    </font>
    <font>
      <sz val="12"/>
      <color indexed="8"/>
      <name val="Times Roman"/>
    </font>
    <font>
      <b val="1"/>
      <sz val="13"/>
      <color indexed="8"/>
      <name val="Times New Roman"/>
    </font>
    <font>
      <sz val="14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vertical="center" wrapText="1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horizontal="center" vertical="bottom"/>
    </xf>
    <xf numFmtId="14" fontId="4" fillId="2" borderId="3" applyNumberFormat="1" applyFont="1" applyFill="1" applyBorder="1" applyAlignment="1" applyProtection="0">
      <alignment horizontal="center" vertical="bottom"/>
    </xf>
    <xf numFmtId="49" fontId="4" fillId="3" borderId="3" applyNumberFormat="1" applyFont="1" applyFill="1" applyBorder="1" applyAlignment="1" applyProtection="0">
      <alignment horizontal="left" vertical="center" wrapText="1"/>
    </xf>
    <xf numFmtId="3" fontId="4" fillId="2" borderId="3" applyNumberFormat="1" applyFont="1" applyFill="1" applyBorder="1" applyAlignment="1" applyProtection="0">
      <alignment horizontal="right" vertical="bottom"/>
    </xf>
    <xf numFmtId="49" fontId="4" fillId="2" borderId="3" applyNumberFormat="1" applyFont="1" applyFill="1" applyBorder="1" applyAlignment="1" applyProtection="0">
      <alignment horizontal="center" vertical="center" wrapText="1"/>
    </xf>
    <xf numFmtId="49" fontId="5" fillId="2" borderId="3" applyNumberFormat="1" applyFont="1" applyFill="1" applyBorder="1" applyAlignment="1" applyProtection="0">
      <alignment vertical="bottom" readingOrder="1"/>
    </xf>
    <xf numFmtId="49" fontId="6" fillId="2" borderId="3" applyNumberFormat="1" applyFont="1" applyFill="1" applyBorder="1" applyAlignment="1" applyProtection="0">
      <alignment horizontal="left" vertical="bottom"/>
    </xf>
    <xf numFmtId="14" fontId="0" fillId="2" borderId="3" applyNumberFormat="1" applyFont="1" applyFill="1" applyBorder="1" applyAlignment="1" applyProtection="0">
      <alignment vertical="bottom"/>
    </xf>
    <xf numFmtId="3" fontId="0" fillId="2" borderId="5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horizontal="center" vertical="center"/>
    </xf>
    <xf numFmtId="14" fontId="4" fillId="2" borderId="3" applyNumberFormat="1" applyFont="1" applyFill="1" applyBorder="1" applyAlignment="1" applyProtection="0">
      <alignment horizontal="center" vertical="center"/>
    </xf>
    <xf numFmtId="3" fontId="0" fillId="2" borderId="3" applyNumberFormat="1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horizontal="center" vertical="bottom"/>
    </xf>
    <xf numFmtId="3" fontId="4" fillId="2" borderId="3" applyNumberFormat="1" applyFont="1" applyFill="1" applyBorder="1" applyAlignment="1" applyProtection="0">
      <alignment horizontal="right" vertical="center"/>
    </xf>
    <xf numFmtId="3" fontId="0" fillId="2" borderId="7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49" fontId="6" fillId="2" borderId="3" applyNumberFormat="1" applyFont="1" applyFill="1" applyBorder="1" applyAlignment="1" applyProtection="0">
      <alignment horizontal="center" vertical="center"/>
    </xf>
    <xf numFmtId="3" fontId="0" fillId="2" borderId="3" applyNumberFormat="1" applyFont="1" applyFill="1" applyBorder="1" applyAlignment="1" applyProtection="0">
      <alignment vertical="center"/>
    </xf>
    <xf numFmtId="49" fontId="0" fillId="3" borderId="3" applyNumberFormat="1" applyFont="1" applyFill="1" applyBorder="1" applyAlignment="1" applyProtection="0">
      <alignment vertical="center" wrapText="1"/>
    </xf>
    <xf numFmtId="3" fontId="0" fillId="4" borderId="3" applyNumberFormat="1" applyFont="1" applyFill="1" applyBorder="1" applyAlignment="1" applyProtection="0">
      <alignment vertical="center" wrapText="1"/>
    </xf>
    <xf numFmtId="14" fontId="7" fillId="2" borderId="3" applyNumberFormat="1" applyFont="1" applyFill="1" applyBorder="1" applyAlignment="1" applyProtection="0">
      <alignment horizontal="center" vertical="bottom"/>
    </xf>
    <xf numFmtId="49" fontId="7" fillId="3" borderId="3" applyNumberFormat="1" applyFont="1" applyFill="1" applyBorder="1" applyAlignment="1" applyProtection="0">
      <alignment horizontal="left" vertical="center" wrapText="1"/>
    </xf>
    <xf numFmtId="49" fontId="0" fillId="5" borderId="3" applyNumberFormat="1" applyFont="1" applyFill="1" applyBorder="1" applyAlignment="1" applyProtection="0">
      <alignment vertical="bottom"/>
    </xf>
    <xf numFmtId="0" fontId="4" fillId="6" borderId="3" applyNumberFormat="1" applyFont="1" applyFill="1" applyBorder="1" applyAlignment="1" applyProtection="0">
      <alignment horizontal="center" vertical="center"/>
    </xf>
    <xf numFmtId="14" fontId="4" fillId="6" borderId="3" applyNumberFormat="1" applyFont="1" applyFill="1" applyBorder="1" applyAlignment="1" applyProtection="0">
      <alignment horizontal="center" vertical="center"/>
    </xf>
    <xf numFmtId="49" fontId="0" fillId="6" borderId="3" applyNumberFormat="1" applyFont="1" applyFill="1" applyBorder="1" applyAlignment="1" applyProtection="0">
      <alignment vertical="center" wrapText="1"/>
    </xf>
    <xf numFmtId="3" fontId="0" fillId="6" borderId="3" applyNumberFormat="1" applyFont="1" applyFill="1" applyBorder="1" applyAlignment="1" applyProtection="0">
      <alignment vertical="center" wrapText="1"/>
    </xf>
    <xf numFmtId="49" fontId="4" fillId="6" borderId="3" applyNumberFormat="1" applyFont="1" applyFill="1" applyBorder="1" applyAlignment="1" applyProtection="0">
      <alignment horizontal="center" vertical="center" wrapText="1"/>
    </xf>
    <xf numFmtId="3" fontId="0" fillId="6" borderId="3" applyNumberFormat="1" applyFont="1" applyFill="1" applyBorder="1" applyAlignment="1" applyProtection="0">
      <alignment vertical="center"/>
    </xf>
    <xf numFmtId="49" fontId="5" fillId="6" borderId="3" applyNumberFormat="1" applyFont="1" applyFill="1" applyBorder="1" applyAlignment="1" applyProtection="0">
      <alignment vertical="center" wrapText="1" readingOrder="1"/>
    </xf>
    <xf numFmtId="0" fontId="0" fillId="6" borderId="7" applyNumberFormat="0" applyFont="1" applyFill="1" applyBorder="1" applyAlignment="1" applyProtection="0">
      <alignment vertical="center" wrapText="1"/>
    </xf>
    <xf numFmtId="0" fontId="0" fillId="6" borderId="8" applyNumberFormat="0" applyFont="1" applyFill="1" applyBorder="1" applyAlignment="1" applyProtection="0">
      <alignment vertical="center" wrapText="1"/>
    </xf>
    <xf numFmtId="0" fontId="0" fillId="6" borderId="9" applyNumberFormat="0" applyFont="1" applyFill="1" applyBorder="1" applyAlignment="1" applyProtection="0">
      <alignment vertical="center" wrapText="1"/>
    </xf>
    <xf numFmtId="0" fontId="4" fillId="2" borderId="3" applyNumberFormat="0" applyFont="1" applyFill="1" applyBorder="1" applyAlignment="1" applyProtection="0">
      <alignment horizontal="center" vertical="bottom"/>
    </xf>
    <xf numFmtId="0" fontId="4" fillId="2" borderId="3" applyNumberFormat="0" applyFont="1" applyFill="1" applyBorder="1" applyAlignment="1" applyProtection="0">
      <alignment horizontal="center" vertical="center"/>
    </xf>
    <xf numFmtId="0" fontId="6" fillId="2" borderId="3" applyNumberFormat="0" applyFont="1" applyFill="1" applyBorder="1" applyAlignment="1" applyProtection="0">
      <alignment horizontal="center" vertical="bottom"/>
    </xf>
    <xf numFmtId="49" fontId="6" fillId="2" borderId="3" applyNumberFormat="1" applyFont="1" applyFill="1" applyBorder="1" applyAlignment="1" applyProtection="0">
      <alignment horizontal="center" vertical="center" wrapText="1"/>
    </xf>
    <xf numFmtId="3" fontId="0" fillId="2" borderId="3" applyNumberFormat="1" applyFont="1" applyFill="1" applyBorder="1" applyAlignment="1" applyProtection="0">
      <alignment vertical="center" wrapText="1"/>
    </xf>
    <xf numFmtId="0" fontId="0" fillId="2" borderId="3" applyNumberFormat="0" applyFont="1" applyFill="1" applyBorder="1" applyAlignment="1" applyProtection="0">
      <alignment vertical="center" wrapText="1"/>
    </xf>
    <xf numFmtId="0" fontId="0" fillId="2" borderId="10" applyNumberFormat="0" applyFont="1" applyFill="1" applyBorder="1" applyAlignment="1" applyProtection="0">
      <alignment vertical="bottom"/>
    </xf>
    <xf numFmtId="0" fontId="6" fillId="2" borderId="10" applyNumberFormat="0" applyFont="1" applyFill="1" applyBorder="1" applyAlignment="1" applyProtection="0">
      <alignment horizontal="center" vertical="bottom"/>
    </xf>
    <xf numFmtId="0" fontId="0" fillId="2" borderId="11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4" fillId="2" borderId="3" applyNumberFormat="1" applyFont="1" applyFill="1" applyBorder="1" applyAlignment="1" applyProtection="0">
      <alignment horizontal="left" vertical="center" wrapText="1"/>
    </xf>
    <xf numFmtId="0" fontId="0" fillId="2" borderId="5" applyNumberFormat="0" applyFont="1" applyFill="1" applyBorder="1" applyAlignment="1" applyProtection="0">
      <alignment vertical="bottom"/>
    </xf>
    <xf numFmtId="3" fontId="4" fillId="6" borderId="3" applyNumberFormat="1" applyFont="1" applyFill="1" applyBorder="1" applyAlignment="1" applyProtection="0">
      <alignment horizontal="right" vertical="center"/>
    </xf>
    <xf numFmtId="0" fontId="4" fillId="2" borderId="3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93c175"/>
      <rgbColor rgb="ffffff00"/>
      <rgbColor rgb="ff93c175"/>
      <rgbColor rgb="ffffc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T46"/>
  <sheetViews>
    <sheetView workbookViewId="0" showGridLines="0" defaultGridColor="1"/>
  </sheetViews>
  <sheetFormatPr defaultColWidth="8.83333" defaultRowHeight="24" customHeight="1" outlineLevelRow="0" outlineLevelCol="0"/>
  <cols>
    <col min="1" max="1" width="6.85156" style="1" customWidth="1"/>
    <col min="2" max="2" width="13" style="1" customWidth="1"/>
    <col min="3" max="3" width="40.3516" style="1" customWidth="1"/>
    <col min="4" max="4" width="20.6719" style="1" customWidth="1"/>
    <col min="5" max="5" width="21" style="1" customWidth="1"/>
    <col min="6" max="7" width="16" style="1" customWidth="1"/>
    <col min="8" max="8" width="16.1719" style="1" customWidth="1"/>
    <col min="9" max="9" hidden="1" width="8.83333" style="1" customWidth="1"/>
    <col min="10" max="10" width="14.1719" style="1" customWidth="1"/>
    <col min="11" max="20" width="9.17188" style="1" customWidth="1"/>
    <col min="21" max="16384" width="8.85156" style="1" customWidth="1"/>
  </cols>
  <sheetData>
    <row r="1" ht="31.5" customHeight="1">
      <c r="A1" t="s" s="2">
        <v>0</v>
      </c>
      <c r="B1" s="3"/>
      <c r="C1" s="3"/>
      <c r="D1" s="3"/>
      <c r="E1" s="3"/>
      <c r="F1" s="3"/>
      <c r="G1" s="3"/>
      <c r="H1" s="3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39.75" customHeight="1">
      <c r="A2" t="s" s="6">
        <v>1</v>
      </c>
      <c r="B2" t="s" s="6">
        <v>2</v>
      </c>
      <c r="C2" t="s" s="6">
        <v>3</v>
      </c>
      <c r="D2" t="s" s="6">
        <v>4</v>
      </c>
      <c r="E2" t="s" s="6">
        <v>5</v>
      </c>
      <c r="F2" t="s" s="7">
        <v>6</v>
      </c>
      <c r="G2" t="s" s="7">
        <v>7</v>
      </c>
      <c r="H2" t="s" s="6">
        <v>8</v>
      </c>
      <c r="I2" s="8"/>
      <c r="J2" s="9"/>
      <c r="K2" s="5"/>
      <c r="L2" s="5"/>
      <c r="M2" s="5"/>
      <c r="N2" s="5"/>
      <c r="O2" s="5"/>
      <c r="P2" s="5"/>
      <c r="Q2" s="5"/>
      <c r="R2" s="5"/>
      <c r="S2" s="5"/>
      <c r="T2" t="s" s="10">
        <v>9</v>
      </c>
    </row>
    <row r="3" ht="16.5" customHeight="1">
      <c r="A3" s="11">
        <v>1</v>
      </c>
      <c r="B3" s="12">
        <v>44580</v>
      </c>
      <c r="C3" t="s" s="13">
        <v>10</v>
      </c>
      <c r="D3" s="14">
        <v>541440000</v>
      </c>
      <c r="E3" t="s" s="15">
        <v>11</v>
      </c>
      <c r="F3" s="14">
        <f>D3*10%</f>
        <v>54144000</v>
      </c>
      <c r="G3" s="14"/>
      <c r="H3" s="8"/>
      <c r="I3" t="s" s="6">
        <v>12</v>
      </c>
      <c r="J3" s="9"/>
      <c r="K3" s="5"/>
      <c r="L3" s="5"/>
      <c r="M3" s="5"/>
      <c r="N3" s="5"/>
      <c r="O3" s="5"/>
      <c r="P3" s="5"/>
      <c r="Q3" s="5"/>
      <c r="R3" s="5"/>
      <c r="S3" s="5"/>
      <c r="T3" s="5"/>
    </row>
    <row r="4" ht="33" customHeight="1">
      <c r="A4" s="11">
        <v>2</v>
      </c>
      <c r="B4" s="12">
        <v>44629</v>
      </c>
      <c r="C4" t="s" s="13">
        <v>13</v>
      </c>
      <c r="D4" s="14">
        <v>158950000</v>
      </c>
      <c r="E4" t="s" s="15">
        <v>14</v>
      </c>
      <c r="F4" s="14">
        <f>D4*10%</f>
        <v>15895000</v>
      </c>
      <c r="G4" s="14"/>
      <c r="H4" s="8"/>
      <c r="I4" t="s" s="6">
        <v>12</v>
      </c>
      <c r="J4" s="9"/>
      <c r="K4" s="5"/>
      <c r="L4" s="5"/>
      <c r="M4" s="5"/>
      <c r="N4" s="5"/>
      <c r="O4" s="5"/>
      <c r="P4" s="5"/>
      <c r="Q4" s="5"/>
      <c r="R4" s="5"/>
      <c r="S4" s="5"/>
      <c r="T4" s="5"/>
    </row>
    <row r="5" ht="33" customHeight="1">
      <c r="A5" s="11">
        <v>3</v>
      </c>
      <c r="B5" s="12">
        <v>44639</v>
      </c>
      <c r="C5" t="s" s="13">
        <v>13</v>
      </c>
      <c r="D5" s="14">
        <v>353008800</v>
      </c>
      <c r="E5" t="s" s="15">
        <v>15</v>
      </c>
      <c r="F5" s="14">
        <f>D5*10%</f>
        <v>35300880</v>
      </c>
      <c r="G5" s="14"/>
      <c r="H5" s="8"/>
      <c r="I5" t="s" s="6">
        <v>12</v>
      </c>
      <c r="J5" s="9"/>
      <c r="K5" s="5"/>
      <c r="L5" s="5"/>
      <c r="M5" s="5"/>
      <c r="N5" s="5"/>
      <c r="O5" s="5"/>
      <c r="P5" s="5"/>
      <c r="Q5" s="5"/>
      <c r="R5" s="5"/>
      <c r="S5" s="5"/>
      <c r="T5" s="5"/>
    </row>
    <row r="6" ht="33" customHeight="1">
      <c r="A6" s="11">
        <v>4</v>
      </c>
      <c r="B6" s="12">
        <v>44632</v>
      </c>
      <c r="C6" t="s" s="13">
        <v>16</v>
      </c>
      <c r="D6" s="14">
        <v>53300000</v>
      </c>
      <c r="E6" t="s" s="15">
        <v>17</v>
      </c>
      <c r="F6" s="14">
        <f>D6*10%</f>
        <v>5330000</v>
      </c>
      <c r="G6" s="14"/>
      <c r="H6" t="s" s="16">
        <v>18</v>
      </c>
      <c r="I6" t="s" s="17">
        <v>19</v>
      </c>
      <c r="J6" s="9"/>
      <c r="K6" s="5"/>
      <c r="L6" s="5"/>
      <c r="M6" s="5"/>
      <c r="N6" s="5"/>
      <c r="O6" s="5"/>
      <c r="P6" s="5"/>
      <c r="Q6" s="5"/>
      <c r="R6" s="5"/>
      <c r="S6" s="5"/>
      <c r="T6" s="5"/>
    </row>
    <row r="7" ht="33" customHeight="1">
      <c r="A7" s="11">
        <v>5</v>
      </c>
      <c r="B7" s="12">
        <v>44641</v>
      </c>
      <c r="C7" t="s" s="13">
        <v>20</v>
      </c>
      <c r="D7" s="14">
        <v>8400000</v>
      </c>
      <c r="E7" t="s" s="15">
        <v>17</v>
      </c>
      <c r="F7" s="14">
        <f>D7*8%</f>
        <v>672000</v>
      </c>
      <c r="G7" s="14"/>
      <c r="H7" s="8"/>
      <c r="I7" t="s" s="6">
        <v>21</v>
      </c>
      <c r="J7" s="9"/>
      <c r="K7" s="5"/>
      <c r="L7" s="5"/>
      <c r="M7" s="5"/>
      <c r="N7" s="5"/>
      <c r="O7" s="5"/>
      <c r="P7" s="5"/>
      <c r="Q7" s="5"/>
      <c r="R7" s="5"/>
      <c r="S7" s="5"/>
      <c r="T7" s="5"/>
    </row>
    <row r="8" ht="33" customHeight="1">
      <c r="A8" s="11">
        <v>6</v>
      </c>
      <c r="B8" s="12">
        <v>44646</v>
      </c>
      <c r="C8" t="s" s="13">
        <v>22</v>
      </c>
      <c r="D8" s="14">
        <v>33900000</v>
      </c>
      <c r="E8" t="s" s="15">
        <v>17</v>
      </c>
      <c r="F8" s="14">
        <f>D8*10%</f>
        <v>3390000</v>
      </c>
      <c r="G8" s="14"/>
      <c r="H8" s="8"/>
      <c r="I8" s="18">
        <v>44760</v>
      </c>
      <c r="J8" s="19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ht="33" customHeight="1">
      <c r="A9" s="21">
        <v>7</v>
      </c>
      <c r="B9" s="22">
        <v>44648</v>
      </c>
      <c r="C9" t="s" s="13">
        <v>23</v>
      </c>
      <c r="D9" s="23">
        <v>103762442</v>
      </c>
      <c r="E9" t="s" s="24">
        <v>17</v>
      </c>
      <c r="F9" s="25">
        <f>D9*8%</f>
        <v>8300995.36</v>
      </c>
      <c r="G9" s="25"/>
      <c r="H9" t="s" s="6">
        <v>24</v>
      </c>
      <c r="I9" s="23">
        <f>D9+F9+D28+F28</f>
        <v>137796618.36</v>
      </c>
      <c r="J9" s="26"/>
      <c r="K9" s="27"/>
      <c r="L9" s="27"/>
      <c r="M9" s="27"/>
      <c r="N9" s="27"/>
      <c r="O9" s="27"/>
      <c r="P9" s="27"/>
      <c r="Q9" s="27"/>
      <c r="R9" s="27"/>
      <c r="S9" s="27"/>
      <c r="T9" s="28"/>
    </row>
    <row r="10" ht="33" customHeight="1">
      <c r="A10" s="21">
        <v>8</v>
      </c>
      <c r="B10" s="22">
        <v>44649</v>
      </c>
      <c r="C10" t="s" s="13">
        <v>25</v>
      </c>
      <c r="D10" s="23">
        <v>58329731</v>
      </c>
      <c r="E10" t="s" s="24">
        <v>17</v>
      </c>
      <c r="F10" s="25">
        <f>D10*10%</f>
        <v>5832973.1</v>
      </c>
      <c r="G10" s="25"/>
      <c r="H10" s="8"/>
      <c r="I10" s="23">
        <f>D10+F10</f>
        <v>64162704.1</v>
      </c>
      <c r="J10" s="29"/>
      <c r="K10" s="27"/>
      <c r="L10" s="27"/>
      <c r="M10" s="27"/>
      <c r="N10" s="27"/>
      <c r="O10" s="27"/>
      <c r="P10" s="27"/>
      <c r="Q10" s="27"/>
      <c r="R10" s="27"/>
      <c r="S10" s="27"/>
      <c r="T10" s="28"/>
    </row>
    <row r="11" ht="33" customHeight="1">
      <c r="A11" s="21">
        <v>9</v>
      </c>
      <c r="B11" s="22">
        <v>44624</v>
      </c>
      <c r="C11" t="s" s="13">
        <v>26</v>
      </c>
      <c r="D11" s="23">
        <v>18651859</v>
      </c>
      <c r="E11" t="s" s="24">
        <v>17</v>
      </c>
      <c r="F11" s="25">
        <f>D11*10%</f>
        <v>1865185.9</v>
      </c>
      <c r="G11" s="25"/>
      <c r="H11" s="8"/>
      <c r="I11" t="s" s="30">
        <v>12</v>
      </c>
      <c r="J11" s="29"/>
      <c r="K11" s="27"/>
      <c r="L11" s="27"/>
      <c r="M11" s="27"/>
      <c r="N11" s="27"/>
      <c r="O11" s="27"/>
      <c r="P11" s="27"/>
      <c r="Q11" s="27"/>
      <c r="R11" s="27"/>
      <c r="S11" s="27"/>
      <c r="T11" s="28"/>
    </row>
    <row r="12" ht="49.5" customHeight="1">
      <c r="A12" s="21">
        <v>10</v>
      </c>
      <c r="B12" s="22">
        <v>44658</v>
      </c>
      <c r="C12" t="s" s="13">
        <v>27</v>
      </c>
      <c r="D12" s="23">
        <v>114242500</v>
      </c>
      <c r="E12" t="s" s="24">
        <v>15</v>
      </c>
      <c r="F12" s="25">
        <f>D12*10%</f>
        <v>11424250</v>
      </c>
      <c r="G12" s="25"/>
      <c r="H12" s="23"/>
      <c r="I12" t="s" s="30">
        <v>12</v>
      </c>
      <c r="J12" s="29"/>
      <c r="K12" s="27"/>
      <c r="L12" s="27"/>
      <c r="M12" s="27"/>
      <c r="N12" s="27"/>
      <c r="O12" s="27"/>
      <c r="P12" s="27"/>
      <c r="Q12" s="27"/>
      <c r="R12" s="27"/>
      <c r="S12" s="27"/>
      <c r="T12" s="28"/>
    </row>
    <row r="13" ht="33" customHeight="1">
      <c r="A13" s="21">
        <v>11</v>
      </c>
      <c r="B13" s="22">
        <v>44698</v>
      </c>
      <c r="C13" t="s" s="13">
        <v>28</v>
      </c>
      <c r="D13" s="23">
        <v>41495000</v>
      </c>
      <c r="E13" t="s" s="24">
        <v>29</v>
      </c>
      <c r="F13" s="25">
        <f>D13*10%</f>
        <v>4149500</v>
      </c>
      <c r="G13" s="25"/>
      <c r="H13" s="8"/>
      <c r="I13" s="18">
        <v>44782</v>
      </c>
      <c r="J13" s="26"/>
      <c r="K13" s="27"/>
      <c r="L13" s="27"/>
      <c r="M13" s="27"/>
      <c r="N13" s="27"/>
      <c r="O13" s="27"/>
      <c r="P13" s="27"/>
      <c r="Q13" s="27"/>
      <c r="R13" s="27"/>
      <c r="S13" s="27"/>
      <c r="T13" s="28"/>
    </row>
    <row r="14" ht="33" customHeight="1">
      <c r="A14" s="21">
        <v>12</v>
      </c>
      <c r="B14" s="22">
        <v>44698</v>
      </c>
      <c r="C14" t="s" s="13">
        <v>30</v>
      </c>
      <c r="D14" s="23">
        <v>10103895</v>
      </c>
      <c r="E14" t="s" s="24">
        <v>17</v>
      </c>
      <c r="F14" s="31">
        <v>808310</v>
      </c>
      <c r="G14" s="31"/>
      <c r="H14" s="8"/>
      <c r="I14" t="s" s="6">
        <v>21</v>
      </c>
      <c r="J14" s="29"/>
      <c r="K14" s="27"/>
      <c r="L14" s="27"/>
      <c r="M14" s="27"/>
      <c r="N14" s="27"/>
      <c r="O14" s="27"/>
      <c r="P14" s="27"/>
      <c r="Q14" s="27"/>
      <c r="R14" s="27"/>
      <c r="S14" s="27"/>
      <c r="T14" s="28"/>
    </row>
    <row r="15" ht="33" customHeight="1">
      <c r="A15" s="21">
        <v>13</v>
      </c>
      <c r="B15" s="22">
        <v>44701</v>
      </c>
      <c r="C15" t="s" s="32">
        <v>31</v>
      </c>
      <c r="D15" s="23">
        <v>17012160</v>
      </c>
      <c r="E15" t="s" s="24">
        <v>17</v>
      </c>
      <c r="F15" s="31">
        <v>1360973</v>
      </c>
      <c r="G15" s="31"/>
      <c r="H15" s="23"/>
      <c r="I15" t="s" s="6">
        <v>21</v>
      </c>
      <c r="J15" s="29"/>
      <c r="K15" s="27"/>
      <c r="L15" s="27"/>
      <c r="M15" s="27"/>
      <c r="N15" s="27"/>
      <c r="O15" s="27"/>
      <c r="P15" s="27"/>
      <c r="Q15" s="27"/>
      <c r="R15" s="27"/>
      <c r="S15" s="27"/>
      <c r="T15" s="28"/>
    </row>
    <row r="16" ht="49.5" customHeight="1">
      <c r="A16" s="21">
        <v>14</v>
      </c>
      <c r="B16" s="22">
        <v>44734</v>
      </c>
      <c r="C16" t="s" s="32">
        <v>32</v>
      </c>
      <c r="D16" s="23">
        <v>5700000</v>
      </c>
      <c r="E16" t="s" s="24">
        <v>29</v>
      </c>
      <c r="F16" s="31">
        <f>D16*8%</f>
        <v>456000</v>
      </c>
      <c r="G16" s="31"/>
      <c r="H16" s="8"/>
      <c r="I16" t="s" s="6">
        <v>21</v>
      </c>
      <c r="J16" s="26"/>
      <c r="K16" s="27"/>
      <c r="L16" s="27"/>
      <c r="M16" s="27"/>
      <c r="N16" s="27"/>
      <c r="O16" s="27"/>
      <c r="P16" s="27"/>
      <c r="Q16" s="27"/>
      <c r="R16" s="27"/>
      <c r="S16" s="27"/>
      <c r="T16" s="28"/>
    </row>
    <row r="17" ht="33" customHeight="1">
      <c r="A17" s="21">
        <v>15</v>
      </c>
      <c r="B17" s="22">
        <v>44746</v>
      </c>
      <c r="C17" t="s" s="32">
        <v>33</v>
      </c>
      <c r="D17" s="23">
        <v>36000000</v>
      </c>
      <c r="E17" t="s" s="24">
        <v>34</v>
      </c>
      <c r="F17" s="31">
        <v>2880000</v>
      </c>
      <c r="G17" s="31"/>
      <c r="H17" s="8"/>
      <c r="I17" s="33">
        <f>D17+F17</f>
        <v>38880000</v>
      </c>
      <c r="J17" s="26"/>
      <c r="K17" s="27"/>
      <c r="L17" s="27"/>
      <c r="M17" s="27"/>
      <c r="N17" s="27"/>
      <c r="O17" s="27"/>
      <c r="P17" s="27"/>
      <c r="Q17" s="27"/>
      <c r="R17" s="27"/>
      <c r="S17" s="27"/>
      <c r="T17" s="28"/>
    </row>
    <row r="18" ht="16.5" customHeight="1">
      <c r="A18" s="21">
        <v>16</v>
      </c>
      <c r="B18" s="22">
        <v>44761</v>
      </c>
      <c r="C18" t="s" s="13">
        <v>35</v>
      </c>
      <c r="D18" s="23">
        <v>50670000</v>
      </c>
      <c r="E18" t="s" s="24">
        <v>29</v>
      </c>
      <c r="F18" s="31">
        <f>D18*10%</f>
        <v>5067000</v>
      </c>
      <c r="G18" s="31"/>
      <c r="H18" s="8"/>
      <c r="I18" s="18">
        <v>44782</v>
      </c>
      <c r="J18" s="29"/>
      <c r="K18" s="27"/>
      <c r="L18" s="27"/>
      <c r="M18" s="27"/>
      <c r="N18" s="27"/>
      <c r="O18" s="27"/>
      <c r="P18" s="27"/>
      <c r="Q18" s="27"/>
      <c r="R18" s="27"/>
      <c r="S18" s="27"/>
      <c r="T18" s="28"/>
    </row>
    <row r="19" ht="33" customHeight="1">
      <c r="A19" s="21">
        <v>17</v>
      </c>
      <c r="B19" s="22">
        <v>44762</v>
      </c>
      <c r="C19" t="s" s="13">
        <v>36</v>
      </c>
      <c r="D19" s="23">
        <v>38010000</v>
      </c>
      <c r="E19" t="s" s="24">
        <v>29</v>
      </c>
      <c r="F19" s="31">
        <f>D19*10%</f>
        <v>3801000</v>
      </c>
      <c r="G19" s="31"/>
      <c r="H19" s="8"/>
      <c r="I19" s="18">
        <v>44782</v>
      </c>
      <c r="J19" s="26"/>
      <c r="K19" s="27"/>
      <c r="L19" s="27"/>
      <c r="M19" s="27"/>
      <c r="N19" s="27"/>
      <c r="O19" s="27"/>
      <c r="P19" s="27"/>
      <c r="Q19" s="27"/>
      <c r="R19" s="27"/>
      <c r="S19" s="27"/>
      <c r="T19" s="28"/>
    </row>
    <row r="20" ht="33" customHeight="1">
      <c r="A20" s="21">
        <v>18</v>
      </c>
      <c r="B20" s="22">
        <v>44763</v>
      </c>
      <c r="C20" t="s" s="32">
        <v>37</v>
      </c>
      <c r="D20" s="23">
        <v>45050000</v>
      </c>
      <c r="E20" t="s" s="24">
        <v>29</v>
      </c>
      <c r="F20" s="31">
        <f>D20*10%</f>
        <v>4505000</v>
      </c>
      <c r="G20" s="31"/>
      <c r="H20" s="8"/>
      <c r="I20" s="18">
        <v>44774</v>
      </c>
      <c r="J20" s="29"/>
      <c r="K20" s="27"/>
      <c r="L20" s="27"/>
      <c r="M20" s="27"/>
      <c r="N20" s="27"/>
      <c r="O20" s="27"/>
      <c r="P20" s="27"/>
      <c r="Q20" s="27"/>
      <c r="R20" s="27"/>
      <c r="S20" s="27"/>
      <c r="T20" s="28"/>
    </row>
    <row r="21" ht="33" customHeight="1">
      <c r="A21" s="21">
        <v>19</v>
      </c>
      <c r="B21" s="22">
        <v>44819</v>
      </c>
      <c r="C21" t="s" s="32">
        <v>38</v>
      </c>
      <c r="D21" s="23">
        <v>199863900</v>
      </c>
      <c r="E21" t="s" s="24">
        <v>29</v>
      </c>
      <c r="F21" s="31">
        <v>15989112</v>
      </c>
      <c r="G21" s="31"/>
      <c r="H21" t="s" s="16">
        <v>39</v>
      </c>
      <c r="I21" s="33">
        <f>D21+F21</f>
        <v>215853012</v>
      </c>
      <c r="J21" s="29"/>
      <c r="K21" s="27"/>
      <c r="L21" s="27"/>
      <c r="M21" s="27"/>
      <c r="N21" s="27"/>
      <c r="O21" s="27"/>
      <c r="P21" s="27"/>
      <c r="Q21" s="27"/>
      <c r="R21" s="27"/>
      <c r="S21" s="27"/>
      <c r="T21" s="28"/>
    </row>
    <row r="22" ht="33" customHeight="1">
      <c r="A22" s="21">
        <v>20</v>
      </c>
      <c r="B22" s="22">
        <v>44819</v>
      </c>
      <c r="C22" t="s" s="32">
        <v>38</v>
      </c>
      <c r="D22" s="23">
        <v>193937500</v>
      </c>
      <c r="E22" t="s" s="24">
        <v>40</v>
      </c>
      <c r="F22" s="31">
        <v>15515000</v>
      </c>
      <c r="G22" s="31"/>
      <c r="H22" t="s" s="16">
        <v>41</v>
      </c>
      <c r="I22" s="33">
        <f>D22+F22</f>
        <v>209452500</v>
      </c>
      <c r="J22" s="29"/>
      <c r="K22" s="27"/>
      <c r="L22" s="27"/>
      <c r="M22" s="27"/>
      <c r="N22" s="27"/>
      <c r="O22" s="27"/>
      <c r="P22" s="27"/>
      <c r="Q22" s="27"/>
      <c r="R22" s="27"/>
      <c r="S22" s="27"/>
      <c r="T22" s="28"/>
    </row>
    <row r="23" ht="33" customHeight="1">
      <c r="A23" s="21">
        <v>21</v>
      </c>
      <c r="B23" s="22">
        <v>44832</v>
      </c>
      <c r="C23" t="s" s="32">
        <v>42</v>
      </c>
      <c r="D23" s="23">
        <v>31008000</v>
      </c>
      <c r="E23" t="s" s="24">
        <v>40</v>
      </c>
      <c r="F23" s="31">
        <f>D23*10%</f>
        <v>3100800</v>
      </c>
      <c r="G23" s="31"/>
      <c r="H23" s="8"/>
      <c r="I23" s="8"/>
      <c r="J23" s="29"/>
      <c r="K23" s="27"/>
      <c r="L23" s="27"/>
      <c r="M23" s="27"/>
      <c r="N23" s="27"/>
      <c r="O23" s="27"/>
      <c r="P23" s="27"/>
      <c r="Q23" s="27"/>
      <c r="R23" s="27"/>
      <c r="S23" s="27"/>
      <c r="T23" s="28"/>
    </row>
    <row r="24" ht="33" customHeight="1">
      <c r="A24" s="21">
        <v>22</v>
      </c>
      <c r="B24" s="22">
        <v>44832</v>
      </c>
      <c r="C24" t="s" s="32">
        <v>43</v>
      </c>
      <c r="D24" s="23">
        <v>36363636</v>
      </c>
      <c r="E24" t="s" s="24">
        <v>40</v>
      </c>
      <c r="F24" s="31">
        <f>D24*10%</f>
        <v>3636363.6</v>
      </c>
      <c r="G24" s="31"/>
      <c r="H24" s="8"/>
      <c r="I24" s="33">
        <f>D24+F24</f>
        <v>39999999.6</v>
      </c>
      <c r="J24" s="29"/>
      <c r="K24" s="27"/>
      <c r="L24" s="27"/>
      <c r="M24" s="27"/>
      <c r="N24" s="27"/>
      <c r="O24" s="27"/>
      <c r="P24" s="27"/>
      <c r="Q24" s="27"/>
      <c r="R24" s="27"/>
      <c r="S24" s="27"/>
      <c r="T24" s="28"/>
    </row>
    <row r="25" ht="33" customHeight="1">
      <c r="A25" s="21">
        <v>23</v>
      </c>
      <c r="B25" s="22">
        <v>44832</v>
      </c>
      <c r="C25" t="s" s="32">
        <v>44</v>
      </c>
      <c r="D25" s="23">
        <v>247165401</v>
      </c>
      <c r="E25" t="s" s="24">
        <v>40</v>
      </c>
      <c r="F25" s="31">
        <f>D25*8%</f>
        <v>19773232.08</v>
      </c>
      <c r="G25" s="31"/>
      <c r="H25" s="8"/>
      <c r="I25" s="33">
        <f>D25+F25</f>
        <v>266938633.08</v>
      </c>
      <c r="J25" s="29"/>
      <c r="K25" s="27"/>
      <c r="L25" s="27"/>
      <c r="M25" s="27"/>
      <c r="N25" s="27"/>
      <c r="O25" s="27"/>
      <c r="P25" s="27"/>
      <c r="Q25" s="27"/>
      <c r="R25" s="27"/>
      <c r="S25" s="27"/>
      <c r="T25" s="28"/>
    </row>
    <row r="26" ht="33" customHeight="1">
      <c r="A26" s="21">
        <v>24</v>
      </c>
      <c r="B26" s="22">
        <v>44834</v>
      </c>
      <c r="C26" t="s" s="32">
        <v>45</v>
      </c>
      <c r="D26" s="23">
        <v>44670000</v>
      </c>
      <c r="E26" t="s" s="24">
        <v>40</v>
      </c>
      <c r="F26" s="31">
        <f>D26*10%</f>
        <v>4467000</v>
      </c>
      <c r="G26" s="31"/>
      <c r="H26" s="8"/>
      <c r="I26" s="23">
        <v>35412630</v>
      </c>
      <c r="J26" s="29"/>
      <c r="K26" s="27"/>
      <c r="L26" s="27"/>
      <c r="M26" s="27"/>
      <c r="N26" s="27"/>
      <c r="O26" s="27"/>
      <c r="P26" s="27"/>
      <c r="Q26" s="27"/>
      <c r="R26" s="27"/>
      <c r="S26" s="27"/>
      <c r="T26" s="28"/>
    </row>
    <row r="27" ht="33" customHeight="1">
      <c r="A27" s="21">
        <v>25</v>
      </c>
      <c r="B27" s="22">
        <v>44834</v>
      </c>
      <c r="C27" t="s" s="32">
        <v>37</v>
      </c>
      <c r="D27" s="23">
        <v>37525000</v>
      </c>
      <c r="E27" t="s" s="24">
        <v>40</v>
      </c>
      <c r="F27" s="31">
        <f>D27*10%</f>
        <v>3752500</v>
      </c>
      <c r="G27" s="31"/>
      <c r="H27" s="8"/>
      <c r="I27" s="8"/>
      <c r="J27" s="29"/>
      <c r="K27" s="27"/>
      <c r="L27" s="27"/>
      <c r="M27" s="27"/>
      <c r="N27" s="27"/>
      <c r="O27" s="27"/>
      <c r="P27" s="27"/>
      <c r="Q27" s="27"/>
      <c r="R27" s="27"/>
      <c r="S27" s="27"/>
      <c r="T27" s="28"/>
    </row>
    <row r="28" ht="33" customHeight="1">
      <c r="A28" s="21">
        <v>26</v>
      </c>
      <c r="B28" s="22">
        <v>44835</v>
      </c>
      <c r="C28" t="s" s="32">
        <v>23</v>
      </c>
      <c r="D28" s="23">
        <v>23827019</v>
      </c>
      <c r="E28" t="s" s="24">
        <v>15</v>
      </c>
      <c r="F28" s="31">
        <v>1906162</v>
      </c>
      <c r="G28" s="31"/>
      <c r="H28" s="8"/>
      <c r="I28" s="23">
        <v>25733181</v>
      </c>
      <c r="J28" s="29"/>
      <c r="K28" s="27"/>
      <c r="L28" s="27"/>
      <c r="M28" s="27"/>
      <c r="N28" s="27"/>
      <c r="O28" s="27"/>
      <c r="P28" s="27"/>
      <c r="Q28" s="27"/>
      <c r="R28" s="27"/>
      <c r="S28" s="27"/>
      <c r="T28" s="28"/>
    </row>
    <row r="29" ht="22.5" customHeight="1">
      <c r="A29" s="21">
        <v>27</v>
      </c>
      <c r="B29" s="22">
        <v>44874</v>
      </c>
      <c r="C29" t="s" s="32">
        <v>46</v>
      </c>
      <c r="D29" s="23">
        <f>31898870+11878000+27895000</f>
        <v>71671870</v>
      </c>
      <c r="E29" t="s" s="24">
        <v>47</v>
      </c>
      <c r="F29" s="31">
        <f>2551910+1187800+2231600</f>
        <v>5971310</v>
      </c>
      <c r="G29" s="31"/>
      <c r="H29" t="s" s="6">
        <v>48</v>
      </c>
      <c r="I29" s="23">
        <f>D29+F29</f>
        <v>77643180</v>
      </c>
      <c r="J29" s="29"/>
      <c r="K29" s="27"/>
      <c r="L29" s="27"/>
      <c r="M29" s="27"/>
      <c r="N29" s="27"/>
      <c r="O29" s="27"/>
      <c r="P29" s="27"/>
      <c r="Q29" s="27"/>
      <c r="R29" s="27"/>
      <c r="S29" s="27"/>
      <c r="T29" s="28"/>
    </row>
    <row r="30" ht="16.5" customHeight="1">
      <c r="A30" s="21">
        <v>28</v>
      </c>
      <c r="B30" s="22">
        <v>44875</v>
      </c>
      <c r="C30" t="s" s="32">
        <v>16</v>
      </c>
      <c r="D30" s="23">
        <v>4176000</v>
      </c>
      <c r="E30" t="s" s="24">
        <v>47</v>
      </c>
      <c r="F30" s="31">
        <v>417600</v>
      </c>
      <c r="G30" s="31"/>
      <c r="H30" t="s" s="16">
        <v>49</v>
      </c>
      <c r="I30" s="33">
        <f>D30+F30</f>
        <v>4593600</v>
      </c>
      <c r="J30" s="29"/>
      <c r="K30" s="27"/>
      <c r="L30" s="27"/>
      <c r="M30" s="27"/>
      <c r="N30" s="27"/>
      <c r="O30" s="27"/>
      <c r="P30" s="27"/>
      <c r="Q30" s="27"/>
      <c r="R30" s="27"/>
      <c r="S30" s="27"/>
      <c r="T30" s="28"/>
    </row>
    <row r="31" ht="16.5" customHeight="1">
      <c r="A31" s="21">
        <v>29</v>
      </c>
      <c r="B31" s="22">
        <v>44875</v>
      </c>
      <c r="C31" t="s" s="32">
        <v>16</v>
      </c>
      <c r="D31" s="23">
        <v>5560000</v>
      </c>
      <c r="E31" t="s" s="24">
        <v>40</v>
      </c>
      <c r="F31" s="31">
        <v>278000</v>
      </c>
      <c r="G31" s="31"/>
      <c r="H31" t="s" s="16">
        <v>50</v>
      </c>
      <c r="I31" s="33">
        <f>D31+F31</f>
        <v>5838000</v>
      </c>
      <c r="J31" s="29"/>
      <c r="K31" s="27"/>
      <c r="L31" s="27"/>
      <c r="M31" s="27"/>
      <c r="N31" s="27"/>
      <c r="O31" s="27"/>
      <c r="P31" s="27"/>
      <c r="Q31" s="27"/>
      <c r="R31" s="27"/>
      <c r="S31" s="27"/>
      <c r="T31" s="28"/>
    </row>
    <row r="32" ht="18.75" customHeight="1">
      <c r="A32" s="21">
        <v>30</v>
      </c>
      <c r="B32" s="34">
        <v>44904</v>
      </c>
      <c r="C32" t="s" s="35">
        <v>51</v>
      </c>
      <c r="D32" s="23">
        <v>62024438</v>
      </c>
      <c r="E32" t="s" s="24">
        <v>40</v>
      </c>
      <c r="F32" s="31">
        <f>6202443</f>
        <v>6202443</v>
      </c>
      <c r="G32" s="31">
        <f>D32*3%</f>
        <v>1860733.14</v>
      </c>
      <c r="H32" s="23"/>
      <c r="I32" t="s" s="6">
        <v>52</v>
      </c>
      <c r="J32" s="29"/>
      <c r="K32" s="27"/>
      <c r="L32" s="27"/>
      <c r="M32" s="27"/>
      <c r="N32" s="27"/>
      <c r="O32" s="27"/>
      <c r="P32" s="27"/>
      <c r="Q32" s="27"/>
      <c r="R32" s="27"/>
      <c r="S32" s="27"/>
      <c r="T32" s="28"/>
    </row>
    <row r="33" ht="16.5" customHeight="1">
      <c r="A33" s="21">
        <v>31</v>
      </c>
      <c r="B33" s="22">
        <v>44909</v>
      </c>
      <c r="C33" t="s" s="32">
        <v>53</v>
      </c>
      <c r="D33" s="23">
        <v>38483405</v>
      </c>
      <c r="E33" t="s" s="24">
        <v>47</v>
      </c>
      <c r="F33" s="31">
        <v>3078672</v>
      </c>
      <c r="G33" s="31"/>
      <c r="H33" s="8"/>
      <c r="I33" s="8"/>
      <c r="J33" s="29"/>
      <c r="K33" s="27"/>
      <c r="L33" s="27"/>
      <c r="M33" s="27"/>
      <c r="N33" s="27"/>
      <c r="O33" s="27"/>
      <c r="P33" s="27"/>
      <c r="Q33" s="27"/>
      <c r="R33" s="27"/>
      <c r="S33" s="27"/>
      <c r="T33" s="28"/>
    </row>
    <row r="34" ht="16.5" customHeight="1">
      <c r="A34" s="21">
        <v>32</v>
      </c>
      <c r="B34" s="22">
        <v>44912</v>
      </c>
      <c r="C34" t="s" s="36">
        <v>16</v>
      </c>
      <c r="D34" s="23">
        <v>19950000</v>
      </c>
      <c r="E34" t="s" s="24">
        <v>40</v>
      </c>
      <c r="F34" s="31">
        <v>15960000</v>
      </c>
      <c r="G34" s="31"/>
      <c r="H34" t="s" s="16">
        <v>54</v>
      </c>
      <c r="I34" s="8"/>
      <c r="J34" s="29"/>
      <c r="K34" s="27"/>
      <c r="L34" s="27"/>
      <c r="M34" s="27"/>
      <c r="N34" s="27"/>
      <c r="O34" s="27"/>
      <c r="P34" s="27"/>
      <c r="Q34" s="27"/>
      <c r="R34" s="27"/>
      <c r="S34" s="27"/>
      <c r="T34" s="28"/>
    </row>
    <row r="35" ht="16.5" customHeight="1">
      <c r="A35" s="21">
        <v>33</v>
      </c>
      <c r="B35" s="22">
        <v>44918</v>
      </c>
      <c r="C35" t="s" s="36">
        <v>16</v>
      </c>
      <c r="D35" s="23">
        <v>62331500</v>
      </c>
      <c r="E35" t="s" s="24">
        <v>40</v>
      </c>
      <c r="F35" s="31">
        <v>6233150</v>
      </c>
      <c r="G35" s="31"/>
      <c r="H35" t="s" s="16">
        <v>55</v>
      </c>
      <c r="I35" s="8"/>
      <c r="J35" s="29"/>
      <c r="K35" s="27"/>
      <c r="L35" s="27"/>
      <c r="M35" s="27"/>
      <c r="N35" s="27"/>
      <c r="O35" s="27"/>
      <c r="P35" s="27"/>
      <c r="Q35" s="27"/>
      <c r="R35" s="27"/>
      <c r="S35" s="27"/>
      <c r="T35" s="28"/>
    </row>
    <row r="36" ht="16.5" customHeight="1">
      <c r="A36" s="21">
        <v>34</v>
      </c>
      <c r="B36" s="22">
        <v>44918</v>
      </c>
      <c r="C36" t="s" s="36">
        <v>16</v>
      </c>
      <c r="D36" s="23">
        <v>45375500</v>
      </c>
      <c r="E36" t="s" s="24">
        <v>40</v>
      </c>
      <c r="F36" s="31">
        <v>3630400</v>
      </c>
      <c r="G36" s="31"/>
      <c r="H36" t="s" s="16">
        <v>56</v>
      </c>
      <c r="I36" s="8"/>
      <c r="J36" s="29"/>
      <c r="K36" s="27"/>
      <c r="L36" s="27"/>
      <c r="M36" s="27"/>
      <c r="N36" s="27"/>
      <c r="O36" s="27"/>
      <c r="P36" s="27"/>
      <c r="Q36" s="27"/>
      <c r="R36" s="27"/>
      <c r="S36" s="27"/>
      <c r="T36" s="28"/>
    </row>
    <row r="37" ht="16.5" customHeight="1">
      <c r="A37" s="21">
        <v>35</v>
      </c>
      <c r="B37" s="22">
        <v>44921</v>
      </c>
      <c r="C37" t="s" s="36">
        <v>53</v>
      </c>
      <c r="D37" s="23">
        <v>8004093</v>
      </c>
      <c r="E37" t="s" s="24">
        <v>40</v>
      </c>
      <c r="F37" s="31">
        <v>640326</v>
      </c>
      <c r="G37" s="31"/>
      <c r="H37" s="8"/>
      <c r="I37" s="8"/>
      <c r="J37" s="29"/>
      <c r="K37" s="27"/>
      <c r="L37" s="27"/>
      <c r="M37" s="27"/>
      <c r="N37" s="27"/>
      <c r="O37" s="27"/>
      <c r="P37" s="27"/>
      <c r="Q37" s="27"/>
      <c r="R37" s="27"/>
      <c r="S37" s="27"/>
      <c r="T37" s="28"/>
    </row>
    <row r="38" ht="16.5" customHeight="1">
      <c r="A38" s="21">
        <v>36</v>
      </c>
      <c r="B38" s="22">
        <v>44924</v>
      </c>
      <c r="C38" t="s" s="36">
        <v>16</v>
      </c>
      <c r="D38" s="23">
        <v>170762000</v>
      </c>
      <c r="E38" t="s" s="24">
        <v>47</v>
      </c>
      <c r="F38" s="31">
        <v>13660960</v>
      </c>
      <c r="G38" s="31"/>
      <c r="H38" t="s" s="16">
        <v>57</v>
      </c>
      <c r="I38" s="8"/>
      <c r="J38" s="29"/>
      <c r="K38" s="27"/>
      <c r="L38" s="27"/>
      <c r="M38" s="27"/>
      <c r="N38" s="27"/>
      <c r="O38" s="27"/>
      <c r="P38" s="27"/>
      <c r="Q38" s="27"/>
      <c r="R38" s="27"/>
      <c r="S38" s="27"/>
      <c r="T38" s="28"/>
    </row>
    <row r="39" ht="16.5" customHeight="1">
      <c r="A39" s="21">
        <v>37</v>
      </c>
      <c r="B39" s="22">
        <v>44926</v>
      </c>
      <c r="C39" t="s" s="36">
        <v>16</v>
      </c>
      <c r="D39" s="23">
        <v>46025900</v>
      </c>
      <c r="E39" t="s" s="24">
        <v>40</v>
      </c>
      <c r="F39" s="31">
        <v>3682072</v>
      </c>
      <c r="G39" s="31"/>
      <c r="H39" t="s" s="16">
        <v>58</v>
      </c>
      <c r="I39" s="8"/>
      <c r="J39" s="29"/>
      <c r="K39" s="27"/>
      <c r="L39" s="27"/>
      <c r="M39" s="27"/>
      <c r="N39" s="27"/>
      <c r="O39" s="27"/>
      <c r="P39" s="27"/>
      <c r="Q39" s="27"/>
      <c r="R39" s="27"/>
      <c r="S39" s="27"/>
      <c r="T39" s="28"/>
    </row>
    <row r="40" ht="16.5" customHeight="1">
      <c r="A40" s="37">
        <v>38</v>
      </c>
      <c r="B40" s="38">
        <v>44888</v>
      </c>
      <c r="C40" t="s" s="39">
        <v>16</v>
      </c>
      <c r="D40" s="40">
        <v>35380000</v>
      </c>
      <c r="E40" t="s" s="41">
        <v>59</v>
      </c>
      <c r="F40" s="42">
        <v>2830400</v>
      </c>
      <c r="G40" s="42"/>
      <c r="H40" t="s" s="43">
        <v>60</v>
      </c>
      <c r="I40" s="8"/>
      <c r="J40" s="44"/>
      <c r="K40" s="45"/>
      <c r="L40" s="45"/>
      <c r="M40" s="45"/>
      <c r="N40" s="45"/>
      <c r="O40" s="45"/>
      <c r="P40" s="45"/>
      <c r="Q40" s="45"/>
      <c r="R40" s="45"/>
      <c r="S40" s="45"/>
      <c r="T40" s="46"/>
    </row>
    <row r="41" ht="16.5" customHeight="1">
      <c r="A41" s="37">
        <v>39</v>
      </c>
      <c r="B41" s="38">
        <v>44888</v>
      </c>
      <c r="C41" t="s" s="39">
        <v>16</v>
      </c>
      <c r="D41" s="40">
        <v>8250000</v>
      </c>
      <c r="E41" t="s" s="41">
        <v>61</v>
      </c>
      <c r="F41" s="42">
        <v>660000</v>
      </c>
      <c r="G41" s="42"/>
      <c r="H41" t="s" s="43">
        <v>62</v>
      </c>
      <c r="I41" s="8"/>
      <c r="J41" s="44"/>
      <c r="K41" s="45"/>
      <c r="L41" s="45"/>
      <c r="M41" s="45"/>
      <c r="N41" s="45"/>
      <c r="O41" s="45"/>
      <c r="P41" s="45"/>
      <c r="Q41" s="45"/>
      <c r="R41" s="45"/>
      <c r="S41" s="45"/>
      <c r="T41" s="46"/>
    </row>
    <row r="42" ht="16.5" customHeight="1">
      <c r="A42" s="21">
        <v>40</v>
      </c>
      <c r="B42" s="22"/>
      <c r="C42" s="8"/>
      <c r="D42" s="23"/>
      <c r="E42" s="47"/>
      <c r="F42" s="31">
        <f>D42*10%</f>
        <v>0</v>
      </c>
      <c r="G42" s="31"/>
      <c r="H42" s="8"/>
      <c r="I42" s="8"/>
      <c r="J42" s="29"/>
      <c r="K42" s="27"/>
      <c r="L42" s="27"/>
      <c r="M42" s="27"/>
      <c r="N42" s="27"/>
      <c r="O42" s="27"/>
      <c r="P42" s="27"/>
      <c r="Q42" s="27"/>
      <c r="R42" s="27"/>
      <c r="S42" s="27"/>
      <c r="T42" s="28"/>
    </row>
    <row r="43" ht="16.5" customHeight="1">
      <c r="A43" s="48"/>
      <c r="B43" s="22"/>
      <c r="C43" s="8"/>
      <c r="D43" s="23"/>
      <c r="E43" s="47"/>
      <c r="F43" s="31"/>
      <c r="G43" s="31"/>
      <c r="H43" s="8"/>
      <c r="I43" s="8"/>
      <c r="J43" s="29"/>
      <c r="K43" s="27"/>
      <c r="L43" s="27"/>
      <c r="M43" s="27"/>
      <c r="N43" s="27"/>
      <c r="O43" s="27"/>
      <c r="P43" s="27"/>
      <c r="Q43" s="27"/>
      <c r="R43" s="27"/>
      <c r="S43" s="27"/>
      <c r="T43" s="28"/>
    </row>
    <row r="44" ht="16.5" customHeight="1">
      <c r="A44" s="48"/>
      <c r="B44" s="22"/>
      <c r="C44" s="8"/>
      <c r="D44" s="23"/>
      <c r="E44" s="47"/>
      <c r="F44" s="31"/>
      <c r="G44" s="31"/>
      <c r="H44" s="8"/>
      <c r="I44" s="8"/>
      <c r="J44" s="29"/>
      <c r="K44" s="27"/>
      <c r="L44" s="27"/>
      <c r="M44" s="27"/>
      <c r="N44" s="27"/>
      <c r="O44" s="27"/>
      <c r="P44" s="27"/>
      <c r="Q44" s="27"/>
      <c r="R44" s="27"/>
      <c r="S44" s="27"/>
      <c r="T44" s="28"/>
    </row>
    <row r="45" ht="19.5" customHeight="1">
      <c r="A45" s="49"/>
      <c r="B45" s="49"/>
      <c r="C45" t="s" s="50">
        <v>63</v>
      </c>
      <c r="D45" s="51">
        <f>SUM(D3:D44)</f>
        <v>3080381549</v>
      </c>
      <c r="E45" s="52"/>
      <c r="F45" s="23">
        <f>D45*10%</f>
        <v>308038154.9</v>
      </c>
      <c r="G45" s="23"/>
      <c r="H45" s="8"/>
      <c r="I45" s="8"/>
      <c r="J45" s="29"/>
      <c r="K45" s="27"/>
      <c r="L45" s="27"/>
      <c r="M45" s="27"/>
      <c r="N45" s="27"/>
      <c r="O45" s="27"/>
      <c r="P45" s="27"/>
      <c r="Q45" s="27"/>
      <c r="R45" s="27"/>
      <c r="S45" s="27"/>
      <c r="T45" s="28"/>
    </row>
    <row r="46" ht="24" customHeight="1">
      <c r="A46" s="53"/>
      <c r="B46" s="53"/>
      <c r="C46" s="53"/>
      <c r="D46" s="53"/>
      <c r="E46" s="54"/>
      <c r="F46" s="54"/>
      <c r="G46" s="54"/>
      <c r="H46" s="54"/>
      <c r="I46" s="53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</row>
  </sheetData>
  <mergeCells count="2">
    <mergeCell ref="A1:H1"/>
    <mergeCell ref="E46:H46"/>
  </mergeCells>
  <pageMargins left="0.787402" right="0.787402" top="0.787402" bottom="0.787402" header="0.314961" footer="0.314961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T10"/>
  <sheetViews>
    <sheetView workbookViewId="0" showGridLines="0" defaultGridColor="1"/>
  </sheetViews>
  <sheetFormatPr defaultColWidth="8.83333" defaultRowHeight="24" customHeight="1" outlineLevelRow="0" outlineLevelCol="0"/>
  <cols>
    <col min="1" max="1" width="6.85156" style="56" customWidth="1"/>
    <col min="2" max="2" width="13" style="56" customWidth="1"/>
    <col min="3" max="3" width="40.3516" style="56" customWidth="1"/>
    <col min="4" max="4" width="20.6719" style="56" customWidth="1"/>
    <col min="5" max="5" width="21" style="56" customWidth="1"/>
    <col min="6" max="7" width="16" style="56" customWidth="1"/>
    <col min="8" max="8" width="16.1719" style="56" customWidth="1"/>
    <col min="9" max="9" hidden="1" width="8.83333" style="56" customWidth="1"/>
    <col min="10" max="10" width="14.1719" style="56" customWidth="1"/>
    <col min="11" max="20" width="9.17188" style="56" customWidth="1"/>
    <col min="21" max="16384" width="8.85156" style="56" customWidth="1"/>
  </cols>
  <sheetData>
    <row r="1" ht="31.5" customHeight="1">
      <c r="A1" t="s" s="2">
        <v>64</v>
      </c>
      <c r="B1" s="3"/>
      <c r="C1" s="3"/>
      <c r="D1" s="3"/>
      <c r="E1" s="3"/>
      <c r="F1" s="3"/>
      <c r="G1" s="3"/>
      <c r="H1" s="3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39.75" customHeight="1">
      <c r="A2" t="s" s="6">
        <v>1</v>
      </c>
      <c r="B2" t="s" s="6">
        <v>2</v>
      </c>
      <c r="C2" t="s" s="6">
        <v>3</v>
      </c>
      <c r="D2" t="s" s="6">
        <v>4</v>
      </c>
      <c r="E2" t="s" s="6">
        <v>5</v>
      </c>
      <c r="F2" t="s" s="7">
        <v>6</v>
      </c>
      <c r="G2" t="s" s="7">
        <v>65</v>
      </c>
      <c r="H2" t="s" s="6">
        <v>8</v>
      </c>
      <c r="I2" t="s" s="6">
        <v>66</v>
      </c>
      <c r="J2" s="9"/>
      <c r="K2" s="5"/>
      <c r="L2" s="5"/>
      <c r="M2" s="5"/>
      <c r="N2" s="5"/>
      <c r="O2" s="5"/>
      <c r="P2" s="5"/>
      <c r="Q2" s="5"/>
      <c r="R2" s="5"/>
      <c r="S2" s="5"/>
      <c r="T2" t="s" s="10">
        <v>9</v>
      </c>
    </row>
    <row r="3" ht="21.75" customHeight="1">
      <c r="A3" s="11">
        <v>1</v>
      </c>
      <c r="B3" s="12">
        <v>44819</v>
      </c>
      <c r="C3" t="s" s="57">
        <v>16</v>
      </c>
      <c r="D3" s="14">
        <v>238110000</v>
      </c>
      <c r="E3" t="s" s="15">
        <v>67</v>
      </c>
      <c r="F3" s="14">
        <v>19048800</v>
      </c>
      <c r="G3" s="14"/>
      <c r="H3" t="s" s="16">
        <v>68</v>
      </c>
      <c r="I3" s="47"/>
      <c r="J3" s="9"/>
      <c r="K3" s="5"/>
      <c r="L3" s="5"/>
      <c r="M3" s="5"/>
      <c r="N3" s="5"/>
      <c r="O3" s="5"/>
      <c r="P3" s="5"/>
      <c r="Q3" s="5"/>
      <c r="R3" s="5"/>
      <c r="S3" s="5"/>
      <c r="T3" s="5"/>
    </row>
    <row r="4" ht="21.75" customHeight="1">
      <c r="A4" s="11">
        <v>2</v>
      </c>
      <c r="B4" s="12">
        <v>44820</v>
      </c>
      <c r="C4" t="s" s="57">
        <v>69</v>
      </c>
      <c r="D4" s="14">
        <v>115271000</v>
      </c>
      <c r="E4" t="s" s="15">
        <v>67</v>
      </c>
      <c r="F4" s="14">
        <f>D4*10%</f>
        <v>11527100</v>
      </c>
      <c r="G4" s="14">
        <f>D4*3%</f>
        <v>3458130</v>
      </c>
      <c r="H4" s="8"/>
      <c r="I4" s="12">
        <v>44840</v>
      </c>
      <c r="J4" s="9"/>
      <c r="K4" s="5"/>
      <c r="L4" s="5"/>
      <c r="M4" s="5"/>
      <c r="N4" s="5"/>
      <c r="O4" s="5"/>
      <c r="P4" s="5"/>
      <c r="Q4" s="5"/>
      <c r="R4" s="5"/>
      <c r="S4" s="5"/>
      <c r="T4" s="5"/>
    </row>
    <row r="5" ht="36.75" customHeight="1">
      <c r="A5" s="11">
        <v>3</v>
      </c>
      <c r="B5" s="12">
        <v>44912</v>
      </c>
      <c r="C5" t="s" s="57">
        <v>42</v>
      </c>
      <c r="D5" s="14">
        <v>14400000</v>
      </c>
      <c r="E5" t="s" s="15">
        <v>70</v>
      </c>
      <c r="F5" s="14">
        <f>D5*10%</f>
        <v>1440000</v>
      </c>
      <c r="G5" s="14"/>
      <c r="H5" s="8"/>
      <c r="I5" s="47"/>
      <c r="J5" s="58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ht="16.5" customHeight="1">
      <c r="A6" s="37">
        <v>3</v>
      </c>
      <c r="B6" s="38">
        <v>44912</v>
      </c>
      <c r="C6" t="s" s="39">
        <v>16</v>
      </c>
      <c r="D6" s="40">
        <v>110454000</v>
      </c>
      <c r="E6" t="s" s="41">
        <v>71</v>
      </c>
      <c r="F6" s="59">
        <f>D6*8%</f>
        <v>8836320</v>
      </c>
      <c r="G6" s="42"/>
      <c r="H6" t="s" s="43">
        <v>72</v>
      </c>
      <c r="I6" s="8"/>
      <c r="J6" s="44"/>
      <c r="K6" s="45"/>
      <c r="L6" s="45"/>
      <c r="M6" s="45"/>
      <c r="N6" s="45"/>
      <c r="O6" s="45"/>
      <c r="P6" s="45"/>
      <c r="Q6" s="45"/>
      <c r="R6" s="45"/>
      <c r="S6" s="45"/>
      <c r="T6" s="46"/>
    </row>
    <row r="7" ht="19.5" customHeight="1">
      <c r="A7" s="49"/>
      <c r="B7" s="49"/>
      <c r="C7" t="s" s="50">
        <v>73</v>
      </c>
      <c r="D7" s="51">
        <f>SUM(D3:D6)</f>
        <v>478235000</v>
      </c>
      <c r="E7" s="52"/>
      <c r="F7" s="14">
        <f>D7*10%</f>
        <v>47823500</v>
      </c>
      <c r="G7" s="23"/>
      <c r="H7" s="8"/>
      <c r="I7" s="60"/>
      <c r="J7" s="29"/>
      <c r="K7" s="27"/>
      <c r="L7" s="27"/>
      <c r="M7" s="27"/>
      <c r="N7" s="27"/>
      <c r="O7" s="27"/>
      <c r="P7" s="27"/>
      <c r="Q7" s="27"/>
      <c r="R7" s="27"/>
      <c r="S7" s="27"/>
      <c r="T7" s="28"/>
    </row>
    <row r="8" ht="24" customHeight="1">
      <c r="A8" s="53"/>
      <c r="B8" s="53"/>
      <c r="C8" s="53"/>
      <c r="D8" s="53"/>
      <c r="E8" s="54"/>
      <c r="F8" s="54"/>
      <c r="G8" s="54"/>
      <c r="H8" s="54"/>
      <c r="I8" s="53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</row>
    <row r="9" ht="13.5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ht="13.5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</sheetData>
  <mergeCells count="2">
    <mergeCell ref="A1:H1"/>
    <mergeCell ref="E8:H8"/>
  </mergeCells>
  <pageMargins left="0.787402" right="0.787402" top="0.787402" bottom="0.787402" header="0.314961" footer="0.314961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