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ôi\Định Sơn\2024\Công trình\Dự toán đầu vào Định sơn\"/>
    </mc:Choice>
  </mc:AlternateContent>
  <bookViews>
    <workbookView xWindow="-108" yWindow="-108" windowWidth="23256" windowHeight="12576" activeTab="6"/>
  </bookViews>
  <sheets>
    <sheet name="liên huyện" sheetId="1" r:id="rId1"/>
    <sheet name="cống nghè" sheetId="2" r:id="rId2"/>
    <sheet name="hàm long 1" sheetId="3" r:id="rId3"/>
    <sheet name="lai, sàng" sheetId="4" r:id="rId4"/>
    <sheet name="mai dương 2" sheetId="5" r:id="rId5"/>
    <sheet name="minh tân" sheetId="6" r:id="rId6"/>
    <sheet name="nhân công" sheetId="7" r:id="rId7"/>
  </sheets>
  <definedNames>
    <definedName name="_xlnm._FilterDatabase" localSheetId="1" hidden="1">'cống nghè'!$A$4:$T$32</definedName>
    <definedName name="_xlnm._FilterDatabase" localSheetId="2" hidden="1">'hàm long 1'!$A$4:$T$32</definedName>
    <definedName name="_xlnm._FilterDatabase" localSheetId="3" hidden="1">'lai, sàng'!$A$4:$T$32</definedName>
    <definedName name="_xlnm._FilterDatabase" localSheetId="0" hidden="1">'liên huyện'!$A$4:$T$30</definedName>
    <definedName name="_xlnm._FilterDatabase" localSheetId="4" hidden="1">'mai dương 2'!$A$4:$T$32</definedName>
    <definedName name="_xlnm._FilterDatabase" localSheetId="5" hidden="1">'minh tân'!$A$4:$T$4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9" i="7" l="1"/>
  <c r="N4" i="7"/>
  <c r="N3" i="7"/>
  <c r="N8" i="7"/>
  <c r="N2" i="7"/>
  <c r="F8" i="7"/>
  <c r="L3" i="7" s="1"/>
  <c r="G8" i="7"/>
  <c r="L8" i="7" s="1"/>
  <c r="E8" i="7"/>
  <c r="L2" i="7" s="1"/>
  <c r="D5" i="7"/>
  <c r="D8" i="7" s="1"/>
  <c r="D6" i="7"/>
  <c r="D4" i="7"/>
  <c r="D3" i="7"/>
  <c r="D7" i="7"/>
  <c r="D2" i="7"/>
  <c r="N28" i="6"/>
  <c r="N25" i="6"/>
  <c r="N17" i="6"/>
  <c r="N18" i="6"/>
  <c r="N19" i="6"/>
  <c r="N20" i="6"/>
  <c r="N21" i="6"/>
  <c r="N22" i="6"/>
  <c r="N23" i="6"/>
  <c r="N24" i="6"/>
  <c r="N16" i="6"/>
  <c r="N14" i="6"/>
  <c r="N9" i="6"/>
  <c r="N12" i="6"/>
  <c r="N13" i="6"/>
  <c r="N11" i="6"/>
  <c r="N6" i="6"/>
  <c r="N7" i="6"/>
  <c r="N8" i="6"/>
  <c r="K24" i="5"/>
  <c r="K25" i="5"/>
  <c r="K26" i="5"/>
  <c r="K27" i="5"/>
  <c r="K28" i="5"/>
  <c r="K29" i="5"/>
  <c r="K30" i="5"/>
  <c r="K31" i="5"/>
  <c r="K32" i="5"/>
  <c r="K23" i="5"/>
  <c r="K33" i="5" s="1"/>
  <c r="K17" i="5"/>
  <c r="K21" i="5" s="1"/>
  <c r="K18" i="5"/>
  <c r="K19" i="5"/>
  <c r="K20" i="5"/>
  <c r="K16" i="5"/>
  <c r="K7" i="5"/>
  <c r="K8" i="5"/>
  <c r="K9" i="5"/>
  <c r="K10" i="5"/>
  <c r="K11" i="5"/>
  <c r="K12" i="5"/>
  <c r="K13" i="5"/>
  <c r="K6" i="5"/>
  <c r="K24" i="4"/>
  <c r="K25" i="4"/>
  <c r="K26" i="4"/>
  <c r="K27" i="4"/>
  <c r="K28" i="4"/>
  <c r="K29" i="4"/>
  <c r="K30" i="4"/>
  <c r="K31" i="4"/>
  <c r="K32" i="4"/>
  <c r="K23" i="4"/>
  <c r="K17" i="4"/>
  <c r="K18" i="4"/>
  <c r="K19" i="4"/>
  <c r="K20" i="4"/>
  <c r="K16" i="4"/>
  <c r="K7" i="4"/>
  <c r="K8" i="4"/>
  <c r="K9" i="4"/>
  <c r="K10" i="4"/>
  <c r="K11" i="4"/>
  <c r="K12" i="4"/>
  <c r="K13" i="4"/>
  <c r="K6" i="4"/>
  <c r="K24" i="3"/>
  <c r="K25" i="3"/>
  <c r="K26" i="3"/>
  <c r="K27" i="3"/>
  <c r="K28" i="3"/>
  <c r="K29" i="3"/>
  <c r="K30" i="3"/>
  <c r="K31" i="3"/>
  <c r="K32" i="3"/>
  <c r="K23" i="3"/>
  <c r="K17" i="3"/>
  <c r="K18" i="3"/>
  <c r="K19" i="3"/>
  <c r="K20" i="3"/>
  <c r="K16" i="3"/>
  <c r="K7" i="3"/>
  <c r="K8" i="3"/>
  <c r="K9" i="3"/>
  <c r="K10" i="3"/>
  <c r="K11" i="3"/>
  <c r="K12" i="3"/>
  <c r="K13" i="3"/>
  <c r="K6" i="3"/>
  <c r="N24" i="2"/>
  <c r="N25" i="2"/>
  <c r="N26" i="2"/>
  <c r="N27" i="2"/>
  <c r="N28" i="2"/>
  <c r="N29" i="2"/>
  <c r="N30" i="2"/>
  <c r="N31" i="2"/>
  <c r="N32" i="2"/>
  <c r="N23" i="2"/>
  <c r="N17" i="2"/>
  <c r="N18" i="2"/>
  <c r="N19" i="2"/>
  <c r="N20" i="2"/>
  <c r="N16" i="2"/>
  <c r="N7" i="2"/>
  <c r="N8" i="2"/>
  <c r="N9" i="2"/>
  <c r="N10" i="2"/>
  <c r="N11" i="2"/>
  <c r="N12" i="2"/>
  <c r="N13" i="2"/>
  <c r="N6" i="2"/>
  <c r="N31" i="1"/>
  <c r="N11" i="1"/>
  <c r="N21" i="1"/>
  <c r="N22" i="1"/>
  <c r="N23" i="1"/>
  <c r="N24" i="1"/>
  <c r="N25" i="1"/>
  <c r="N26" i="1"/>
  <c r="N27" i="1"/>
  <c r="N28" i="1"/>
  <c r="N29" i="1"/>
  <c r="N30" i="1"/>
  <c r="N20" i="1"/>
  <c r="N14" i="1"/>
  <c r="N18" i="1" s="1"/>
  <c r="N15" i="1"/>
  <c r="N16" i="1"/>
  <c r="N17" i="1"/>
  <c r="N13" i="1"/>
  <c r="N7" i="1"/>
  <c r="N8" i="1"/>
  <c r="N9" i="1"/>
  <c r="N10" i="1"/>
  <c r="N6" i="1"/>
  <c r="N14" i="2" l="1"/>
  <c r="N21" i="2"/>
  <c r="N33" i="2"/>
  <c r="N37" i="2" s="1"/>
  <c r="N37" i="1"/>
  <c r="K14" i="5"/>
  <c r="K37" i="5" s="1"/>
  <c r="K33" i="4"/>
  <c r="K14" i="4"/>
  <c r="K21" i="4"/>
  <c r="K33" i="3"/>
  <c r="K14" i="3"/>
  <c r="K21" i="3"/>
  <c r="K38" i="4" l="1"/>
  <c r="K37" i="3"/>
</calcChain>
</file>

<file path=xl/sharedStrings.xml><?xml version="1.0" encoding="utf-8"?>
<sst xmlns="http://schemas.openxmlformats.org/spreadsheetml/2006/main" count="553" uniqueCount="97">
  <si>
    <t>BẢNG TỔNG HỢP VẬT TƯ VÀ CHÊNH LỆCH GIÁ</t>
  </si>
  <si>
    <t>(TOÀN BỘ CÔNG TRÌNH)</t>
  </si>
  <si>
    <t>STT</t>
  </si>
  <si>
    <t>Tên vật tư</t>
  </si>
  <si>
    <t>Đơn vị</t>
  </si>
  <si>
    <t>Khối lượng</t>
  </si>
  <si>
    <t>Cước ôtô
Cước sông</t>
  </si>
  <si>
    <t>Cước bộ</t>
  </si>
  <si>
    <t>I</t>
  </si>
  <si>
    <t>VẬT LIỆU</t>
  </si>
  <si>
    <t>Vật liệu khác</t>
  </si>
  <si>
    <t>%</t>
  </si>
  <si>
    <t>TỔNG VẬT LIỆU</t>
  </si>
  <si>
    <t>II</t>
  </si>
  <si>
    <t>NHÂN CÔNG</t>
  </si>
  <si>
    <t>TỔNG NHÂN CÔNG</t>
  </si>
  <si>
    <t>III</t>
  </si>
  <si>
    <t>MÁY THI CÔNG</t>
  </si>
  <si>
    <t>Máy khác</t>
  </si>
  <si>
    <t>TỔNG MÁY THI CÔNG</t>
  </si>
  <si>
    <t>CÔNG TRÌNH : KÊNH LIÊN HUYỆN AN LÃO - KIẾN THỤY TIẾP NGUỒN VÀO TRẠM BƠM AN ÁO, TIÊN CẦM</t>
  </si>
  <si>
    <t>Giá gốc_x000D_
(đ)</t>
  </si>
  <si>
    <t>Thành tiền_x000D_
(đ)</t>
  </si>
  <si>
    <t>Giá T.B_x000D_
(đ)</t>
  </si>
  <si>
    <t>Giá T.B x H.S_x000D_
(đ)</t>
  </si>
  <si>
    <t>Cước V.C_x000D_
Bù NL, lương_x000D_
(đ)</t>
  </si>
  <si>
    <t>Giá H.T_x000D_
(đ)</t>
  </si>
  <si>
    <t>Chênh lệch_x000D_
(đ)</t>
  </si>
  <si>
    <t>Tổng chênh_x000D_
(đ)</t>
  </si>
  <si>
    <t>Cọc gỗ (4x4x40) cm</t>
  </si>
  <si>
    <t>cái</t>
  </si>
  <si>
    <t>Mốc bê tông đúc sẵn</t>
  </si>
  <si>
    <t>Sổ đo</t>
  </si>
  <si>
    <t>quyển</t>
  </si>
  <si>
    <t>Sơn đỏ + trắng</t>
  </si>
  <si>
    <t>kg</t>
  </si>
  <si>
    <t>Xi măng PCB30</t>
  </si>
  <si>
    <t>Kỹ sư 4,0/8</t>
  </si>
  <si>
    <t>công</t>
  </si>
  <si>
    <t>Nhân công 3,0/7 - Nhóm 1</t>
  </si>
  <si>
    <t>Nhân công 4,0/7 - Nhóm 1</t>
  </si>
  <si>
    <t>Nhân công 4,0/7 - Nhóm 2</t>
  </si>
  <si>
    <t>Cần trục ô tô - sức nâng : 16,0 T</t>
  </si>
  <si>
    <t>ca</t>
  </si>
  <si>
    <t>Máy đào một gầu, bánh xích - dung tích gầu : 0,65 m3</t>
  </si>
  <si>
    <t>Máy đào một gầu, bánh xích - dung tích gầu : 0,80 m3</t>
  </si>
  <si>
    <t>Máy đầm đất cầm tay - trọng lượng : 50 kg</t>
  </si>
  <si>
    <t>Máy toàn đạc điện tử</t>
  </si>
  <si>
    <t>Máy thủy bình điện tử</t>
  </si>
  <si>
    <t>Ô tô đầu kéo - công suất : 150,0 CV</t>
  </si>
  <si>
    <t>Ô tô tự đổ - trọng tải : 5,0 T</t>
  </si>
  <si>
    <t>Ô tô vận tải thùng - trọng tải : 7,0 T</t>
  </si>
  <si>
    <t>Phao thép, trọng tải : 60 T</t>
  </si>
  <si>
    <t>Rơ mooc - trọng tải : 30,0 T</t>
  </si>
  <si>
    <t>Khảo sát</t>
  </si>
  <si>
    <t>CÔNG TRÌNH : NẠO VÉT, ĐẮP BỜ KÊNH SAU CỐNG NGHÈ (TỪ CỐNG NGHÈ ĐẾN ĐƯƠNG 304, L=1.950M)</t>
  </si>
  <si>
    <t>Phên tre</t>
  </si>
  <si>
    <t>m2</t>
  </si>
  <si>
    <t>Cọc tre &gt;2,5m</t>
  </si>
  <si>
    <t>m</t>
  </si>
  <si>
    <t>Dây thép buộc 4mm quấn đầu cọc</t>
  </si>
  <si>
    <t>Nhân công 3,0/7 - Nhóm 2</t>
  </si>
  <si>
    <t>Máy đào một gầu, bánh xích - dung tích gầu : 0,50 m3</t>
  </si>
  <si>
    <t>CÔNG TRÌNH : KÊNH HÀM LONG 1 TIẾP NGUỒN TỪ SÔNG ĐA ĐỘ VÀO HỆ THỐNG KÊNH HÀM LONG</t>
  </si>
  <si>
    <t>Dây thép buộc</t>
  </si>
  <si>
    <t>Thành tiền
(đ)</t>
  </si>
  <si>
    <t>CÔNG TRÌNH : BỜ KÊNH TRỤC SÔNG LAI, SÔNG SÀNG</t>
  </si>
  <si>
    <t>CÔNG TRÌNH : KÊNH MAI DƯƠNG 2 TIẾP NGUỒN TRẠM BƠM BIỀU ĐA</t>
  </si>
  <si>
    <t>Thép tròn D&lt;=10mm</t>
  </si>
  <si>
    <t>thuế 5%, di chuyển máy 8%</t>
  </si>
  <si>
    <t>CÔNG TRÌNH: BỜ TRÁI SÔNG ĐA ĐỘ KHU VỰC XÃ MINH TÂN</t>
  </si>
  <si>
    <t>HẠNG MỤC: ĐẮP BỜ</t>
  </si>
  <si>
    <t>Máy đào một gầu, bánh xích - dung tích gầu : 1,25 m3</t>
  </si>
  <si>
    <t>Máy ủi - công suất : 110,0 CV</t>
  </si>
  <si>
    <t>HẠNG MỤC: KHẢO SÁT ĐỊA HÌNH</t>
  </si>
  <si>
    <t>70 ngày từ ngày ký HĐ 16/9/2024</t>
  </si>
  <si>
    <t>70 ngày từ ngày ký HĐ 17/9/2024</t>
  </si>
  <si>
    <t>70 ngày từ ngày ký HĐ 20/9/2024</t>
  </si>
  <si>
    <t>90 ngày từ ngày ký HĐ 16/9/2024</t>
  </si>
  <si>
    <t>90 ngày từ ngày ký HĐ 21/9/2024</t>
  </si>
  <si>
    <t>liên huyện</t>
  </si>
  <si>
    <t>cống nghè</t>
  </si>
  <si>
    <t>hàm long 1</t>
  </si>
  <si>
    <t>lai sàng</t>
  </si>
  <si>
    <t>mai dương 2</t>
  </si>
  <si>
    <t>minh tân</t>
  </si>
  <si>
    <t>70 ngày từ ngày ký HĐ 24/9/2024</t>
  </si>
  <si>
    <t>Nhân công</t>
  </si>
  <si>
    <t>Người</t>
  </si>
  <si>
    <t>ĐVT</t>
  </si>
  <si>
    <t>Dây thép</t>
  </si>
  <si>
    <t>KL</t>
  </si>
  <si>
    <t>ĐG</t>
  </si>
  <si>
    <t>Thành tiền</t>
  </si>
  <si>
    <t>Nội dung</t>
  </si>
  <si>
    <t>ĐG (chưa VAT)</t>
  </si>
  <si>
    <t>Tổng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</si>
</sst>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-;\-* #,##0.00_-;_-* &quot;-&quot;??_-;_-@_-"/>
    <numFmt numFmtId="165" formatCode="#,##0.###0;\-#,##0.###0"/>
    <numFmt numFmtId="166" formatCode="#,##0.####;\-#,##0.####"/>
    <numFmt numFmtId="167" formatCode="#,##0.#;\-#,##0.#"/>
    <numFmt numFmtId="168" formatCode="_-* #,##0_-;\-* #,##0_-;_-* &quot;-&quot;??_-;_-@_-"/>
  </numFmts>
  <fonts count="15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b/>
      <sz val="12"/>
      <name val="Times New Roman"/>
      <family val="1"/>
    </font>
    <font>
      <b/>
      <sz val="11"/>
      <name val="Times New Roman"/>
      <family val="1"/>
    </font>
    <font>
      <sz val="11"/>
      <name val="Arial Narrow"/>
      <family val="2"/>
    </font>
    <font>
      <b/>
      <sz val="15"/>
      <name val="Times New Roman"/>
      <family val="1"/>
    </font>
    <font>
      <sz val="8.25"/>
      <name val="Microsoft Sans Serif"/>
      <family val="2"/>
    </font>
    <font>
      <b/>
      <sz val="12"/>
      <name val="Times New Roman"/>
      <family val="1"/>
      <charset val="163"/>
    </font>
    <font>
      <b/>
      <sz val="11"/>
      <name val="Times New Roman"/>
      <family val="1"/>
      <charset val="163"/>
    </font>
    <font>
      <b/>
      <sz val="8"/>
      <name val="Arial"/>
      <family val="2"/>
      <charset val="163"/>
    </font>
    <font>
      <sz val="11"/>
      <name val="Arial Narrow"/>
      <family val="2"/>
      <charset val="163"/>
    </font>
    <font>
      <b/>
      <sz val="8"/>
      <color indexed="32"/>
      <name val="Arial"/>
      <family val="2"/>
    </font>
    <font>
      <b/>
      <sz val="8.25"/>
      <color rgb="FFFF0000"/>
      <name val="Microsoft Sans Serif"/>
      <family val="2"/>
    </font>
    <font>
      <b/>
      <sz val="8"/>
      <color indexed="32"/>
      <name val="Arial"/>
      <family val="2"/>
      <charset val="163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33"/>
      </patternFill>
    </fill>
    <fill>
      <patternFill patternType="solid">
        <fgColor indexed="35"/>
      </patternFill>
    </fill>
    <fill>
      <patternFill patternType="solid">
        <fgColor indexed="34"/>
      </patternFill>
    </fill>
    <fill>
      <patternFill patternType="solid">
        <fgColor indexed="36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0">
    <xf numFmtId="0" fontId="0" fillId="0" borderId="0" xfId="0"/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vertical="center" wrapText="1"/>
      <protection locked="0"/>
    </xf>
    <xf numFmtId="165" fontId="4" fillId="0" borderId="4" xfId="0" applyNumberFormat="1" applyFont="1" applyBorder="1" applyAlignment="1" applyProtection="1">
      <alignment vertical="center" wrapText="1"/>
      <protection locked="0"/>
    </xf>
    <xf numFmtId="3" fontId="4" fillId="0" borderId="4" xfId="0" applyNumberFormat="1" applyFont="1" applyBorder="1" applyAlignment="1" applyProtection="1">
      <alignment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8" fillId="2" borderId="2" xfId="0" applyFont="1" applyFill="1" applyBorder="1" applyAlignment="1" applyProtection="1">
      <alignment horizontal="center" vertical="center" wrapText="1"/>
      <protection locked="0"/>
    </xf>
    <xf numFmtId="0" fontId="9" fillId="0" borderId="3" xfId="0" applyFont="1" applyBorder="1" applyAlignment="1" applyProtection="1">
      <alignment horizontal="center" vertical="center" wrapText="1"/>
      <protection locked="0"/>
    </xf>
    <xf numFmtId="0" fontId="9" fillId="0" borderId="4" xfId="0" applyFont="1" applyBorder="1" applyAlignment="1" applyProtection="1">
      <alignment horizontal="center" vertical="center" wrapText="1"/>
      <protection locked="0"/>
    </xf>
    <xf numFmtId="165" fontId="9" fillId="0" borderId="4" xfId="0" applyNumberFormat="1" applyFont="1" applyBorder="1" applyAlignment="1" applyProtection="1">
      <alignment horizontal="center" vertical="center" wrapText="1"/>
      <protection locked="0"/>
    </xf>
    <xf numFmtId="3" fontId="9" fillId="0" borderId="4" xfId="0" applyNumberFormat="1" applyFont="1" applyBorder="1" applyAlignment="1" applyProtection="1">
      <alignment horizontal="center" vertical="center" wrapText="1"/>
      <protection locked="0"/>
    </xf>
    <xf numFmtId="3" fontId="9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3" xfId="0" applyFont="1" applyBorder="1" applyAlignment="1" applyProtection="1">
      <alignment horizontal="center" vertical="center" wrapText="1"/>
      <protection locked="0"/>
    </xf>
    <xf numFmtId="0" fontId="10" fillId="0" borderId="4" xfId="0" applyFont="1" applyBorder="1" applyAlignment="1" applyProtection="1">
      <alignment vertical="center" wrapText="1"/>
      <protection locked="0"/>
    </xf>
    <xf numFmtId="0" fontId="10" fillId="0" borderId="4" xfId="0" applyFont="1" applyBorder="1" applyAlignment="1" applyProtection="1">
      <alignment horizontal="center" vertical="center" wrapText="1"/>
      <protection locked="0"/>
    </xf>
    <xf numFmtId="165" fontId="10" fillId="0" borderId="4" xfId="0" applyNumberFormat="1" applyFont="1" applyBorder="1" applyAlignment="1" applyProtection="1">
      <alignment vertical="center" wrapText="1"/>
      <protection locked="0"/>
    </xf>
    <xf numFmtId="3" fontId="10" fillId="0" borderId="4" xfId="0" applyNumberFormat="1" applyFont="1" applyBorder="1" applyAlignment="1" applyProtection="1">
      <alignment vertical="center" wrapText="1"/>
      <protection locked="0"/>
    </xf>
    <xf numFmtId="3" fontId="10" fillId="3" borderId="4" xfId="0" applyNumberFormat="1" applyFont="1" applyFill="1" applyBorder="1" applyAlignment="1" applyProtection="1">
      <alignment vertical="center" wrapText="1"/>
      <protection locked="0"/>
    </xf>
    <xf numFmtId="0" fontId="9" fillId="0" borderId="5" xfId="0" applyFont="1" applyBorder="1" applyAlignment="1" applyProtection="1">
      <alignment horizontal="center" vertical="center" wrapText="1"/>
      <protection locked="0"/>
    </xf>
    <xf numFmtId="0" fontId="9" fillId="0" borderId="6" xfId="0" applyFont="1" applyBorder="1" applyAlignment="1" applyProtection="1">
      <alignment vertical="center" wrapText="1"/>
      <protection locked="0"/>
    </xf>
    <xf numFmtId="0" fontId="9" fillId="0" borderId="6" xfId="0" applyFont="1" applyBorder="1" applyAlignment="1" applyProtection="1">
      <alignment horizontal="center" vertical="center" wrapText="1"/>
      <protection locked="0"/>
    </xf>
    <xf numFmtId="165" fontId="9" fillId="0" borderId="6" xfId="0" applyNumberFormat="1" applyFont="1" applyBorder="1" applyAlignment="1" applyProtection="1">
      <alignment vertical="center" wrapText="1"/>
      <protection locked="0"/>
    </xf>
    <xf numFmtId="3" fontId="9" fillId="0" borderId="6" xfId="0" applyNumberFormat="1" applyFont="1" applyBorder="1" applyAlignment="1" applyProtection="1">
      <alignment vertical="center" wrapText="1"/>
      <protection locked="0"/>
    </xf>
    <xf numFmtId="3" fontId="9" fillId="3" borderId="6" xfId="0" applyNumberFormat="1" applyFont="1" applyFill="1" applyBorder="1" applyAlignment="1" applyProtection="1">
      <alignment vertical="center" wrapText="1"/>
      <protection locked="0"/>
    </xf>
    <xf numFmtId="0" fontId="6" fillId="0" borderId="0" xfId="0" applyFont="1" applyAlignment="1" applyProtection="1">
      <alignment vertical="top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3" fillId="4" borderId="2" xfId="0" applyFont="1" applyFill="1" applyBorder="1" applyAlignment="1" applyProtection="1">
      <alignment horizontal="center" vertical="center" wrapText="1"/>
      <protection locked="0"/>
    </xf>
    <xf numFmtId="0" fontId="11" fillId="0" borderId="3" xfId="0" applyFont="1" applyBorder="1" applyAlignment="1" applyProtection="1">
      <alignment horizontal="center" vertical="top"/>
      <protection locked="0"/>
    </xf>
    <xf numFmtId="0" fontId="11" fillId="0" borderId="4" xfId="0" applyFont="1" applyBorder="1" applyAlignment="1" applyProtection="1">
      <alignment horizontal="center" vertical="top" wrapText="1"/>
      <protection locked="0"/>
    </xf>
    <xf numFmtId="166" fontId="11" fillId="0" borderId="4" xfId="0" applyNumberFormat="1" applyFont="1" applyBorder="1" applyAlignment="1" applyProtection="1">
      <alignment horizontal="center" vertical="top" wrapText="1"/>
      <protection locked="0"/>
    </xf>
    <xf numFmtId="167" fontId="11" fillId="0" borderId="4" xfId="0" applyNumberFormat="1" applyFont="1" applyBorder="1" applyAlignment="1" applyProtection="1">
      <alignment horizontal="center" vertical="top" wrapText="1"/>
      <protection locked="0"/>
    </xf>
    <xf numFmtId="167" fontId="11" fillId="5" borderId="4" xfId="0" applyNumberFormat="1" applyFont="1" applyFill="1" applyBorder="1" applyAlignment="1" applyProtection="1">
      <alignment horizontal="center" vertical="top" wrapText="1"/>
      <protection locked="0"/>
    </xf>
    <xf numFmtId="0" fontId="4" fillId="0" borderId="3" xfId="0" applyFont="1" applyBorder="1" applyAlignment="1" applyProtection="1">
      <alignment horizontal="center" vertical="top"/>
      <protection locked="0"/>
    </xf>
    <xf numFmtId="0" fontId="4" fillId="0" borderId="4" xfId="0" applyFont="1" applyBorder="1" applyAlignment="1" applyProtection="1">
      <alignment horizontal="center" vertical="top" wrapText="1"/>
      <protection locked="0"/>
    </xf>
    <xf numFmtId="0" fontId="4" fillId="0" borderId="4" xfId="0" applyFont="1" applyBorder="1" applyAlignment="1" applyProtection="1">
      <alignment vertical="top" wrapText="1"/>
      <protection locked="0"/>
    </xf>
    <xf numFmtId="166" fontId="4" fillId="0" borderId="4" xfId="0" applyNumberFormat="1" applyFont="1" applyBorder="1" applyAlignment="1" applyProtection="1">
      <alignment vertical="top" wrapText="1"/>
      <protection locked="0"/>
    </xf>
    <xf numFmtId="167" fontId="4" fillId="0" borderId="4" xfId="0" applyNumberFormat="1" applyFont="1" applyBorder="1" applyAlignment="1" applyProtection="1">
      <alignment vertical="top" wrapText="1"/>
      <protection locked="0"/>
    </xf>
    <xf numFmtId="167" fontId="4" fillId="5" borderId="4" xfId="0" applyNumberFormat="1" applyFont="1" applyFill="1" applyBorder="1" applyAlignment="1" applyProtection="1">
      <alignment vertical="top" wrapText="1"/>
      <protection locked="0"/>
    </xf>
    <xf numFmtId="0" fontId="11" fillId="0" borderId="5" xfId="0" applyFont="1" applyBorder="1" applyAlignment="1" applyProtection="1">
      <alignment horizontal="center" vertical="top"/>
      <protection locked="0"/>
    </xf>
    <xf numFmtId="0" fontId="11" fillId="0" borderId="6" xfId="0" applyFont="1" applyBorder="1" applyAlignment="1" applyProtection="1">
      <alignment horizontal="center" vertical="top" wrapText="1"/>
      <protection locked="0"/>
    </xf>
    <xf numFmtId="0" fontId="11" fillId="0" borderId="6" xfId="0" applyFont="1" applyBorder="1" applyAlignment="1" applyProtection="1">
      <alignment vertical="top" wrapText="1"/>
      <protection locked="0"/>
    </xf>
    <xf numFmtId="3" fontId="11" fillId="0" borderId="6" xfId="0" applyNumberFormat="1" applyFont="1" applyBorder="1" applyAlignment="1" applyProtection="1">
      <alignment vertical="top" wrapText="1"/>
      <protection locked="0"/>
    </xf>
    <xf numFmtId="3" fontId="11" fillId="5" borderId="6" xfId="0" applyNumberFormat="1" applyFont="1" applyFill="1" applyBorder="1" applyAlignment="1" applyProtection="1">
      <alignment vertical="top" wrapText="1"/>
      <protection locked="0"/>
    </xf>
    <xf numFmtId="0" fontId="11" fillId="0" borderId="3" xfId="0" applyFont="1" applyBorder="1" applyAlignment="1" applyProtection="1">
      <alignment horizontal="center" vertical="center" wrapText="1"/>
      <protection locked="0"/>
    </xf>
    <xf numFmtId="0" fontId="11" fillId="0" borderId="4" xfId="0" applyFont="1" applyBorder="1" applyAlignment="1" applyProtection="1">
      <alignment horizontal="center" vertical="center" wrapText="1"/>
      <protection locked="0"/>
    </xf>
    <xf numFmtId="165" fontId="11" fillId="0" borderId="4" xfId="0" applyNumberFormat="1" applyFont="1" applyBorder="1" applyAlignment="1" applyProtection="1">
      <alignment horizontal="center" vertical="center" wrapText="1"/>
      <protection locked="0"/>
    </xf>
    <xf numFmtId="3" fontId="11" fillId="0" borderId="4" xfId="0" applyNumberFormat="1" applyFont="1" applyBorder="1" applyAlignment="1" applyProtection="1">
      <alignment horizontal="center" vertical="center" wrapText="1"/>
      <protection locked="0"/>
    </xf>
    <xf numFmtId="0" fontId="11" fillId="0" borderId="5" xfId="0" applyFont="1" applyBorder="1" applyAlignment="1" applyProtection="1">
      <alignment horizontal="center" vertical="center" wrapText="1"/>
      <protection locked="0"/>
    </xf>
    <xf numFmtId="0" fontId="11" fillId="0" borderId="6" xfId="0" applyFont="1" applyBorder="1" applyAlignment="1" applyProtection="1">
      <alignment horizontal="center" vertical="center" wrapText="1"/>
      <protection locked="0"/>
    </xf>
    <xf numFmtId="0" fontId="11" fillId="0" borderId="6" xfId="0" applyFont="1" applyBorder="1" applyAlignment="1" applyProtection="1">
      <alignment vertical="center" wrapText="1"/>
      <protection locked="0"/>
    </xf>
    <xf numFmtId="165" fontId="11" fillId="0" borderId="6" xfId="0" applyNumberFormat="1" applyFont="1" applyBorder="1" applyAlignment="1" applyProtection="1">
      <alignment vertical="center" wrapText="1"/>
      <protection locked="0"/>
    </xf>
    <xf numFmtId="3" fontId="11" fillId="0" borderId="6" xfId="0" applyNumberFormat="1" applyFont="1" applyBorder="1" applyAlignment="1" applyProtection="1">
      <alignment vertical="center" wrapText="1"/>
      <protection locked="0"/>
    </xf>
    <xf numFmtId="3" fontId="6" fillId="0" borderId="0" xfId="0" applyNumberFormat="1" applyFont="1" applyAlignment="1" applyProtection="1">
      <alignment vertical="center" wrapText="1"/>
      <protection locked="0"/>
    </xf>
    <xf numFmtId="3" fontId="6" fillId="0" borderId="0" xfId="0" applyNumberFormat="1" applyFont="1" applyAlignment="1" applyProtection="1">
      <alignment vertical="top"/>
      <protection locked="0"/>
    </xf>
    <xf numFmtId="0" fontId="12" fillId="0" borderId="0" xfId="0" applyFont="1" applyAlignment="1" applyProtection="1">
      <alignment vertical="center" wrapText="1"/>
      <protection locked="0"/>
    </xf>
    <xf numFmtId="0" fontId="6" fillId="0" borderId="0" xfId="0" applyFont="1" applyAlignment="1" applyProtection="1">
      <alignment vertical="center"/>
      <protection locked="0"/>
    </xf>
    <xf numFmtId="0" fontId="8" fillId="4" borderId="1" xfId="0" applyFont="1" applyFill="1" applyBorder="1" applyAlignment="1" applyProtection="1">
      <alignment horizontal="center" vertical="center" wrapText="1"/>
      <protection locked="0"/>
    </xf>
    <xf numFmtId="0" fontId="8" fillId="4" borderId="2" xfId="0" applyFont="1" applyFill="1" applyBorder="1" applyAlignment="1" applyProtection="1">
      <alignment horizontal="center" vertical="center" wrapText="1"/>
      <protection locked="0"/>
    </xf>
    <xf numFmtId="0" fontId="13" fillId="0" borderId="3" xfId="0" applyFont="1" applyBorder="1" applyAlignment="1" applyProtection="1">
      <alignment horizontal="center" vertical="center"/>
      <protection locked="0"/>
    </xf>
    <xf numFmtId="0" fontId="13" fillId="0" borderId="4" xfId="0" applyFont="1" applyBorder="1" applyAlignment="1" applyProtection="1">
      <alignment horizontal="center" vertical="center" wrapText="1"/>
      <protection locked="0"/>
    </xf>
    <xf numFmtId="166" fontId="13" fillId="0" borderId="4" xfId="0" applyNumberFormat="1" applyFont="1" applyBorder="1" applyAlignment="1" applyProtection="1">
      <alignment horizontal="center" vertical="center" wrapText="1"/>
      <protection locked="0"/>
    </xf>
    <xf numFmtId="167" fontId="13" fillId="0" borderId="4" xfId="0" applyNumberFormat="1" applyFont="1" applyBorder="1" applyAlignment="1" applyProtection="1">
      <alignment horizontal="center" vertical="center" wrapText="1"/>
      <protection locked="0"/>
    </xf>
    <xf numFmtId="167" fontId="13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166" fontId="4" fillId="0" borderId="4" xfId="0" applyNumberFormat="1" applyFont="1" applyBorder="1" applyAlignment="1" applyProtection="1">
      <alignment vertical="center" wrapText="1"/>
      <protection locked="0"/>
    </xf>
    <xf numFmtId="167" fontId="4" fillId="0" borderId="4" xfId="0" applyNumberFormat="1" applyFont="1" applyBorder="1" applyAlignment="1" applyProtection="1">
      <alignment vertical="center" wrapText="1"/>
      <protection locked="0"/>
    </xf>
    <xf numFmtId="167" fontId="4" fillId="5" borderId="4" xfId="0" applyNumberFormat="1" applyFont="1" applyFill="1" applyBorder="1" applyAlignment="1" applyProtection="1">
      <alignment vertical="center" wrapText="1"/>
      <protection locked="0"/>
    </xf>
    <xf numFmtId="0" fontId="13" fillId="0" borderId="5" xfId="0" applyFont="1" applyBorder="1" applyAlignment="1" applyProtection="1">
      <alignment horizontal="center" vertical="center"/>
      <protection locked="0"/>
    </xf>
    <xf numFmtId="0" fontId="13" fillId="0" borderId="6" xfId="0" applyFont="1" applyBorder="1" applyAlignment="1" applyProtection="1">
      <alignment horizontal="center" vertical="center" wrapText="1"/>
      <protection locked="0"/>
    </xf>
    <xf numFmtId="0" fontId="13" fillId="0" borderId="6" xfId="0" applyFont="1" applyBorder="1" applyAlignment="1" applyProtection="1">
      <alignment vertical="center" wrapText="1"/>
      <protection locked="0"/>
    </xf>
    <xf numFmtId="3" fontId="13" fillId="0" borderId="6" xfId="0" applyNumberFormat="1" applyFont="1" applyBorder="1" applyAlignment="1" applyProtection="1">
      <alignment vertical="center" wrapText="1"/>
      <protection locked="0"/>
    </xf>
    <xf numFmtId="3" fontId="13" fillId="5" borderId="6" xfId="0" applyNumberFormat="1" applyFont="1" applyFill="1" applyBorder="1" applyAlignment="1" applyProtection="1">
      <alignment vertical="center" wrapText="1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vertical="center" wrapText="1"/>
      <protection locked="0"/>
    </xf>
    <xf numFmtId="0" fontId="13" fillId="0" borderId="0" xfId="0" applyFont="1" applyAlignment="1" applyProtection="1">
      <alignment horizontal="center" vertical="center" wrapText="1"/>
      <protection locked="0"/>
    </xf>
    <xf numFmtId="3" fontId="13" fillId="0" borderId="0" xfId="0" applyNumberFormat="1" applyFont="1" applyAlignment="1" applyProtection="1">
      <alignment vertical="center" wrapText="1"/>
      <protection locked="0"/>
    </xf>
    <xf numFmtId="3" fontId="13" fillId="5" borderId="0" xfId="0" applyNumberFormat="1" applyFont="1" applyFill="1" applyAlignment="1" applyProtection="1">
      <alignment vertical="center" wrapText="1"/>
      <protection locked="0"/>
    </xf>
    <xf numFmtId="0" fontId="6" fillId="0" borderId="0" xfId="0" applyFont="1" applyAlignment="1" applyProtection="1">
      <alignment horizontal="left" vertical="center"/>
      <protection locked="0"/>
    </xf>
    <xf numFmtId="168" fontId="0" fillId="0" borderId="0" xfId="1" applyNumberFormat="1" applyFont="1"/>
    <xf numFmtId="168" fontId="0" fillId="0" borderId="0" xfId="0" applyNumberFormat="1"/>
    <xf numFmtId="0" fontId="12" fillId="0" borderId="0" xfId="0" applyFont="1" applyAlignment="1" applyProtection="1">
      <alignment vertical="center"/>
      <protection locked="0"/>
    </xf>
    <xf numFmtId="0" fontId="14" fillId="0" borderId="7" xfId="0" applyFont="1" applyBorder="1"/>
    <xf numFmtId="168" fontId="14" fillId="0" borderId="7" xfId="1" applyNumberFormat="1" applyFont="1" applyBorder="1"/>
    <xf numFmtId="0" fontId="0" fillId="0" borderId="7" xfId="0" applyBorder="1"/>
    <xf numFmtId="168" fontId="0" fillId="0" borderId="7" xfId="1" applyNumberFormat="1" applyFont="1" applyBorder="1"/>
    <xf numFmtId="0" fontId="5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top"/>
      <protection locked="0"/>
    </xf>
    <xf numFmtId="0" fontId="6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7" fillId="0" borderId="0" xfId="0" applyFont="1" applyAlignment="1" applyProtection="1">
      <alignment horizontal="center" vertical="top" wrapText="1"/>
      <protection locked="0"/>
    </xf>
    <xf numFmtId="0" fontId="8" fillId="0" borderId="0" xfId="0" applyFont="1" applyAlignment="1" applyProtection="1">
      <alignment horizontal="center" vertical="top" wrapText="1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S37"/>
  <sheetViews>
    <sheetView workbookViewId="0">
      <selection activeCell="N18" sqref="N18"/>
    </sheetView>
  </sheetViews>
  <sheetFormatPr defaultColWidth="8.88671875" defaultRowHeight="10.8"/>
  <cols>
    <col min="1" max="1" width="5.77734375" style="6" customWidth="1"/>
    <col min="2" max="2" width="43" style="6" customWidth="1"/>
    <col min="3" max="3" width="10.33203125" style="6" customWidth="1"/>
    <col min="4" max="4" width="13.33203125" style="6" customWidth="1"/>
    <col min="5" max="8" width="13.33203125" style="6" hidden="1" customWidth="1"/>
    <col min="9" max="9" width="14.109375" style="6" hidden="1" customWidth="1"/>
    <col min="10" max="12" width="13.33203125" style="6" hidden="1" customWidth="1"/>
    <col min="13" max="14" width="13.33203125" style="6" customWidth="1"/>
    <col min="15" max="16" width="13.33203125" style="6" hidden="1" customWidth="1"/>
    <col min="17" max="18" width="8.88671875" style="6" hidden="1" customWidth="1"/>
    <col min="19" max="254" width="8.88671875" style="6"/>
    <col min="255" max="255" width="5.77734375" style="6" customWidth="1"/>
    <col min="256" max="256" width="12.5546875" style="6" customWidth="1"/>
    <col min="257" max="257" width="43" style="6" customWidth="1"/>
    <col min="258" max="258" width="10.33203125" style="6" customWidth="1"/>
    <col min="259" max="259" width="13.33203125" style="6" customWidth="1"/>
    <col min="260" max="263" width="0" style="6" hidden="1" customWidth="1"/>
    <col min="264" max="264" width="8.109375" style="6" customWidth="1"/>
    <col min="265" max="268" width="0" style="6" hidden="1" customWidth="1"/>
    <col min="269" max="270" width="13.33203125" style="6" customWidth="1"/>
    <col min="271" max="274" width="0" style="6" hidden="1" customWidth="1"/>
    <col min="275" max="510" width="8.88671875" style="6"/>
    <col min="511" max="511" width="5.77734375" style="6" customWidth="1"/>
    <col min="512" max="512" width="12.5546875" style="6" customWidth="1"/>
    <col min="513" max="513" width="43" style="6" customWidth="1"/>
    <col min="514" max="514" width="10.33203125" style="6" customWidth="1"/>
    <col min="515" max="515" width="13.33203125" style="6" customWidth="1"/>
    <col min="516" max="519" width="0" style="6" hidden="1" customWidth="1"/>
    <col min="520" max="520" width="8.109375" style="6" customWidth="1"/>
    <col min="521" max="524" width="0" style="6" hidden="1" customWidth="1"/>
    <col min="525" max="526" width="13.33203125" style="6" customWidth="1"/>
    <col min="527" max="530" width="0" style="6" hidden="1" customWidth="1"/>
    <col min="531" max="766" width="8.88671875" style="6"/>
    <col min="767" max="767" width="5.77734375" style="6" customWidth="1"/>
    <col min="768" max="768" width="12.5546875" style="6" customWidth="1"/>
    <col min="769" max="769" width="43" style="6" customWidth="1"/>
    <col min="770" max="770" width="10.33203125" style="6" customWidth="1"/>
    <col min="771" max="771" width="13.33203125" style="6" customWidth="1"/>
    <col min="772" max="775" width="0" style="6" hidden="1" customWidth="1"/>
    <col min="776" max="776" width="8.109375" style="6" customWidth="1"/>
    <col min="777" max="780" width="0" style="6" hidden="1" customWidth="1"/>
    <col min="781" max="782" width="13.33203125" style="6" customWidth="1"/>
    <col min="783" max="786" width="0" style="6" hidden="1" customWidth="1"/>
    <col min="787" max="1022" width="8.88671875" style="6"/>
    <col min="1023" max="1023" width="5.77734375" style="6" customWidth="1"/>
    <col min="1024" max="1024" width="12.5546875" style="6" customWidth="1"/>
    <col min="1025" max="1025" width="43" style="6" customWidth="1"/>
    <col min="1026" max="1026" width="10.33203125" style="6" customWidth="1"/>
    <col min="1027" max="1027" width="13.33203125" style="6" customWidth="1"/>
    <col min="1028" max="1031" width="0" style="6" hidden="1" customWidth="1"/>
    <col min="1032" max="1032" width="8.109375" style="6" customWidth="1"/>
    <col min="1033" max="1036" width="0" style="6" hidden="1" customWidth="1"/>
    <col min="1037" max="1038" width="13.33203125" style="6" customWidth="1"/>
    <col min="1039" max="1042" width="0" style="6" hidden="1" customWidth="1"/>
    <col min="1043" max="1278" width="8.88671875" style="6"/>
    <col min="1279" max="1279" width="5.77734375" style="6" customWidth="1"/>
    <col min="1280" max="1280" width="12.5546875" style="6" customWidth="1"/>
    <col min="1281" max="1281" width="43" style="6" customWidth="1"/>
    <col min="1282" max="1282" width="10.33203125" style="6" customWidth="1"/>
    <col min="1283" max="1283" width="13.33203125" style="6" customWidth="1"/>
    <col min="1284" max="1287" width="0" style="6" hidden="1" customWidth="1"/>
    <col min="1288" max="1288" width="8.109375" style="6" customWidth="1"/>
    <col min="1289" max="1292" width="0" style="6" hidden="1" customWidth="1"/>
    <col min="1293" max="1294" width="13.33203125" style="6" customWidth="1"/>
    <col min="1295" max="1298" width="0" style="6" hidden="1" customWidth="1"/>
    <col min="1299" max="1534" width="8.88671875" style="6"/>
    <col min="1535" max="1535" width="5.77734375" style="6" customWidth="1"/>
    <col min="1536" max="1536" width="12.5546875" style="6" customWidth="1"/>
    <col min="1537" max="1537" width="43" style="6" customWidth="1"/>
    <col min="1538" max="1538" width="10.33203125" style="6" customWidth="1"/>
    <col min="1539" max="1539" width="13.33203125" style="6" customWidth="1"/>
    <col min="1540" max="1543" width="0" style="6" hidden="1" customWidth="1"/>
    <col min="1544" max="1544" width="8.109375" style="6" customWidth="1"/>
    <col min="1545" max="1548" width="0" style="6" hidden="1" customWidth="1"/>
    <col min="1549" max="1550" width="13.33203125" style="6" customWidth="1"/>
    <col min="1551" max="1554" width="0" style="6" hidden="1" customWidth="1"/>
    <col min="1555" max="1790" width="8.88671875" style="6"/>
    <col min="1791" max="1791" width="5.77734375" style="6" customWidth="1"/>
    <col min="1792" max="1792" width="12.5546875" style="6" customWidth="1"/>
    <col min="1793" max="1793" width="43" style="6" customWidth="1"/>
    <col min="1794" max="1794" width="10.33203125" style="6" customWidth="1"/>
    <col min="1795" max="1795" width="13.33203125" style="6" customWidth="1"/>
    <col min="1796" max="1799" width="0" style="6" hidden="1" customWidth="1"/>
    <col min="1800" max="1800" width="8.109375" style="6" customWidth="1"/>
    <col min="1801" max="1804" width="0" style="6" hidden="1" customWidth="1"/>
    <col min="1805" max="1806" width="13.33203125" style="6" customWidth="1"/>
    <col min="1807" max="1810" width="0" style="6" hidden="1" customWidth="1"/>
    <col min="1811" max="2046" width="8.88671875" style="6"/>
    <col min="2047" max="2047" width="5.77734375" style="6" customWidth="1"/>
    <col min="2048" max="2048" width="12.5546875" style="6" customWidth="1"/>
    <col min="2049" max="2049" width="43" style="6" customWidth="1"/>
    <col min="2050" max="2050" width="10.33203125" style="6" customWidth="1"/>
    <col min="2051" max="2051" width="13.33203125" style="6" customWidth="1"/>
    <col min="2052" max="2055" width="0" style="6" hidden="1" customWidth="1"/>
    <col min="2056" max="2056" width="8.109375" style="6" customWidth="1"/>
    <col min="2057" max="2060" width="0" style="6" hidden="1" customWidth="1"/>
    <col min="2061" max="2062" width="13.33203125" style="6" customWidth="1"/>
    <col min="2063" max="2066" width="0" style="6" hidden="1" customWidth="1"/>
    <col min="2067" max="2302" width="8.88671875" style="6"/>
    <col min="2303" max="2303" width="5.77734375" style="6" customWidth="1"/>
    <col min="2304" max="2304" width="12.5546875" style="6" customWidth="1"/>
    <col min="2305" max="2305" width="43" style="6" customWidth="1"/>
    <col min="2306" max="2306" width="10.33203125" style="6" customWidth="1"/>
    <col min="2307" max="2307" width="13.33203125" style="6" customWidth="1"/>
    <col min="2308" max="2311" width="0" style="6" hidden="1" customWidth="1"/>
    <col min="2312" max="2312" width="8.109375" style="6" customWidth="1"/>
    <col min="2313" max="2316" width="0" style="6" hidden="1" customWidth="1"/>
    <col min="2317" max="2318" width="13.33203125" style="6" customWidth="1"/>
    <col min="2319" max="2322" width="0" style="6" hidden="1" customWidth="1"/>
    <col min="2323" max="2558" width="8.88671875" style="6"/>
    <col min="2559" max="2559" width="5.77734375" style="6" customWidth="1"/>
    <col min="2560" max="2560" width="12.5546875" style="6" customWidth="1"/>
    <col min="2561" max="2561" width="43" style="6" customWidth="1"/>
    <col min="2562" max="2562" width="10.33203125" style="6" customWidth="1"/>
    <col min="2563" max="2563" width="13.33203125" style="6" customWidth="1"/>
    <col min="2564" max="2567" width="0" style="6" hidden="1" customWidth="1"/>
    <col min="2568" max="2568" width="8.109375" style="6" customWidth="1"/>
    <col min="2569" max="2572" width="0" style="6" hidden="1" customWidth="1"/>
    <col min="2573" max="2574" width="13.33203125" style="6" customWidth="1"/>
    <col min="2575" max="2578" width="0" style="6" hidden="1" customWidth="1"/>
    <col min="2579" max="2814" width="8.88671875" style="6"/>
    <col min="2815" max="2815" width="5.77734375" style="6" customWidth="1"/>
    <col min="2816" max="2816" width="12.5546875" style="6" customWidth="1"/>
    <col min="2817" max="2817" width="43" style="6" customWidth="1"/>
    <col min="2818" max="2818" width="10.33203125" style="6" customWidth="1"/>
    <col min="2819" max="2819" width="13.33203125" style="6" customWidth="1"/>
    <col min="2820" max="2823" width="0" style="6" hidden="1" customWidth="1"/>
    <col min="2824" max="2824" width="8.109375" style="6" customWidth="1"/>
    <col min="2825" max="2828" width="0" style="6" hidden="1" customWidth="1"/>
    <col min="2829" max="2830" width="13.33203125" style="6" customWidth="1"/>
    <col min="2831" max="2834" width="0" style="6" hidden="1" customWidth="1"/>
    <col min="2835" max="3070" width="8.88671875" style="6"/>
    <col min="3071" max="3071" width="5.77734375" style="6" customWidth="1"/>
    <col min="3072" max="3072" width="12.5546875" style="6" customWidth="1"/>
    <col min="3073" max="3073" width="43" style="6" customWidth="1"/>
    <col min="3074" max="3074" width="10.33203125" style="6" customWidth="1"/>
    <col min="3075" max="3075" width="13.33203125" style="6" customWidth="1"/>
    <col min="3076" max="3079" width="0" style="6" hidden="1" customWidth="1"/>
    <col min="3080" max="3080" width="8.109375" style="6" customWidth="1"/>
    <col min="3081" max="3084" width="0" style="6" hidden="1" customWidth="1"/>
    <col min="3085" max="3086" width="13.33203125" style="6" customWidth="1"/>
    <col min="3087" max="3090" width="0" style="6" hidden="1" customWidth="1"/>
    <col min="3091" max="3326" width="8.88671875" style="6"/>
    <col min="3327" max="3327" width="5.77734375" style="6" customWidth="1"/>
    <col min="3328" max="3328" width="12.5546875" style="6" customWidth="1"/>
    <col min="3329" max="3329" width="43" style="6" customWidth="1"/>
    <col min="3330" max="3330" width="10.33203125" style="6" customWidth="1"/>
    <col min="3331" max="3331" width="13.33203125" style="6" customWidth="1"/>
    <col min="3332" max="3335" width="0" style="6" hidden="1" customWidth="1"/>
    <col min="3336" max="3336" width="8.109375" style="6" customWidth="1"/>
    <col min="3337" max="3340" width="0" style="6" hidden="1" customWidth="1"/>
    <col min="3341" max="3342" width="13.33203125" style="6" customWidth="1"/>
    <col min="3343" max="3346" width="0" style="6" hidden="1" customWidth="1"/>
    <col min="3347" max="3582" width="8.88671875" style="6"/>
    <col min="3583" max="3583" width="5.77734375" style="6" customWidth="1"/>
    <col min="3584" max="3584" width="12.5546875" style="6" customWidth="1"/>
    <col min="3585" max="3585" width="43" style="6" customWidth="1"/>
    <col min="3586" max="3586" width="10.33203125" style="6" customWidth="1"/>
    <col min="3587" max="3587" width="13.33203125" style="6" customWidth="1"/>
    <col min="3588" max="3591" width="0" style="6" hidden="1" customWidth="1"/>
    <col min="3592" max="3592" width="8.109375" style="6" customWidth="1"/>
    <col min="3593" max="3596" width="0" style="6" hidden="1" customWidth="1"/>
    <col min="3597" max="3598" width="13.33203125" style="6" customWidth="1"/>
    <col min="3599" max="3602" width="0" style="6" hidden="1" customWidth="1"/>
    <col min="3603" max="3838" width="8.88671875" style="6"/>
    <col min="3839" max="3839" width="5.77734375" style="6" customWidth="1"/>
    <col min="3840" max="3840" width="12.5546875" style="6" customWidth="1"/>
    <col min="3841" max="3841" width="43" style="6" customWidth="1"/>
    <col min="3842" max="3842" width="10.33203125" style="6" customWidth="1"/>
    <col min="3843" max="3843" width="13.33203125" style="6" customWidth="1"/>
    <col min="3844" max="3847" width="0" style="6" hidden="1" customWidth="1"/>
    <col min="3848" max="3848" width="8.109375" style="6" customWidth="1"/>
    <col min="3849" max="3852" width="0" style="6" hidden="1" customWidth="1"/>
    <col min="3853" max="3854" width="13.33203125" style="6" customWidth="1"/>
    <col min="3855" max="3858" width="0" style="6" hidden="1" customWidth="1"/>
    <col min="3859" max="4094" width="8.88671875" style="6"/>
    <col min="4095" max="4095" width="5.77734375" style="6" customWidth="1"/>
    <col min="4096" max="4096" width="12.5546875" style="6" customWidth="1"/>
    <col min="4097" max="4097" width="43" style="6" customWidth="1"/>
    <col min="4098" max="4098" width="10.33203125" style="6" customWidth="1"/>
    <col min="4099" max="4099" width="13.33203125" style="6" customWidth="1"/>
    <col min="4100" max="4103" width="0" style="6" hidden="1" customWidth="1"/>
    <col min="4104" max="4104" width="8.109375" style="6" customWidth="1"/>
    <col min="4105" max="4108" width="0" style="6" hidden="1" customWidth="1"/>
    <col min="4109" max="4110" width="13.33203125" style="6" customWidth="1"/>
    <col min="4111" max="4114" width="0" style="6" hidden="1" customWidth="1"/>
    <col min="4115" max="4350" width="8.88671875" style="6"/>
    <col min="4351" max="4351" width="5.77734375" style="6" customWidth="1"/>
    <col min="4352" max="4352" width="12.5546875" style="6" customWidth="1"/>
    <col min="4353" max="4353" width="43" style="6" customWidth="1"/>
    <col min="4354" max="4354" width="10.33203125" style="6" customWidth="1"/>
    <col min="4355" max="4355" width="13.33203125" style="6" customWidth="1"/>
    <col min="4356" max="4359" width="0" style="6" hidden="1" customWidth="1"/>
    <col min="4360" max="4360" width="8.109375" style="6" customWidth="1"/>
    <col min="4361" max="4364" width="0" style="6" hidden="1" customWidth="1"/>
    <col min="4365" max="4366" width="13.33203125" style="6" customWidth="1"/>
    <col min="4367" max="4370" width="0" style="6" hidden="1" customWidth="1"/>
    <col min="4371" max="4606" width="8.88671875" style="6"/>
    <col min="4607" max="4607" width="5.77734375" style="6" customWidth="1"/>
    <col min="4608" max="4608" width="12.5546875" style="6" customWidth="1"/>
    <col min="4609" max="4609" width="43" style="6" customWidth="1"/>
    <col min="4610" max="4610" width="10.33203125" style="6" customWidth="1"/>
    <col min="4611" max="4611" width="13.33203125" style="6" customWidth="1"/>
    <col min="4612" max="4615" width="0" style="6" hidden="1" customWidth="1"/>
    <col min="4616" max="4616" width="8.109375" style="6" customWidth="1"/>
    <col min="4617" max="4620" width="0" style="6" hidden="1" customWidth="1"/>
    <col min="4621" max="4622" width="13.33203125" style="6" customWidth="1"/>
    <col min="4623" max="4626" width="0" style="6" hidden="1" customWidth="1"/>
    <col min="4627" max="4862" width="8.88671875" style="6"/>
    <col min="4863" max="4863" width="5.77734375" style="6" customWidth="1"/>
    <col min="4864" max="4864" width="12.5546875" style="6" customWidth="1"/>
    <col min="4865" max="4865" width="43" style="6" customWidth="1"/>
    <col min="4866" max="4866" width="10.33203125" style="6" customWidth="1"/>
    <col min="4867" max="4867" width="13.33203125" style="6" customWidth="1"/>
    <col min="4868" max="4871" width="0" style="6" hidden="1" customWidth="1"/>
    <col min="4872" max="4872" width="8.109375" style="6" customWidth="1"/>
    <col min="4873" max="4876" width="0" style="6" hidden="1" customWidth="1"/>
    <col min="4877" max="4878" width="13.33203125" style="6" customWidth="1"/>
    <col min="4879" max="4882" width="0" style="6" hidden="1" customWidth="1"/>
    <col min="4883" max="5118" width="8.88671875" style="6"/>
    <col min="5119" max="5119" width="5.77734375" style="6" customWidth="1"/>
    <col min="5120" max="5120" width="12.5546875" style="6" customWidth="1"/>
    <col min="5121" max="5121" width="43" style="6" customWidth="1"/>
    <col min="5122" max="5122" width="10.33203125" style="6" customWidth="1"/>
    <col min="5123" max="5123" width="13.33203125" style="6" customWidth="1"/>
    <col min="5124" max="5127" width="0" style="6" hidden="1" customWidth="1"/>
    <col min="5128" max="5128" width="8.109375" style="6" customWidth="1"/>
    <col min="5129" max="5132" width="0" style="6" hidden="1" customWidth="1"/>
    <col min="5133" max="5134" width="13.33203125" style="6" customWidth="1"/>
    <col min="5135" max="5138" width="0" style="6" hidden="1" customWidth="1"/>
    <col min="5139" max="5374" width="8.88671875" style="6"/>
    <col min="5375" max="5375" width="5.77734375" style="6" customWidth="1"/>
    <col min="5376" max="5376" width="12.5546875" style="6" customWidth="1"/>
    <col min="5377" max="5377" width="43" style="6" customWidth="1"/>
    <col min="5378" max="5378" width="10.33203125" style="6" customWidth="1"/>
    <col min="5379" max="5379" width="13.33203125" style="6" customWidth="1"/>
    <col min="5380" max="5383" width="0" style="6" hidden="1" customWidth="1"/>
    <col min="5384" max="5384" width="8.109375" style="6" customWidth="1"/>
    <col min="5385" max="5388" width="0" style="6" hidden="1" customWidth="1"/>
    <col min="5389" max="5390" width="13.33203125" style="6" customWidth="1"/>
    <col min="5391" max="5394" width="0" style="6" hidden="1" customWidth="1"/>
    <col min="5395" max="5630" width="8.88671875" style="6"/>
    <col min="5631" max="5631" width="5.77734375" style="6" customWidth="1"/>
    <col min="5632" max="5632" width="12.5546875" style="6" customWidth="1"/>
    <col min="5633" max="5633" width="43" style="6" customWidth="1"/>
    <col min="5634" max="5634" width="10.33203125" style="6" customWidth="1"/>
    <col min="5635" max="5635" width="13.33203125" style="6" customWidth="1"/>
    <col min="5636" max="5639" width="0" style="6" hidden="1" customWidth="1"/>
    <col min="5640" max="5640" width="8.109375" style="6" customWidth="1"/>
    <col min="5641" max="5644" width="0" style="6" hidden="1" customWidth="1"/>
    <col min="5645" max="5646" width="13.33203125" style="6" customWidth="1"/>
    <col min="5647" max="5650" width="0" style="6" hidden="1" customWidth="1"/>
    <col min="5651" max="5886" width="8.88671875" style="6"/>
    <col min="5887" max="5887" width="5.77734375" style="6" customWidth="1"/>
    <col min="5888" max="5888" width="12.5546875" style="6" customWidth="1"/>
    <col min="5889" max="5889" width="43" style="6" customWidth="1"/>
    <col min="5890" max="5890" width="10.33203125" style="6" customWidth="1"/>
    <col min="5891" max="5891" width="13.33203125" style="6" customWidth="1"/>
    <col min="5892" max="5895" width="0" style="6" hidden="1" customWidth="1"/>
    <col min="5896" max="5896" width="8.109375" style="6" customWidth="1"/>
    <col min="5897" max="5900" width="0" style="6" hidden="1" customWidth="1"/>
    <col min="5901" max="5902" width="13.33203125" style="6" customWidth="1"/>
    <col min="5903" max="5906" width="0" style="6" hidden="1" customWidth="1"/>
    <col min="5907" max="6142" width="8.88671875" style="6"/>
    <col min="6143" max="6143" width="5.77734375" style="6" customWidth="1"/>
    <col min="6144" max="6144" width="12.5546875" style="6" customWidth="1"/>
    <col min="6145" max="6145" width="43" style="6" customWidth="1"/>
    <col min="6146" max="6146" width="10.33203125" style="6" customWidth="1"/>
    <col min="6147" max="6147" width="13.33203125" style="6" customWidth="1"/>
    <col min="6148" max="6151" width="0" style="6" hidden="1" customWidth="1"/>
    <col min="6152" max="6152" width="8.109375" style="6" customWidth="1"/>
    <col min="6153" max="6156" width="0" style="6" hidden="1" customWidth="1"/>
    <col min="6157" max="6158" width="13.33203125" style="6" customWidth="1"/>
    <col min="6159" max="6162" width="0" style="6" hidden="1" customWidth="1"/>
    <col min="6163" max="6398" width="8.88671875" style="6"/>
    <col min="6399" max="6399" width="5.77734375" style="6" customWidth="1"/>
    <col min="6400" max="6400" width="12.5546875" style="6" customWidth="1"/>
    <col min="6401" max="6401" width="43" style="6" customWidth="1"/>
    <col min="6402" max="6402" width="10.33203125" style="6" customWidth="1"/>
    <col min="6403" max="6403" width="13.33203125" style="6" customWidth="1"/>
    <col min="6404" max="6407" width="0" style="6" hidden="1" customWidth="1"/>
    <col min="6408" max="6408" width="8.109375" style="6" customWidth="1"/>
    <col min="6409" max="6412" width="0" style="6" hidden="1" customWidth="1"/>
    <col min="6413" max="6414" width="13.33203125" style="6" customWidth="1"/>
    <col min="6415" max="6418" width="0" style="6" hidden="1" customWidth="1"/>
    <col min="6419" max="6654" width="8.88671875" style="6"/>
    <col min="6655" max="6655" width="5.77734375" style="6" customWidth="1"/>
    <col min="6656" max="6656" width="12.5546875" style="6" customWidth="1"/>
    <col min="6657" max="6657" width="43" style="6" customWidth="1"/>
    <col min="6658" max="6658" width="10.33203125" style="6" customWidth="1"/>
    <col min="6659" max="6659" width="13.33203125" style="6" customWidth="1"/>
    <col min="6660" max="6663" width="0" style="6" hidden="1" customWidth="1"/>
    <col min="6664" max="6664" width="8.109375" style="6" customWidth="1"/>
    <col min="6665" max="6668" width="0" style="6" hidden="1" customWidth="1"/>
    <col min="6669" max="6670" width="13.33203125" style="6" customWidth="1"/>
    <col min="6671" max="6674" width="0" style="6" hidden="1" customWidth="1"/>
    <col min="6675" max="6910" width="8.88671875" style="6"/>
    <col min="6911" max="6911" width="5.77734375" style="6" customWidth="1"/>
    <col min="6912" max="6912" width="12.5546875" style="6" customWidth="1"/>
    <col min="6913" max="6913" width="43" style="6" customWidth="1"/>
    <col min="6914" max="6914" width="10.33203125" style="6" customWidth="1"/>
    <col min="6915" max="6915" width="13.33203125" style="6" customWidth="1"/>
    <col min="6916" max="6919" width="0" style="6" hidden="1" customWidth="1"/>
    <col min="6920" max="6920" width="8.109375" style="6" customWidth="1"/>
    <col min="6921" max="6924" width="0" style="6" hidden="1" customWidth="1"/>
    <col min="6925" max="6926" width="13.33203125" style="6" customWidth="1"/>
    <col min="6927" max="6930" width="0" style="6" hidden="1" customWidth="1"/>
    <col min="6931" max="7166" width="8.88671875" style="6"/>
    <col min="7167" max="7167" width="5.77734375" style="6" customWidth="1"/>
    <col min="7168" max="7168" width="12.5546875" style="6" customWidth="1"/>
    <col min="7169" max="7169" width="43" style="6" customWidth="1"/>
    <col min="7170" max="7170" width="10.33203125" style="6" customWidth="1"/>
    <col min="7171" max="7171" width="13.33203125" style="6" customWidth="1"/>
    <col min="7172" max="7175" width="0" style="6" hidden="1" customWidth="1"/>
    <col min="7176" max="7176" width="8.109375" style="6" customWidth="1"/>
    <col min="7177" max="7180" width="0" style="6" hidden="1" customWidth="1"/>
    <col min="7181" max="7182" width="13.33203125" style="6" customWidth="1"/>
    <col min="7183" max="7186" width="0" style="6" hidden="1" customWidth="1"/>
    <col min="7187" max="7422" width="8.88671875" style="6"/>
    <col min="7423" max="7423" width="5.77734375" style="6" customWidth="1"/>
    <col min="7424" max="7424" width="12.5546875" style="6" customWidth="1"/>
    <col min="7425" max="7425" width="43" style="6" customWidth="1"/>
    <col min="7426" max="7426" width="10.33203125" style="6" customWidth="1"/>
    <col min="7427" max="7427" width="13.33203125" style="6" customWidth="1"/>
    <col min="7428" max="7431" width="0" style="6" hidden="1" customWidth="1"/>
    <col min="7432" max="7432" width="8.109375" style="6" customWidth="1"/>
    <col min="7433" max="7436" width="0" style="6" hidden="1" customWidth="1"/>
    <col min="7437" max="7438" width="13.33203125" style="6" customWidth="1"/>
    <col min="7439" max="7442" width="0" style="6" hidden="1" customWidth="1"/>
    <col min="7443" max="7678" width="8.88671875" style="6"/>
    <col min="7679" max="7679" width="5.77734375" style="6" customWidth="1"/>
    <col min="7680" max="7680" width="12.5546875" style="6" customWidth="1"/>
    <col min="7681" max="7681" width="43" style="6" customWidth="1"/>
    <col min="7682" max="7682" width="10.33203125" style="6" customWidth="1"/>
    <col min="7683" max="7683" width="13.33203125" style="6" customWidth="1"/>
    <col min="7684" max="7687" width="0" style="6" hidden="1" customWidth="1"/>
    <col min="7688" max="7688" width="8.109375" style="6" customWidth="1"/>
    <col min="7689" max="7692" width="0" style="6" hidden="1" customWidth="1"/>
    <col min="7693" max="7694" width="13.33203125" style="6" customWidth="1"/>
    <col min="7695" max="7698" width="0" style="6" hidden="1" customWidth="1"/>
    <col min="7699" max="7934" width="8.88671875" style="6"/>
    <col min="7935" max="7935" width="5.77734375" style="6" customWidth="1"/>
    <col min="7936" max="7936" width="12.5546875" style="6" customWidth="1"/>
    <col min="7937" max="7937" width="43" style="6" customWidth="1"/>
    <col min="7938" max="7938" width="10.33203125" style="6" customWidth="1"/>
    <col min="7939" max="7939" width="13.33203125" style="6" customWidth="1"/>
    <col min="7940" max="7943" width="0" style="6" hidden="1" customWidth="1"/>
    <col min="7944" max="7944" width="8.109375" style="6" customWidth="1"/>
    <col min="7945" max="7948" width="0" style="6" hidden="1" customWidth="1"/>
    <col min="7949" max="7950" width="13.33203125" style="6" customWidth="1"/>
    <col min="7951" max="7954" width="0" style="6" hidden="1" customWidth="1"/>
    <col min="7955" max="8190" width="8.88671875" style="6"/>
    <col min="8191" max="8191" width="5.77734375" style="6" customWidth="1"/>
    <col min="8192" max="8192" width="12.5546875" style="6" customWidth="1"/>
    <col min="8193" max="8193" width="43" style="6" customWidth="1"/>
    <col min="8194" max="8194" width="10.33203125" style="6" customWidth="1"/>
    <col min="8195" max="8195" width="13.33203125" style="6" customWidth="1"/>
    <col min="8196" max="8199" width="0" style="6" hidden="1" customWidth="1"/>
    <col min="8200" max="8200" width="8.109375" style="6" customWidth="1"/>
    <col min="8201" max="8204" width="0" style="6" hidden="1" customWidth="1"/>
    <col min="8205" max="8206" width="13.33203125" style="6" customWidth="1"/>
    <col min="8207" max="8210" width="0" style="6" hidden="1" customWidth="1"/>
    <col min="8211" max="8446" width="8.88671875" style="6"/>
    <col min="8447" max="8447" width="5.77734375" style="6" customWidth="1"/>
    <col min="8448" max="8448" width="12.5546875" style="6" customWidth="1"/>
    <col min="8449" max="8449" width="43" style="6" customWidth="1"/>
    <col min="8450" max="8450" width="10.33203125" style="6" customWidth="1"/>
    <col min="8451" max="8451" width="13.33203125" style="6" customWidth="1"/>
    <col min="8452" max="8455" width="0" style="6" hidden="1" customWidth="1"/>
    <col min="8456" max="8456" width="8.109375" style="6" customWidth="1"/>
    <col min="8457" max="8460" width="0" style="6" hidden="1" customWidth="1"/>
    <col min="8461" max="8462" width="13.33203125" style="6" customWidth="1"/>
    <col min="8463" max="8466" width="0" style="6" hidden="1" customWidth="1"/>
    <col min="8467" max="8702" width="8.88671875" style="6"/>
    <col min="8703" max="8703" width="5.77734375" style="6" customWidth="1"/>
    <col min="8704" max="8704" width="12.5546875" style="6" customWidth="1"/>
    <col min="8705" max="8705" width="43" style="6" customWidth="1"/>
    <col min="8706" max="8706" width="10.33203125" style="6" customWidth="1"/>
    <col min="8707" max="8707" width="13.33203125" style="6" customWidth="1"/>
    <col min="8708" max="8711" width="0" style="6" hidden="1" customWidth="1"/>
    <col min="8712" max="8712" width="8.109375" style="6" customWidth="1"/>
    <col min="8713" max="8716" width="0" style="6" hidden="1" customWidth="1"/>
    <col min="8717" max="8718" width="13.33203125" style="6" customWidth="1"/>
    <col min="8719" max="8722" width="0" style="6" hidden="1" customWidth="1"/>
    <col min="8723" max="8958" width="8.88671875" style="6"/>
    <col min="8959" max="8959" width="5.77734375" style="6" customWidth="1"/>
    <col min="8960" max="8960" width="12.5546875" style="6" customWidth="1"/>
    <col min="8961" max="8961" width="43" style="6" customWidth="1"/>
    <col min="8962" max="8962" width="10.33203125" style="6" customWidth="1"/>
    <col min="8963" max="8963" width="13.33203125" style="6" customWidth="1"/>
    <col min="8964" max="8967" width="0" style="6" hidden="1" customWidth="1"/>
    <col min="8968" max="8968" width="8.109375" style="6" customWidth="1"/>
    <col min="8969" max="8972" width="0" style="6" hidden="1" customWidth="1"/>
    <col min="8973" max="8974" width="13.33203125" style="6" customWidth="1"/>
    <col min="8975" max="8978" width="0" style="6" hidden="1" customWidth="1"/>
    <col min="8979" max="9214" width="8.88671875" style="6"/>
    <col min="9215" max="9215" width="5.77734375" style="6" customWidth="1"/>
    <col min="9216" max="9216" width="12.5546875" style="6" customWidth="1"/>
    <col min="9217" max="9217" width="43" style="6" customWidth="1"/>
    <col min="9218" max="9218" width="10.33203125" style="6" customWidth="1"/>
    <col min="9219" max="9219" width="13.33203125" style="6" customWidth="1"/>
    <col min="9220" max="9223" width="0" style="6" hidden="1" customWidth="1"/>
    <col min="9224" max="9224" width="8.109375" style="6" customWidth="1"/>
    <col min="9225" max="9228" width="0" style="6" hidden="1" customWidth="1"/>
    <col min="9229" max="9230" width="13.33203125" style="6" customWidth="1"/>
    <col min="9231" max="9234" width="0" style="6" hidden="1" customWidth="1"/>
    <col min="9235" max="9470" width="8.88671875" style="6"/>
    <col min="9471" max="9471" width="5.77734375" style="6" customWidth="1"/>
    <col min="9472" max="9472" width="12.5546875" style="6" customWidth="1"/>
    <col min="9473" max="9473" width="43" style="6" customWidth="1"/>
    <col min="9474" max="9474" width="10.33203125" style="6" customWidth="1"/>
    <col min="9475" max="9475" width="13.33203125" style="6" customWidth="1"/>
    <col min="9476" max="9479" width="0" style="6" hidden="1" customWidth="1"/>
    <col min="9480" max="9480" width="8.109375" style="6" customWidth="1"/>
    <col min="9481" max="9484" width="0" style="6" hidden="1" customWidth="1"/>
    <col min="9485" max="9486" width="13.33203125" style="6" customWidth="1"/>
    <col min="9487" max="9490" width="0" style="6" hidden="1" customWidth="1"/>
    <col min="9491" max="9726" width="8.88671875" style="6"/>
    <col min="9727" max="9727" width="5.77734375" style="6" customWidth="1"/>
    <col min="9728" max="9728" width="12.5546875" style="6" customWidth="1"/>
    <col min="9729" max="9729" width="43" style="6" customWidth="1"/>
    <col min="9730" max="9730" width="10.33203125" style="6" customWidth="1"/>
    <col min="9731" max="9731" width="13.33203125" style="6" customWidth="1"/>
    <col min="9732" max="9735" width="0" style="6" hidden="1" customWidth="1"/>
    <col min="9736" max="9736" width="8.109375" style="6" customWidth="1"/>
    <col min="9737" max="9740" width="0" style="6" hidden="1" customWidth="1"/>
    <col min="9741" max="9742" width="13.33203125" style="6" customWidth="1"/>
    <col min="9743" max="9746" width="0" style="6" hidden="1" customWidth="1"/>
    <col min="9747" max="9982" width="8.88671875" style="6"/>
    <col min="9983" max="9983" width="5.77734375" style="6" customWidth="1"/>
    <col min="9984" max="9984" width="12.5546875" style="6" customWidth="1"/>
    <col min="9985" max="9985" width="43" style="6" customWidth="1"/>
    <col min="9986" max="9986" width="10.33203125" style="6" customWidth="1"/>
    <col min="9987" max="9987" width="13.33203125" style="6" customWidth="1"/>
    <col min="9988" max="9991" width="0" style="6" hidden="1" customWidth="1"/>
    <col min="9992" max="9992" width="8.109375" style="6" customWidth="1"/>
    <col min="9993" max="9996" width="0" style="6" hidden="1" customWidth="1"/>
    <col min="9997" max="9998" width="13.33203125" style="6" customWidth="1"/>
    <col min="9999" max="10002" width="0" style="6" hidden="1" customWidth="1"/>
    <col min="10003" max="10238" width="8.88671875" style="6"/>
    <col min="10239" max="10239" width="5.77734375" style="6" customWidth="1"/>
    <col min="10240" max="10240" width="12.5546875" style="6" customWidth="1"/>
    <col min="10241" max="10241" width="43" style="6" customWidth="1"/>
    <col min="10242" max="10242" width="10.33203125" style="6" customWidth="1"/>
    <col min="10243" max="10243" width="13.33203125" style="6" customWidth="1"/>
    <col min="10244" max="10247" width="0" style="6" hidden="1" customWidth="1"/>
    <col min="10248" max="10248" width="8.109375" style="6" customWidth="1"/>
    <col min="10249" max="10252" width="0" style="6" hidden="1" customWidth="1"/>
    <col min="10253" max="10254" width="13.33203125" style="6" customWidth="1"/>
    <col min="10255" max="10258" width="0" style="6" hidden="1" customWidth="1"/>
    <col min="10259" max="10494" width="8.88671875" style="6"/>
    <col min="10495" max="10495" width="5.77734375" style="6" customWidth="1"/>
    <col min="10496" max="10496" width="12.5546875" style="6" customWidth="1"/>
    <col min="10497" max="10497" width="43" style="6" customWidth="1"/>
    <col min="10498" max="10498" width="10.33203125" style="6" customWidth="1"/>
    <col min="10499" max="10499" width="13.33203125" style="6" customWidth="1"/>
    <col min="10500" max="10503" width="0" style="6" hidden="1" customWidth="1"/>
    <col min="10504" max="10504" width="8.109375" style="6" customWidth="1"/>
    <col min="10505" max="10508" width="0" style="6" hidden="1" customWidth="1"/>
    <col min="10509" max="10510" width="13.33203125" style="6" customWidth="1"/>
    <col min="10511" max="10514" width="0" style="6" hidden="1" customWidth="1"/>
    <col min="10515" max="10750" width="8.88671875" style="6"/>
    <col min="10751" max="10751" width="5.77734375" style="6" customWidth="1"/>
    <col min="10752" max="10752" width="12.5546875" style="6" customWidth="1"/>
    <col min="10753" max="10753" width="43" style="6" customWidth="1"/>
    <col min="10754" max="10754" width="10.33203125" style="6" customWidth="1"/>
    <col min="10755" max="10755" width="13.33203125" style="6" customWidth="1"/>
    <col min="10756" max="10759" width="0" style="6" hidden="1" customWidth="1"/>
    <col min="10760" max="10760" width="8.109375" style="6" customWidth="1"/>
    <col min="10761" max="10764" width="0" style="6" hidden="1" customWidth="1"/>
    <col min="10765" max="10766" width="13.33203125" style="6" customWidth="1"/>
    <col min="10767" max="10770" width="0" style="6" hidden="1" customWidth="1"/>
    <col min="10771" max="11006" width="8.88671875" style="6"/>
    <col min="11007" max="11007" width="5.77734375" style="6" customWidth="1"/>
    <col min="11008" max="11008" width="12.5546875" style="6" customWidth="1"/>
    <col min="11009" max="11009" width="43" style="6" customWidth="1"/>
    <col min="11010" max="11010" width="10.33203125" style="6" customWidth="1"/>
    <col min="11011" max="11011" width="13.33203125" style="6" customWidth="1"/>
    <col min="11012" max="11015" width="0" style="6" hidden="1" customWidth="1"/>
    <col min="11016" max="11016" width="8.109375" style="6" customWidth="1"/>
    <col min="11017" max="11020" width="0" style="6" hidden="1" customWidth="1"/>
    <col min="11021" max="11022" width="13.33203125" style="6" customWidth="1"/>
    <col min="11023" max="11026" width="0" style="6" hidden="1" customWidth="1"/>
    <col min="11027" max="11262" width="8.88671875" style="6"/>
    <col min="11263" max="11263" width="5.77734375" style="6" customWidth="1"/>
    <col min="11264" max="11264" width="12.5546875" style="6" customWidth="1"/>
    <col min="11265" max="11265" width="43" style="6" customWidth="1"/>
    <col min="11266" max="11266" width="10.33203125" style="6" customWidth="1"/>
    <col min="11267" max="11267" width="13.33203125" style="6" customWidth="1"/>
    <col min="11268" max="11271" width="0" style="6" hidden="1" customWidth="1"/>
    <col min="11272" max="11272" width="8.109375" style="6" customWidth="1"/>
    <col min="11273" max="11276" width="0" style="6" hidden="1" customWidth="1"/>
    <col min="11277" max="11278" width="13.33203125" style="6" customWidth="1"/>
    <col min="11279" max="11282" width="0" style="6" hidden="1" customWidth="1"/>
    <col min="11283" max="11518" width="8.88671875" style="6"/>
    <col min="11519" max="11519" width="5.77734375" style="6" customWidth="1"/>
    <col min="11520" max="11520" width="12.5546875" style="6" customWidth="1"/>
    <col min="11521" max="11521" width="43" style="6" customWidth="1"/>
    <col min="11522" max="11522" width="10.33203125" style="6" customWidth="1"/>
    <col min="11523" max="11523" width="13.33203125" style="6" customWidth="1"/>
    <col min="11524" max="11527" width="0" style="6" hidden="1" customWidth="1"/>
    <col min="11528" max="11528" width="8.109375" style="6" customWidth="1"/>
    <col min="11529" max="11532" width="0" style="6" hidden="1" customWidth="1"/>
    <col min="11533" max="11534" width="13.33203125" style="6" customWidth="1"/>
    <col min="11535" max="11538" width="0" style="6" hidden="1" customWidth="1"/>
    <col min="11539" max="11774" width="8.88671875" style="6"/>
    <col min="11775" max="11775" width="5.77734375" style="6" customWidth="1"/>
    <col min="11776" max="11776" width="12.5546875" style="6" customWidth="1"/>
    <col min="11777" max="11777" width="43" style="6" customWidth="1"/>
    <col min="11778" max="11778" width="10.33203125" style="6" customWidth="1"/>
    <col min="11779" max="11779" width="13.33203125" style="6" customWidth="1"/>
    <col min="11780" max="11783" width="0" style="6" hidden="1" customWidth="1"/>
    <col min="11784" max="11784" width="8.109375" style="6" customWidth="1"/>
    <col min="11785" max="11788" width="0" style="6" hidden="1" customWidth="1"/>
    <col min="11789" max="11790" width="13.33203125" style="6" customWidth="1"/>
    <col min="11791" max="11794" width="0" style="6" hidden="1" customWidth="1"/>
    <col min="11795" max="12030" width="8.88671875" style="6"/>
    <col min="12031" max="12031" width="5.77734375" style="6" customWidth="1"/>
    <col min="12032" max="12032" width="12.5546875" style="6" customWidth="1"/>
    <col min="12033" max="12033" width="43" style="6" customWidth="1"/>
    <col min="12034" max="12034" width="10.33203125" style="6" customWidth="1"/>
    <col min="12035" max="12035" width="13.33203125" style="6" customWidth="1"/>
    <col min="12036" max="12039" width="0" style="6" hidden="1" customWidth="1"/>
    <col min="12040" max="12040" width="8.109375" style="6" customWidth="1"/>
    <col min="12041" max="12044" width="0" style="6" hidden="1" customWidth="1"/>
    <col min="12045" max="12046" width="13.33203125" style="6" customWidth="1"/>
    <col min="12047" max="12050" width="0" style="6" hidden="1" customWidth="1"/>
    <col min="12051" max="12286" width="8.88671875" style="6"/>
    <col min="12287" max="12287" width="5.77734375" style="6" customWidth="1"/>
    <col min="12288" max="12288" width="12.5546875" style="6" customWidth="1"/>
    <col min="12289" max="12289" width="43" style="6" customWidth="1"/>
    <col min="12290" max="12290" width="10.33203125" style="6" customWidth="1"/>
    <col min="12291" max="12291" width="13.33203125" style="6" customWidth="1"/>
    <col min="12292" max="12295" width="0" style="6" hidden="1" customWidth="1"/>
    <col min="12296" max="12296" width="8.109375" style="6" customWidth="1"/>
    <col min="12297" max="12300" width="0" style="6" hidden="1" customWidth="1"/>
    <col min="12301" max="12302" width="13.33203125" style="6" customWidth="1"/>
    <col min="12303" max="12306" width="0" style="6" hidden="1" customWidth="1"/>
    <col min="12307" max="12542" width="8.88671875" style="6"/>
    <col min="12543" max="12543" width="5.77734375" style="6" customWidth="1"/>
    <col min="12544" max="12544" width="12.5546875" style="6" customWidth="1"/>
    <col min="12545" max="12545" width="43" style="6" customWidth="1"/>
    <col min="12546" max="12546" width="10.33203125" style="6" customWidth="1"/>
    <col min="12547" max="12547" width="13.33203125" style="6" customWidth="1"/>
    <col min="12548" max="12551" width="0" style="6" hidden="1" customWidth="1"/>
    <col min="12552" max="12552" width="8.109375" style="6" customWidth="1"/>
    <col min="12553" max="12556" width="0" style="6" hidden="1" customWidth="1"/>
    <col min="12557" max="12558" width="13.33203125" style="6" customWidth="1"/>
    <col min="12559" max="12562" width="0" style="6" hidden="1" customWidth="1"/>
    <col min="12563" max="12798" width="8.88671875" style="6"/>
    <col min="12799" max="12799" width="5.77734375" style="6" customWidth="1"/>
    <col min="12800" max="12800" width="12.5546875" style="6" customWidth="1"/>
    <col min="12801" max="12801" width="43" style="6" customWidth="1"/>
    <col min="12802" max="12802" width="10.33203125" style="6" customWidth="1"/>
    <col min="12803" max="12803" width="13.33203125" style="6" customWidth="1"/>
    <col min="12804" max="12807" width="0" style="6" hidden="1" customWidth="1"/>
    <col min="12808" max="12808" width="8.109375" style="6" customWidth="1"/>
    <col min="12809" max="12812" width="0" style="6" hidden="1" customWidth="1"/>
    <col min="12813" max="12814" width="13.33203125" style="6" customWidth="1"/>
    <col min="12815" max="12818" width="0" style="6" hidden="1" customWidth="1"/>
    <col min="12819" max="13054" width="8.88671875" style="6"/>
    <col min="13055" max="13055" width="5.77734375" style="6" customWidth="1"/>
    <col min="13056" max="13056" width="12.5546875" style="6" customWidth="1"/>
    <col min="13057" max="13057" width="43" style="6" customWidth="1"/>
    <col min="13058" max="13058" width="10.33203125" style="6" customWidth="1"/>
    <col min="13059" max="13059" width="13.33203125" style="6" customWidth="1"/>
    <col min="13060" max="13063" width="0" style="6" hidden="1" customWidth="1"/>
    <col min="13064" max="13064" width="8.109375" style="6" customWidth="1"/>
    <col min="13065" max="13068" width="0" style="6" hidden="1" customWidth="1"/>
    <col min="13069" max="13070" width="13.33203125" style="6" customWidth="1"/>
    <col min="13071" max="13074" width="0" style="6" hidden="1" customWidth="1"/>
    <col min="13075" max="13310" width="8.88671875" style="6"/>
    <col min="13311" max="13311" width="5.77734375" style="6" customWidth="1"/>
    <col min="13312" max="13312" width="12.5546875" style="6" customWidth="1"/>
    <col min="13313" max="13313" width="43" style="6" customWidth="1"/>
    <col min="13314" max="13314" width="10.33203125" style="6" customWidth="1"/>
    <col min="13315" max="13315" width="13.33203125" style="6" customWidth="1"/>
    <col min="13316" max="13319" width="0" style="6" hidden="1" customWidth="1"/>
    <col min="13320" max="13320" width="8.109375" style="6" customWidth="1"/>
    <col min="13321" max="13324" width="0" style="6" hidden="1" customWidth="1"/>
    <col min="13325" max="13326" width="13.33203125" style="6" customWidth="1"/>
    <col min="13327" max="13330" width="0" style="6" hidden="1" customWidth="1"/>
    <col min="13331" max="13566" width="8.88671875" style="6"/>
    <col min="13567" max="13567" width="5.77734375" style="6" customWidth="1"/>
    <col min="13568" max="13568" width="12.5546875" style="6" customWidth="1"/>
    <col min="13569" max="13569" width="43" style="6" customWidth="1"/>
    <col min="13570" max="13570" width="10.33203125" style="6" customWidth="1"/>
    <col min="13571" max="13571" width="13.33203125" style="6" customWidth="1"/>
    <col min="13572" max="13575" width="0" style="6" hidden="1" customWidth="1"/>
    <col min="13576" max="13576" width="8.109375" style="6" customWidth="1"/>
    <col min="13577" max="13580" width="0" style="6" hidden="1" customWidth="1"/>
    <col min="13581" max="13582" width="13.33203125" style="6" customWidth="1"/>
    <col min="13583" max="13586" width="0" style="6" hidden="1" customWidth="1"/>
    <col min="13587" max="13822" width="8.88671875" style="6"/>
    <col min="13823" max="13823" width="5.77734375" style="6" customWidth="1"/>
    <col min="13824" max="13824" width="12.5546875" style="6" customWidth="1"/>
    <col min="13825" max="13825" width="43" style="6" customWidth="1"/>
    <col min="13826" max="13826" width="10.33203125" style="6" customWidth="1"/>
    <col min="13827" max="13827" width="13.33203125" style="6" customWidth="1"/>
    <col min="13828" max="13831" width="0" style="6" hidden="1" customWidth="1"/>
    <col min="13832" max="13832" width="8.109375" style="6" customWidth="1"/>
    <col min="13833" max="13836" width="0" style="6" hidden="1" customWidth="1"/>
    <col min="13837" max="13838" width="13.33203125" style="6" customWidth="1"/>
    <col min="13839" max="13842" width="0" style="6" hidden="1" customWidth="1"/>
    <col min="13843" max="14078" width="8.88671875" style="6"/>
    <col min="14079" max="14079" width="5.77734375" style="6" customWidth="1"/>
    <col min="14080" max="14080" width="12.5546875" style="6" customWidth="1"/>
    <col min="14081" max="14081" width="43" style="6" customWidth="1"/>
    <col min="14082" max="14082" width="10.33203125" style="6" customWidth="1"/>
    <col min="14083" max="14083" width="13.33203125" style="6" customWidth="1"/>
    <col min="14084" max="14087" width="0" style="6" hidden="1" customWidth="1"/>
    <col min="14088" max="14088" width="8.109375" style="6" customWidth="1"/>
    <col min="14089" max="14092" width="0" style="6" hidden="1" customWidth="1"/>
    <col min="14093" max="14094" width="13.33203125" style="6" customWidth="1"/>
    <col min="14095" max="14098" width="0" style="6" hidden="1" customWidth="1"/>
    <col min="14099" max="14334" width="8.88671875" style="6"/>
    <col min="14335" max="14335" width="5.77734375" style="6" customWidth="1"/>
    <col min="14336" max="14336" width="12.5546875" style="6" customWidth="1"/>
    <col min="14337" max="14337" width="43" style="6" customWidth="1"/>
    <col min="14338" max="14338" width="10.33203125" style="6" customWidth="1"/>
    <col min="14339" max="14339" width="13.33203125" style="6" customWidth="1"/>
    <col min="14340" max="14343" width="0" style="6" hidden="1" customWidth="1"/>
    <col min="14344" max="14344" width="8.109375" style="6" customWidth="1"/>
    <col min="14345" max="14348" width="0" style="6" hidden="1" customWidth="1"/>
    <col min="14349" max="14350" width="13.33203125" style="6" customWidth="1"/>
    <col min="14351" max="14354" width="0" style="6" hidden="1" customWidth="1"/>
    <col min="14355" max="14590" width="8.88671875" style="6"/>
    <col min="14591" max="14591" width="5.77734375" style="6" customWidth="1"/>
    <col min="14592" max="14592" width="12.5546875" style="6" customWidth="1"/>
    <col min="14593" max="14593" width="43" style="6" customWidth="1"/>
    <col min="14594" max="14594" width="10.33203125" style="6" customWidth="1"/>
    <col min="14595" max="14595" width="13.33203125" style="6" customWidth="1"/>
    <col min="14596" max="14599" width="0" style="6" hidden="1" customWidth="1"/>
    <col min="14600" max="14600" width="8.109375" style="6" customWidth="1"/>
    <col min="14601" max="14604" width="0" style="6" hidden="1" customWidth="1"/>
    <col min="14605" max="14606" width="13.33203125" style="6" customWidth="1"/>
    <col min="14607" max="14610" width="0" style="6" hidden="1" customWidth="1"/>
    <col min="14611" max="14846" width="8.88671875" style="6"/>
    <col min="14847" max="14847" width="5.77734375" style="6" customWidth="1"/>
    <col min="14848" max="14848" width="12.5546875" style="6" customWidth="1"/>
    <col min="14849" max="14849" width="43" style="6" customWidth="1"/>
    <col min="14850" max="14850" width="10.33203125" style="6" customWidth="1"/>
    <col min="14851" max="14851" width="13.33203125" style="6" customWidth="1"/>
    <col min="14852" max="14855" width="0" style="6" hidden="1" customWidth="1"/>
    <col min="14856" max="14856" width="8.109375" style="6" customWidth="1"/>
    <col min="14857" max="14860" width="0" style="6" hidden="1" customWidth="1"/>
    <col min="14861" max="14862" width="13.33203125" style="6" customWidth="1"/>
    <col min="14863" max="14866" width="0" style="6" hidden="1" customWidth="1"/>
    <col min="14867" max="15102" width="8.88671875" style="6"/>
    <col min="15103" max="15103" width="5.77734375" style="6" customWidth="1"/>
    <col min="15104" max="15104" width="12.5546875" style="6" customWidth="1"/>
    <col min="15105" max="15105" width="43" style="6" customWidth="1"/>
    <col min="15106" max="15106" width="10.33203125" style="6" customWidth="1"/>
    <col min="15107" max="15107" width="13.33203125" style="6" customWidth="1"/>
    <col min="15108" max="15111" width="0" style="6" hidden="1" customWidth="1"/>
    <col min="15112" max="15112" width="8.109375" style="6" customWidth="1"/>
    <col min="15113" max="15116" width="0" style="6" hidden="1" customWidth="1"/>
    <col min="15117" max="15118" width="13.33203125" style="6" customWidth="1"/>
    <col min="15119" max="15122" width="0" style="6" hidden="1" customWidth="1"/>
    <col min="15123" max="15358" width="8.88671875" style="6"/>
    <col min="15359" max="15359" width="5.77734375" style="6" customWidth="1"/>
    <col min="15360" max="15360" width="12.5546875" style="6" customWidth="1"/>
    <col min="15361" max="15361" width="43" style="6" customWidth="1"/>
    <col min="15362" max="15362" width="10.33203125" style="6" customWidth="1"/>
    <col min="15363" max="15363" width="13.33203125" style="6" customWidth="1"/>
    <col min="15364" max="15367" width="0" style="6" hidden="1" customWidth="1"/>
    <col min="15368" max="15368" width="8.109375" style="6" customWidth="1"/>
    <col min="15369" max="15372" width="0" style="6" hidden="1" customWidth="1"/>
    <col min="15373" max="15374" width="13.33203125" style="6" customWidth="1"/>
    <col min="15375" max="15378" width="0" style="6" hidden="1" customWidth="1"/>
    <col min="15379" max="15614" width="8.88671875" style="6"/>
    <col min="15615" max="15615" width="5.77734375" style="6" customWidth="1"/>
    <col min="15616" max="15616" width="12.5546875" style="6" customWidth="1"/>
    <col min="15617" max="15617" width="43" style="6" customWidth="1"/>
    <col min="15618" max="15618" width="10.33203125" style="6" customWidth="1"/>
    <col min="15619" max="15619" width="13.33203125" style="6" customWidth="1"/>
    <col min="15620" max="15623" width="0" style="6" hidden="1" customWidth="1"/>
    <col min="15624" max="15624" width="8.109375" style="6" customWidth="1"/>
    <col min="15625" max="15628" width="0" style="6" hidden="1" customWidth="1"/>
    <col min="15629" max="15630" width="13.33203125" style="6" customWidth="1"/>
    <col min="15631" max="15634" width="0" style="6" hidden="1" customWidth="1"/>
    <col min="15635" max="15870" width="8.88671875" style="6"/>
    <col min="15871" max="15871" width="5.77734375" style="6" customWidth="1"/>
    <col min="15872" max="15872" width="12.5546875" style="6" customWidth="1"/>
    <col min="15873" max="15873" width="43" style="6" customWidth="1"/>
    <col min="15874" max="15874" width="10.33203125" style="6" customWidth="1"/>
    <col min="15875" max="15875" width="13.33203125" style="6" customWidth="1"/>
    <col min="15876" max="15879" width="0" style="6" hidden="1" customWidth="1"/>
    <col min="15880" max="15880" width="8.109375" style="6" customWidth="1"/>
    <col min="15881" max="15884" width="0" style="6" hidden="1" customWidth="1"/>
    <col min="15885" max="15886" width="13.33203125" style="6" customWidth="1"/>
    <col min="15887" max="15890" width="0" style="6" hidden="1" customWidth="1"/>
    <col min="15891" max="16126" width="8.88671875" style="6"/>
    <col min="16127" max="16127" width="5.77734375" style="6" customWidth="1"/>
    <col min="16128" max="16128" width="12.5546875" style="6" customWidth="1"/>
    <col min="16129" max="16129" width="43" style="6" customWidth="1"/>
    <col min="16130" max="16130" width="10.33203125" style="6" customWidth="1"/>
    <col min="16131" max="16131" width="13.33203125" style="6" customWidth="1"/>
    <col min="16132" max="16135" width="0" style="6" hidden="1" customWidth="1"/>
    <col min="16136" max="16136" width="8.109375" style="6" customWidth="1"/>
    <col min="16137" max="16140" width="0" style="6" hidden="1" customWidth="1"/>
    <col min="16141" max="16142" width="13.33203125" style="6" customWidth="1"/>
    <col min="16143" max="16146" width="0" style="6" hidden="1" customWidth="1"/>
    <col min="16147" max="16384" width="8.88671875" style="6"/>
  </cols>
  <sheetData>
    <row r="1" spans="1:19" ht="20.399999999999999" customHeight="1">
      <c r="A1" s="87" t="s">
        <v>0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S1" s="57" t="s">
        <v>69</v>
      </c>
    </row>
    <row r="2" spans="1:19" ht="38.4" customHeight="1">
      <c r="A2" s="89" t="s">
        <v>20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S2" s="57" t="s">
        <v>78</v>
      </c>
    </row>
    <row r="3" spans="1:19" ht="19.2" customHeight="1">
      <c r="A3" s="90" t="s">
        <v>1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</row>
    <row r="4" spans="1:19" ht="30.6" customHeight="1">
      <c r="A4" s="7" t="s">
        <v>2</v>
      </c>
      <c r="B4" s="8" t="s">
        <v>3</v>
      </c>
      <c r="C4" s="8" t="s">
        <v>4</v>
      </c>
      <c r="D4" s="8" t="s">
        <v>5</v>
      </c>
      <c r="E4" s="8" t="s">
        <v>21</v>
      </c>
      <c r="F4" s="8" t="s">
        <v>22</v>
      </c>
      <c r="G4" s="8" t="s">
        <v>23</v>
      </c>
      <c r="H4" s="8" t="s">
        <v>22</v>
      </c>
      <c r="I4" s="8" t="s">
        <v>24</v>
      </c>
      <c r="J4" s="8" t="s">
        <v>22</v>
      </c>
      <c r="K4" s="8" t="s">
        <v>25</v>
      </c>
      <c r="L4" s="8" t="s">
        <v>22</v>
      </c>
      <c r="M4" s="8" t="s">
        <v>26</v>
      </c>
      <c r="N4" s="8" t="s">
        <v>22</v>
      </c>
      <c r="O4" s="8" t="s">
        <v>27</v>
      </c>
      <c r="P4" s="8" t="s">
        <v>28</v>
      </c>
      <c r="Q4" s="6" t="s">
        <v>6</v>
      </c>
      <c r="R4" s="6" t="s">
        <v>7</v>
      </c>
    </row>
    <row r="5" spans="1:19">
      <c r="A5" s="9" t="s">
        <v>8</v>
      </c>
      <c r="B5" s="10" t="s">
        <v>9</v>
      </c>
      <c r="C5" s="10"/>
      <c r="D5" s="11"/>
      <c r="E5" s="12"/>
      <c r="F5" s="12"/>
      <c r="G5" s="13"/>
      <c r="H5" s="12"/>
      <c r="I5" s="12"/>
      <c r="J5" s="12"/>
      <c r="K5" s="12"/>
      <c r="L5" s="12"/>
      <c r="M5" s="12"/>
      <c r="N5" s="12"/>
      <c r="O5" s="12"/>
      <c r="P5" s="12"/>
    </row>
    <row r="6" spans="1:19" ht="13.8" hidden="1">
      <c r="A6" s="14">
        <v>1</v>
      </c>
      <c r="B6" s="15" t="s">
        <v>29</v>
      </c>
      <c r="C6" s="16" t="s">
        <v>30</v>
      </c>
      <c r="D6" s="17">
        <v>70.240000000000009</v>
      </c>
      <c r="E6" s="18">
        <v>3000</v>
      </c>
      <c r="F6" s="18">
        <v>210720.00000000003</v>
      </c>
      <c r="G6" s="19">
        <v>3000</v>
      </c>
      <c r="H6" s="18">
        <v>210720.00000000003</v>
      </c>
      <c r="I6" s="18">
        <v>3000</v>
      </c>
      <c r="J6" s="18">
        <v>210720.00000000003</v>
      </c>
      <c r="K6" s="18">
        <v>0</v>
      </c>
      <c r="L6" s="18">
        <v>0</v>
      </c>
      <c r="M6" s="18">
        <v>3000</v>
      </c>
      <c r="N6" s="18">
        <f>D6*M6</f>
        <v>210720.00000000003</v>
      </c>
      <c r="O6" s="18">
        <v>0</v>
      </c>
      <c r="P6" s="18">
        <v>0</v>
      </c>
      <c r="S6" s="6" t="s">
        <v>54</v>
      </c>
    </row>
    <row r="7" spans="1:19" ht="13.8" hidden="1">
      <c r="A7" s="14">
        <v>2</v>
      </c>
      <c r="B7" s="15" t="s">
        <v>31</v>
      </c>
      <c r="C7" s="16" t="s">
        <v>30</v>
      </c>
      <c r="D7" s="17">
        <v>4</v>
      </c>
      <c r="E7" s="18">
        <v>20000</v>
      </c>
      <c r="F7" s="18">
        <v>80000</v>
      </c>
      <c r="G7" s="19">
        <v>20000</v>
      </c>
      <c r="H7" s="18">
        <v>80000</v>
      </c>
      <c r="I7" s="18">
        <v>20000</v>
      </c>
      <c r="J7" s="18">
        <v>80000</v>
      </c>
      <c r="K7" s="18">
        <v>0</v>
      </c>
      <c r="L7" s="18">
        <v>0</v>
      </c>
      <c r="M7" s="18">
        <v>20000</v>
      </c>
      <c r="N7" s="18">
        <f t="shared" ref="N7:N10" si="0">D7*M7</f>
        <v>80000</v>
      </c>
      <c r="O7" s="18">
        <v>0</v>
      </c>
      <c r="P7" s="18">
        <v>0</v>
      </c>
      <c r="S7" s="6" t="s">
        <v>54</v>
      </c>
    </row>
    <row r="8" spans="1:19" ht="13.8" hidden="1">
      <c r="A8" s="14">
        <v>3</v>
      </c>
      <c r="B8" s="15" t="s">
        <v>32</v>
      </c>
      <c r="C8" s="16" t="s">
        <v>33</v>
      </c>
      <c r="D8" s="17">
        <v>0.4</v>
      </c>
      <c r="E8" s="18">
        <v>5000</v>
      </c>
      <c r="F8" s="18">
        <v>2000</v>
      </c>
      <c r="G8" s="19">
        <v>5000</v>
      </c>
      <c r="H8" s="18">
        <v>2000</v>
      </c>
      <c r="I8" s="18">
        <v>5000</v>
      </c>
      <c r="J8" s="18">
        <v>2000</v>
      </c>
      <c r="K8" s="18">
        <v>0</v>
      </c>
      <c r="L8" s="18">
        <v>0</v>
      </c>
      <c r="M8" s="18">
        <v>5000</v>
      </c>
      <c r="N8" s="18">
        <f t="shared" si="0"/>
        <v>2000</v>
      </c>
      <c r="O8" s="18">
        <v>0</v>
      </c>
      <c r="P8" s="18">
        <v>0</v>
      </c>
      <c r="S8" s="6" t="s">
        <v>54</v>
      </c>
    </row>
    <row r="9" spans="1:19" ht="13.8" hidden="1">
      <c r="A9" s="14">
        <v>4</v>
      </c>
      <c r="B9" s="15" t="s">
        <v>34</v>
      </c>
      <c r="C9" s="16" t="s">
        <v>35</v>
      </c>
      <c r="D9" s="17">
        <v>1.1024</v>
      </c>
      <c r="E9" s="18">
        <v>41440</v>
      </c>
      <c r="F9" s="18">
        <v>45683.455999999998</v>
      </c>
      <c r="G9" s="19">
        <v>41440</v>
      </c>
      <c r="H9" s="18">
        <v>45683.455999999998</v>
      </c>
      <c r="I9" s="18">
        <v>41440</v>
      </c>
      <c r="J9" s="18">
        <v>45683.455999999998</v>
      </c>
      <c r="K9" s="18">
        <v>0</v>
      </c>
      <c r="L9" s="18">
        <v>0</v>
      </c>
      <c r="M9" s="18">
        <v>41440</v>
      </c>
      <c r="N9" s="18">
        <f t="shared" si="0"/>
        <v>45683.455999999998</v>
      </c>
      <c r="O9" s="18">
        <v>0</v>
      </c>
      <c r="P9" s="18">
        <v>0</v>
      </c>
      <c r="S9" s="6" t="s">
        <v>54</v>
      </c>
    </row>
    <row r="10" spans="1:19" ht="13.8" hidden="1">
      <c r="A10" s="14">
        <v>5</v>
      </c>
      <c r="B10" s="15" t="s">
        <v>36</v>
      </c>
      <c r="C10" s="16" t="s">
        <v>35</v>
      </c>
      <c r="D10" s="17">
        <v>16</v>
      </c>
      <c r="E10" s="18">
        <v>1380</v>
      </c>
      <c r="F10" s="18">
        <v>22080</v>
      </c>
      <c r="G10" s="19">
        <v>1473</v>
      </c>
      <c r="H10" s="18">
        <v>23568</v>
      </c>
      <c r="I10" s="18">
        <v>1473</v>
      </c>
      <c r="J10" s="18">
        <v>23568</v>
      </c>
      <c r="K10" s="18">
        <v>0</v>
      </c>
      <c r="L10" s="18">
        <v>0</v>
      </c>
      <c r="M10" s="18">
        <v>1473</v>
      </c>
      <c r="N10" s="18">
        <f t="shared" si="0"/>
        <v>23568</v>
      </c>
      <c r="O10" s="18">
        <v>93</v>
      </c>
      <c r="P10" s="18">
        <v>1488</v>
      </c>
      <c r="S10" s="6" t="s">
        <v>54</v>
      </c>
    </row>
    <row r="11" spans="1:19">
      <c r="A11" s="20"/>
      <c r="B11" s="21" t="s">
        <v>12</v>
      </c>
      <c r="C11" s="22"/>
      <c r="D11" s="23"/>
      <c r="E11" s="24"/>
      <c r="F11" s="24">
        <v>396931.80160000001</v>
      </c>
      <c r="G11" s="25"/>
      <c r="H11" s="24">
        <v>361971.45600000001</v>
      </c>
      <c r="I11" s="24"/>
      <c r="J11" s="24">
        <v>361971.45600000001</v>
      </c>
      <c r="K11" s="24"/>
      <c r="L11" s="24">
        <v>0</v>
      </c>
      <c r="M11" s="24"/>
      <c r="N11" s="24">
        <f>SUBTOTAL(9,N6:N10)</f>
        <v>0</v>
      </c>
      <c r="O11" s="24"/>
      <c r="P11" s="24">
        <v>1636.8000000000029</v>
      </c>
    </row>
    <row r="12" spans="1:19">
      <c r="A12" s="9" t="s">
        <v>13</v>
      </c>
      <c r="B12" s="10" t="s">
        <v>14</v>
      </c>
      <c r="C12" s="10"/>
      <c r="D12" s="11"/>
      <c r="E12" s="12"/>
      <c r="F12" s="12"/>
      <c r="G12" s="13"/>
      <c r="H12" s="12"/>
      <c r="I12" s="12"/>
      <c r="J12" s="12"/>
      <c r="K12" s="12"/>
      <c r="L12" s="12"/>
      <c r="M12" s="12"/>
      <c r="N12" s="12"/>
      <c r="O12" s="12"/>
      <c r="P12" s="12"/>
    </row>
    <row r="13" spans="1:19" ht="13.8" hidden="1">
      <c r="A13" s="14">
        <v>1</v>
      </c>
      <c r="B13" s="15" t="s">
        <v>37</v>
      </c>
      <c r="C13" s="16" t="s">
        <v>38</v>
      </c>
      <c r="D13" s="17">
        <v>18.613999999999997</v>
      </c>
      <c r="E13" s="18">
        <v>284000</v>
      </c>
      <c r="F13" s="18">
        <v>5286375.9999999991</v>
      </c>
      <c r="G13" s="19">
        <v>301000</v>
      </c>
      <c r="H13" s="18">
        <v>5602813.9999999991</v>
      </c>
      <c r="I13" s="18">
        <v>301000</v>
      </c>
      <c r="J13" s="18">
        <v>5602813.9999999991</v>
      </c>
      <c r="K13" s="18">
        <v>0</v>
      </c>
      <c r="L13" s="18"/>
      <c r="M13" s="18">
        <v>301000</v>
      </c>
      <c r="N13" s="18">
        <f>D13*M13</f>
        <v>5602813.9999999991</v>
      </c>
      <c r="O13" s="18">
        <v>17000</v>
      </c>
      <c r="P13" s="18">
        <v>316438</v>
      </c>
      <c r="S13" s="6" t="s">
        <v>54</v>
      </c>
    </row>
    <row r="14" spans="1:19" ht="13.8">
      <c r="A14" s="14">
        <v>2</v>
      </c>
      <c r="B14" s="15" t="s">
        <v>39</v>
      </c>
      <c r="C14" s="16" t="s">
        <v>38</v>
      </c>
      <c r="D14" s="17">
        <v>31.347270000000009</v>
      </c>
      <c r="E14" s="18">
        <v>0</v>
      </c>
      <c r="F14" s="18">
        <v>0</v>
      </c>
      <c r="G14" s="19">
        <v>234563</v>
      </c>
      <c r="H14" s="18">
        <v>7352909.6930100024</v>
      </c>
      <c r="I14" s="18">
        <v>234563</v>
      </c>
      <c r="J14" s="18">
        <v>7352909.6930100024</v>
      </c>
      <c r="K14" s="18">
        <v>0</v>
      </c>
      <c r="L14" s="18"/>
      <c r="M14" s="18">
        <v>234563</v>
      </c>
      <c r="N14" s="18">
        <f t="shared" ref="N14:N17" si="1">D14*M14</f>
        <v>7352909.6930100024</v>
      </c>
      <c r="O14" s="18">
        <v>234563</v>
      </c>
      <c r="P14" s="18">
        <v>7352909.6930100024</v>
      </c>
    </row>
    <row r="15" spans="1:19" ht="13.8">
      <c r="A15" s="14">
        <v>3</v>
      </c>
      <c r="B15" s="15" t="s">
        <v>39</v>
      </c>
      <c r="C15" s="16" t="s">
        <v>38</v>
      </c>
      <c r="D15" s="17">
        <v>1066.6980100000001</v>
      </c>
      <c r="E15" s="18">
        <v>221303</v>
      </c>
      <c r="F15" s="18">
        <v>236063469.70703003</v>
      </c>
      <c r="G15" s="19">
        <v>234563</v>
      </c>
      <c r="H15" s="18">
        <v>250207885.31963003</v>
      </c>
      <c r="I15" s="18">
        <v>234563</v>
      </c>
      <c r="J15" s="18">
        <v>250207885.31963003</v>
      </c>
      <c r="K15" s="18">
        <v>0</v>
      </c>
      <c r="L15" s="18"/>
      <c r="M15" s="18">
        <v>234563</v>
      </c>
      <c r="N15" s="18">
        <f t="shared" si="1"/>
        <v>250207885.31963003</v>
      </c>
      <c r="O15" s="18">
        <v>13260</v>
      </c>
      <c r="P15" s="18">
        <v>14144415.612599999</v>
      </c>
    </row>
    <row r="16" spans="1:19" ht="13.8">
      <c r="A16" s="14">
        <v>4</v>
      </c>
      <c r="B16" s="15" t="s">
        <v>40</v>
      </c>
      <c r="C16" s="16" t="s">
        <v>38</v>
      </c>
      <c r="D16" s="17">
        <v>15</v>
      </c>
      <c r="E16" s="18">
        <v>262697</v>
      </c>
      <c r="F16" s="18">
        <v>3940455</v>
      </c>
      <c r="G16" s="19">
        <v>278438</v>
      </c>
      <c r="H16" s="18">
        <v>4176570</v>
      </c>
      <c r="I16" s="18">
        <v>278438</v>
      </c>
      <c r="J16" s="18">
        <v>4176570</v>
      </c>
      <c r="K16" s="18">
        <v>0</v>
      </c>
      <c r="L16" s="18"/>
      <c r="M16" s="18">
        <v>278438</v>
      </c>
      <c r="N16" s="18">
        <f t="shared" si="1"/>
        <v>4176570</v>
      </c>
      <c r="O16" s="18">
        <v>15741</v>
      </c>
      <c r="P16" s="18">
        <v>236115</v>
      </c>
    </row>
    <row r="17" spans="1:19" ht="13.8">
      <c r="A17" s="14">
        <v>5</v>
      </c>
      <c r="B17" s="15" t="s">
        <v>41</v>
      </c>
      <c r="C17" s="16" t="s">
        <v>38</v>
      </c>
      <c r="D17" s="17">
        <v>26.864400000000003</v>
      </c>
      <c r="E17" s="18">
        <v>284408</v>
      </c>
      <c r="F17" s="18">
        <v>7640450.275200001</v>
      </c>
      <c r="G17" s="19">
        <v>301451</v>
      </c>
      <c r="H17" s="18">
        <v>8098300.2444000011</v>
      </c>
      <c r="I17" s="18">
        <v>301451</v>
      </c>
      <c r="J17" s="18">
        <v>8098300.2444000011</v>
      </c>
      <c r="K17" s="18">
        <v>0</v>
      </c>
      <c r="L17" s="18"/>
      <c r="M17" s="18">
        <v>301451</v>
      </c>
      <c r="N17" s="18">
        <f t="shared" si="1"/>
        <v>8098300.2444000011</v>
      </c>
      <c r="O17" s="18">
        <v>17043</v>
      </c>
      <c r="P17" s="18">
        <v>457849.96920000017</v>
      </c>
    </row>
    <row r="18" spans="1:19">
      <c r="A18" s="20"/>
      <c r="B18" s="21" t="s">
        <v>15</v>
      </c>
      <c r="C18" s="22"/>
      <c r="D18" s="23"/>
      <c r="E18" s="24"/>
      <c r="F18" s="24">
        <v>252930750.98223004</v>
      </c>
      <c r="G18" s="25"/>
      <c r="H18" s="24">
        <v>275438479.25704002</v>
      </c>
      <c r="I18" s="24"/>
      <c r="J18" s="24">
        <v>275438479.25704002</v>
      </c>
      <c r="K18" s="24"/>
      <c r="L18" s="24">
        <v>0</v>
      </c>
      <c r="M18" s="24"/>
      <c r="N18" s="24">
        <f>SUBTOTAL(9,N13:N17)</f>
        <v>269835665.25704002</v>
      </c>
      <c r="O18" s="24"/>
      <c r="P18" s="24">
        <v>22507728.274810001</v>
      </c>
    </row>
    <row r="19" spans="1:19">
      <c r="A19" s="9" t="s">
        <v>16</v>
      </c>
      <c r="B19" s="10" t="s">
        <v>17</v>
      </c>
      <c r="C19" s="10"/>
      <c r="D19" s="11"/>
      <c r="E19" s="12"/>
      <c r="F19" s="12"/>
      <c r="G19" s="13"/>
      <c r="H19" s="12"/>
      <c r="I19" s="12"/>
      <c r="J19" s="12"/>
      <c r="K19" s="12"/>
      <c r="L19" s="12"/>
      <c r="M19" s="12"/>
      <c r="N19" s="12"/>
      <c r="O19" s="12"/>
      <c r="P19" s="12"/>
    </row>
    <row r="20" spans="1:19" ht="13.8">
      <c r="A20" s="14">
        <v>1</v>
      </c>
      <c r="B20" s="15" t="s">
        <v>42</v>
      </c>
      <c r="C20" s="16" t="s">
        <v>43</v>
      </c>
      <c r="D20" s="17">
        <v>2</v>
      </c>
      <c r="E20" s="18">
        <v>2665772</v>
      </c>
      <c r="F20" s="18">
        <v>5331544</v>
      </c>
      <c r="G20" s="19">
        <v>2530418</v>
      </c>
      <c r="H20" s="18">
        <v>5060836</v>
      </c>
      <c r="I20" s="18">
        <v>2530418</v>
      </c>
      <c r="J20" s="18">
        <v>5060836</v>
      </c>
      <c r="K20" s="18">
        <v>0</v>
      </c>
      <c r="L20" s="18">
        <v>0</v>
      </c>
      <c r="M20" s="18">
        <v>2530418</v>
      </c>
      <c r="N20" s="18">
        <f>D20*M20</f>
        <v>5060836</v>
      </c>
      <c r="O20" s="18">
        <v>-135354</v>
      </c>
      <c r="P20" s="18">
        <v>-270708</v>
      </c>
    </row>
    <row r="21" spans="1:19" ht="13.8">
      <c r="A21" s="14">
        <v>2</v>
      </c>
      <c r="B21" s="15" t="s">
        <v>44</v>
      </c>
      <c r="C21" s="16" t="s">
        <v>43</v>
      </c>
      <c r="D21" s="17">
        <v>8.5334235000000014</v>
      </c>
      <c r="E21" s="18">
        <v>2696186</v>
      </c>
      <c r="F21" s="18">
        <v>23007696.972771004</v>
      </c>
      <c r="G21" s="19">
        <v>2702075</v>
      </c>
      <c r="H21" s="18">
        <v>23057950.303762503</v>
      </c>
      <c r="I21" s="18">
        <v>2702075</v>
      </c>
      <c r="J21" s="18">
        <v>23057950.303762503</v>
      </c>
      <c r="K21" s="18">
        <v>0</v>
      </c>
      <c r="L21" s="18">
        <v>0</v>
      </c>
      <c r="M21" s="18">
        <v>2702075</v>
      </c>
      <c r="N21" s="18">
        <f t="shared" ref="N21:N30" si="2">D21*M21</f>
        <v>23057950.303762503</v>
      </c>
      <c r="O21" s="18">
        <v>5889</v>
      </c>
      <c r="P21" s="18">
        <v>50253.330991499126</v>
      </c>
    </row>
    <row r="22" spans="1:19" ht="13.8">
      <c r="A22" s="14">
        <v>3</v>
      </c>
      <c r="B22" s="15" t="s">
        <v>45</v>
      </c>
      <c r="C22" s="16" t="s">
        <v>43</v>
      </c>
      <c r="D22" s="17">
        <v>28.961725000000005</v>
      </c>
      <c r="E22" s="18">
        <v>2938899</v>
      </c>
      <c r="F22" s="18">
        <v>85115584.64077501</v>
      </c>
      <c r="G22" s="19">
        <v>2702075</v>
      </c>
      <c r="H22" s="18">
        <v>78256753.079375014</v>
      </c>
      <c r="I22" s="18">
        <v>2702075</v>
      </c>
      <c r="J22" s="18">
        <v>78256753.079375014</v>
      </c>
      <c r="K22" s="18">
        <v>0</v>
      </c>
      <c r="L22" s="18">
        <v>0</v>
      </c>
      <c r="M22" s="18">
        <v>2702075</v>
      </c>
      <c r="N22" s="18">
        <f t="shared" si="2"/>
        <v>78256753.079375014</v>
      </c>
      <c r="O22" s="18">
        <v>-236824</v>
      </c>
      <c r="P22" s="18">
        <v>-6858831.5613999963</v>
      </c>
    </row>
    <row r="23" spans="1:19" ht="13.8">
      <c r="A23" s="14">
        <v>4</v>
      </c>
      <c r="B23" s="15" t="s">
        <v>46</v>
      </c>
      <c r="C23" s="16" t="s">
        <v>43</v>
      </c>
      <c r="D23" s="17">
        <v>97.234587500000032</v>
      </c>
      <c r="E23" s="18">
        <v>361310</v>
      </c>
      <c r="F23" s="18">
        <v>35131828.809625015</v>
      </c>
      <c r="G23" s="19">
        <v>363133</v>
      </c>
      <c r="H23" s="18">
        <v>35309087.462637514</v>
      </c>
      <c r="I23" s="18">
        <v>363133</v>
      </c>
      <c r="J23" s="18">
        <v>35309087.462637514</v>
      </c>
      <c r="K23" s="18">
        <v>0</v>
      </c>
      <c r="L23" s="18">
        <v>0</v>
      </c>
      <c r="M23" s="18">
        <v>363133</v>
      </c>
      <c r="N23" s="18">
        <f t="shared" si="2"/>
        <v>35309087.462637514</v>
      </c>
      <c r="O23" s="18">
        <v>1823</v>
      </c>
      <c r="P23" s="18">
        <v>177258.65301249921</v>
      </c>
    </row>
    <row r="24" spans="1:19" ht="13.8" hidden="1">
      <c r="A24" s="14">
        <v>5</v>
      </c>
      <c r="B24" s="15" t="s">
        <v>47</v>
      </c>
      <c r="C24" s="16" t="s">
        <v>43</v>
      </c>
      <c r="D24" s="17">
        <v>3.4196</v>
      </c>
      <c r="E24" s="18">
        <v>147059</v>
      </c>
      <c r="F24" s="18">
        <v>502882.95640000002</v>
      </c>
      <c r="G24" s="19">
        <v>147059</v>
      </c>
      <c r="H24" s="18">
        <v>502882.95640000002</v>
      </c>
      <c r="I24" s="18">
        <v>147059</v>
      </c>
      <c r="J24" s="18">
        <v>502882.95640000002</v>
      </c>
      <c r="K24" s="18">
        <v>0</v>
      </c>
      <c r="L24" s="18">
        <v>0</v>
      </c>
      <c r="M24" s="18">
        <v>147059</v>
      </c>
      <c r="N24" s="18">
        <f t="shared" si="2"/>
        <v>502882.95640000002</v>
      </c>
      <c r="O24" s="18">
        <v>0</v>
      </c>
      <c r="P24" s="18">
        <v>0</v>
      </c>
      <c r="S24" s="6" t="s">
        <v>54</v>
      </c>
    </row>
    <row r="25" spans="1:19" ht="13.8" hidden="1">
      <c r="A25" s="14">
        <v>6</v>
      </c>
      <c r="B25" s="15" t="s">
        <v>48</v>
      </c>
      <c r="C25" s="16" t="s">
        <v>43</v>
      </c>
      <c r="D25" s="17">
        <v>4.7016000000000009</v>
      </c>
      <c r="E25" s="18">
        <v>14767</v>
      </c>
      <c r="F25" s="18">
        <v>69428.527200000011</v>
      </c>
      <c r="G25" s="19">
        <v>14767</v>
      </c>
      <c r="H25" s="18">
        <v>69428.527200000011</v>
      </c>
      <c r="I25" s="18">
        <v>14767</v>
      </c>
      <c r="J25" s="18">
        <v>69428.527200000011</v>
      </c>
      <c r="K25" s="18">
        <v>0</v>
      </c>
      <c r="L25" s="18">
        <v>0</v>
      </c>
      <c r="M25" s="18">
        <v>14767</v>
      </c>
      <c r="N25" s="18">
        <f t="shared" si="2"/>
        <v>69428.527200000011</v>
      </c>
      <c r="O25" s="18">
        <v>0</v>
      </c>
      <c r="P25" s="18">
        <v>0</v>
      </c>
      <c r="S25" s="6" t="s">
        <v>54</v>
      </c>
    </row>
    <row r="26" spans="1:19" ht="13.8">
      <c r="A26" s="14">
        <v>7</v>
      </c>
      <c r="B26" s="15" t="s">
        <v>49</v>
      </c>
      <c r="C26" s="16" t="s">
        <v>43</v>
      </c>
      <c r="D26" s="17">
        <v>2</v>
      </c>
      <c r="E26" s="18">
        <v>1538740</v>
      </c>
      <c r="F26" s="18">
        <v>3077480</v>
      </c>
      <c r="G26" s="19">
        <v>1440540</v>
      </c>
      <c r="H26" s="18">
        <v>2881080</v>
      </c>
      <c r="I26" s="18">
        <v>1440540</v>
      </c>
      <c r="J26" s="18">
        <v>2881080</v>
      </c>
      <c r="K26" s="18">
        <v>0</v>
      </c>
      <c r="L26" s="18">
        <v>0</v>
      </c>
      <c r="M26" s="18">
        <v>1440540</v>
      </c>
      <c r="N26" s="18">
        <f t="shared" si="2"/>
        <v>2881080</v>
      </c>
      <c r="O26" s="18">
        <v>-98200</v>
      </c>
      <c r="P26" s="18">
        <v>-196400</v>
      </c>
    </row>
    <row r="27" spans="1:19" ht="13.8">
      <c r="A27" s="14">
        <v>8</v>
      </c>
      <c r="B27" s="15" t="s">
        <v>50</v>
      </c>
      <c r="C27" s="16" t="s">
        <v>43</v>
      </c>
      <c r="D27" s="17">
        <v>172.19781399500002</v>
      </c>
      <c r="E27" s="18">
        <v>1727890</v>
      </c>
      <c r="F27" s="18">
        <v>297538880.82382059</v>
      </c>
      <c r="G27" s="19">
        <v>1583616</v>
      </c>
      <c r="H27" s="18">
        <v>272695213.40750593</v>
      </c>
      <c r="I27" s="18">
        <v>1583616</v>
      </c>
      <c r="J27" s="18">
        <v>272695213.40750593</v>
      </c>
      <c r="K27" s="18">
        <v>0</v>
      </c>
      <c r="L27" s="18">
        <v>0</v>
      </c>
      <c r="M27" s="18">
        <v>1583616</v>
      </c>
      <c r="N27" s="18">
        <f t="shared" si="2"/>
        <v>272695213.40750593</v>
      </c>
      <c r="O27" s="18">
        <v>-144274</v>
      </c>
      <c r="P27" s="18">
        <v>-24843667.416314662</v>
      </c>
    </row>
    <row r="28" spans="1:19" ht="13.8">
      <c r="A28" s="14">
        <v>9</v>
      </c>
      <c r="B28" s="15" t="s">
        <v>51</v>
      </c>
      <c r="C28" s="16" t="s">
        <v>43</v>
      </c>
      <c r="D28" s="17">
        <v>5</v>
      </c>
      <c r="E28" s="18">
        <v>1475685</v>
      </c>
      <c r="F28" s="18">
        <v>7378425</v>
      </c>
      <c r="G28" s="19">
        <v>1370551</v>
      </c>
      <c r="H28" s="18">
        <v>6852755</v>
      </c>
      <c r="I28" s="18">
        <v>1370551</v>
      </c>
      <c r="J28" s="18">
        <v>6852755</v>
      </c>
      <c r="K28" s="18">
        <v>0</v>
      </c>
      <c r="L28" s="18">
        <v>0</v>
      </c>
      <c r="M28" s="18">
        <v>1370551</v>
      </c>
      <c r="N28" s="18">
        <f t="shared" si="2"/>
        <v>6852755</v>
      </c>
      <c r="O28" s="18">
        <v>-105134</v>
      </c>
      <c r="P28" s="18">
        <v>-525670</v>
      </c>
    </row>
    <row r="29" spans="1:19" ht="13.8">
      <c r="A29" s="14">
        <v>10</v>
      </c>
      <c r="B29" s="15" t="s">
        <v>52</v>
      </c>
      <c r="C29" s="16" t="s">
        <v>43</v>
      </c>
      <c r="D29" s="17">
        <v>37</v>
      </c>
      <c r="E29" s="18">
        <v>115189</v>
      </c>
      <c r="F29" s="18">
        <v>4261993</v>
      </c>
      <c r="G29" s="19">
        <v>115189</v>
      </c>
      <c r="H29" s="18">
        <v>4261993</v>
      </c>
      <c r="I29" s="18">
        <v>115189</v>
      </c>
      <c r="J29" s="18">
        <v>4261993</v>
      </c>
      <c r="K29" s="18">
        <v>0</v>
      </c>
      <c r="L29" s="18">
        <v>0</v>
      </c>
      <c r="M29" s="18">
        <v>115189</v>
      </c>
      <c r="N29" s="18">
        <f t="shared" si="2"/>
        <v>4261993</v>
      </c>
      <c r="O29" s="18">
        <v>0</v>
      </c>
      <c r="P29" s="18">
        <v>0</v>
      </c>
    </row>
    <row r="30" spans="1:19" ht="13.8">
      <c r="A30" s="14">
        <v>11</v>
      </c>
      <c r="B30" s="15" t="s">
        <v>53</v>
      </c>
      <c r="C30" s="16" t="s">
        <v>43</v>
      </c>
      <c r="D30" s="17">
        <v>2</v>
      </c>
      <c r="E30" s="18">
        <v>218019</v>
      </c>
      <c r="F30" s="18">
        <v>436038</v>
      </c>
      <c r="G30" s="19">
        <v>218019</v>
      </c>
      <c r="H30" s="18">
        <v>436038</v>
      </c>
      <c r="I30" s="18">
        <v>218019</v>
      </c>
      <c r="J30" s="18">
        <v>436038</v>
      </c>
      <c r="K30" s="18">
        <v>0</v>
      </c>
      <c r="L30" s="18">
        <v>0</v>
      </c>
      <c r="M30" s="18">
        <v>218019</v>
      </c>
      <c r="N30" s="18">
        <f t="shared" si="2"/>
        <v>436038</v>
      </c>
      <c r="O30" s="18">
        <v>0</v>
      </c>
      <c r="P30" s="18">
        <v>0</v>
      </c>
    </row>
    <row r="31" spans="1:19">
      <c r="A31" s="20"/>
      <c r="B31" s="21" t="s">
        <v>19</v>
      </c>
      <c r="C31" s="22"/>
      <c r="D31" s="23"/>
      <c r="E31" s="24"/>
      <c r="F31" s="24">
        <v>461880235.27709168</v>
      </c>
      <c r="G31" s="25"/>
      <c r="H31" s="24">
        <v>429384017.73688102</v>
      </c>
      <c r="I31" s="24"/>
      <c r="J31" s="24">
        <v>429384017.73688102</v>
      </c>
      <c r="K31" s="24"/>
      <c r="L31" s="24">
        <v>0</v>
      </c>
      <c r="M31" s="24"/>
      <c r="N31" s="24">
        <f>SUBTOTAL(9,N20:N30)</f>
        <v>428811706.253281</v>
      </c>
      <c r="O31" s="24"/>
      <c r="P31" s="24">
        <v>-32467764.993710659</v>
      </c>
    </row>
    <row r="37" spans="14:14">
      <c r="N37" s="54">
        <f>N31+N18+N11</f>
        <v>698647371.51032102</v>
      </c>
    </row>
  </sheetData>
  <autoFilter ref="A4:T30">
    <filterColumn colId="18">
      <filters blank="1"/>
    </filterColumn>
  </autoFilter>
  <mergeCells count="3">
    <mergeCell ref="A1:P1"/>
    <mergeCell ref="A2:P2"/>
    <mergeCell ref="A3:P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S37"/>
  <sheetViews>
    <sheetView workbookViewId="0">
      <selection activeCell="D9" sqref="D9"/>
    </sheetView>
  </sheetViews>
  <sheetFormatPr defaultColWidth="8.88671875" defaultRowHeight="10.8"/>
  <cols>
    <col min="1" max="1" width="5.77734375" style="26" customWidth="1"/>
    <col min="2" max="2" width="43" style="26" customWidth="1"/>
    <col min="3" max="3" width="10.33203125" style="26" customWidth="1"/>
    <col min="4" max="4" width="13.33203125" style="26" customWidth="1"/>
    <col min="5" max="8" width="13.33203125" style="26" hidden="1" customWidth="1"/>
    <col min="9" max="9" width="14.109375" style="26" hidden="1" customWidth="1"/>
    <col min="10" max="12" width="13.33203125" style="26" hidden="1" customWidth="1"/>
    <col min="13" max="14" width="13.33203125" style="26" customWidth="1"/>
    <col min="15" max="16" width="13.33203125" style="26" hidden="1" customWidth="1"/>
    <col min="17" max="18" width="8.88671875" style="26" hidden="1" customWidth="1"/>
    <col min="19" max="254" width="8.88671875" style="26"/>
    <col min="255" max="255" width="5.77734375" style="26" customWidth="1"/>
    <col min="256" max="256" width="11.109375" style="26" customWidth="1"/>
    <col min="257" max="257" width="43" style="26" customWidth="1"/>
    <col min="258" max="258" width="10.33203125" style="26" customWidth="1"/>
    <col min="259" max="259" width="13.33203125" style="26" customWidth="1"/>
    <col min="260" max="263" width="0" style="26" hidden="1" customWidth="1"/>
    <col min="264" max="264" width="8.109375" style="26" customWidth="1"/>
    <col min="265" max="268" width="0" style="26" hidden="1" customWidth="1"/>
    <col min="269" max="270" width="13.33203125" style="26" customWidth="1"/>
    <col min="271" max="274" width="0" style="26" hidden="1" customWidth="1"/>
    <col min="275" max="510" width="8.88671875" style="26"/>
    <col min="511" max="511" width="5.77734375" style="26" customWidth="1"/>
    <col min="512" max="512" width="11.109375" style="26" customWidth="1"/>
    <col min="513" max="513" width="43" style="26" customWidth="1"/>
    <col min="514" max="514" width="10.33203125" style="26" customWidth="1"/>
    <col min="515" max="515" width="13.33203125" style="26" customWidth="1"/>
    <col min="516" max="519" width="0" style="26" hidden="1" customWidth="1"/>
    <col min="520" max="520" width="8.109375" style="26" customWidth="1"/>
    <col min="521" max="524" width="0" style="26" hidden="1" customWidth="1"/>
    <col min="525" max="526" width="13.33203125" style="26" customWidth="1"/>
    <col min="527" max="530" width="0" style="26" hidden="1" customWidth="1"/>
    <col min="531" max="766" width="8.88671875" style="26"/>
    <col min="767" max="767" width="5.77734375" style="26" customWidth="1"/>
    <col min="768" max="768" width="11.109375" style="26" customWidth="1"/>
    <col min="769" max="769" width="43" style="26" customWidth="1"/>
    <col min="770" max="770" width="10.33203125" style="26" customWidth="1"/>
    <col min="771" max="771" width="13.33203125" style="26" customWidth="1"/>
    <col min="772" max="775" width="0" style="26" hidden="1" customWidth="1"/>
    <col min="776" max="776" width="8.109375" style="26" customWidth="1"/>
    <col min="777" max="780" width="0" style="26" hidden="1" customWidth="1"/>
    <col min="781" max="782" width="13.33203125" style="26" customWidth="1"/>
    <col min="783" max="786" width="0" style="26" hidden="1" customWidth="1"/>
    <col min="787" max="1022" width="8.88671875" style="26"/>
    <col min="1023" max="1023" width="5.77734375" style="26" customWidth="1"/>
    <col min="1024" max="1024" width="11.109375" style="26" customWidth="1"/>
    <col min="1025" max="1025" width="43" style="26" customWidth="1"/>
    <col min="1026" max="1026" width="10.33203125" style="26" customWidth="1"/>
    <col min="1027" max="1027" width="13.33203125" style="26" customWidth="1"/>
    <col min="1028" max="1031" width="0" style="26" hidden="1" customWidth="1"/>
    <col min="1032" max="1032" width="8.109375" style="26" customWidth="1"/>
    <col min="1033" max="1036" width="0" style="26" hidden="1" customWidth="1"/>
    <col min="1037" max="1038" width="13.33203125" style="26" customWidth="1"/>
    <col min="1039" max="1042" width="0" style="26" hidden="1" customWidth="1"/>
    <col min="1043" max="1278" width="8.88671875" style="26"/>
    <col min="1279" max="1279" width="5.77734375" style="26" customWidth="1"/>
    <col min="1280" max="1280" width="11.109375" style="26" customWidth="1"/>
    <col min="1281" max="1281" width="43" style="26" customWidth="1"/>
    <col min="1282" max="1282" width="10.33203125" style="26" customWidth="1"/>
    <col min="1283" max="1283" width="13.33203125" style="26" customWidth="1"/>
    <col min="1284" max="1287" width="0" style="26" hidden="1" customWidth="1"/>
    <col min="1288" max="1288" width="8.109375" style="26" customWidth="1"/>
    <col min="1289" max="1292" width="0" style="26" hidden="1" customWidth="1"/>
    <col min="1293" max="1294" width="13.33203125" style="26" customWidth="1"/>
    <col min="1295" max="1298" width="0" style="26" hidden="1" customWidth="1"/>
    <col min="1299" max="1534" width="8.88671875" style="26"/>
    <col min="1535" max="1535" width="5.77734375" style="26" customWidth="1"/>
    <col min="1536" max="1536" width="11.109375" style="26" customWidth="1"/>
    <col min="1537" max="1537" width="43" style="26" customWidth="1"/>
    <col min="1538" max="1538" width="10.33203125" style="26" customWidth="1"/>
    <col min="1539" max="1539" width="13.33203125" style="26" customWidth="1"/>
    <col min="1540" max="1543" width="0" style="26" hidden="1" customWidth="1"/>
    <col min="1544" max="1544" width="8.109375" style="26" customWidth="1"/>
    <col min="1545" max="1548" width="0" style="26" hidden="1" customWidth="1"/>
    <col min="1549" max="1550" width="13.33203125" style="26" customWidth="1"/>
    <col min="1551" max="1554" width="0" style="26" hidden="1" customWidth="1"/>
    <col min="1555" max="1790" width="8.88671875" style="26"/>
    <col min="1791" max="1791" width="5.77734375" style="26" customWidth="1"/>
    <col min="1792" max="1792" width="11.109375" style="26" customWidth="1"/>
    <col min="1793" max="1793" width="43" style="26" customWidth="1"/>
    <col min="1794" max="1794" width="10.33203125" style="26" customWidth="1"/>
    <col min="1795" max="1795" width="13.33203125" style="26" customWidth="1"/>
    <col min="1796" max="1799" width="0" style="26" hidden="1" customWidth="1"/>
    <col min="1800" max="1800" width="8.109375" style="26" customWidth="1"/>
    <col min="1801" max="1804" width="0" style="26" hidden="1" customWidth="1"/>
    <col min="1805" max="1806" width="13.33203125" style="26" customWidth="1"/>
    <col min="1807" max="1810" width="0" style="26" hidden="1" customWidth="1"/>
    <col min="1811" max="2046" width="8.88671875" style="26"/>
    <col min="2047" max="2047" width="5.77734375" style="26" customWidth="1"/>
    <col min="2048" max="2048" width="11.109375" style="26" customWidth="1"/>
    <col min="2049" max="2049" width="43" style="26" customWidth="1"/>
    <col min="2050" max="2050" width="10.33203125" style="26" customWidth="1"/>
    <col min="2051" max="2051" width="13.33203125" style="26" customWidth="1"/>
    <col min="2052" max="2055" width="0" style="26" hidden="1" customWidth="1"/>
    <col min="2056" max="2056" width="8.109375" style="26" customWidth="1"/>
    <col min="2057" max="2060" width="0" style="26" hidden="1" customWidth="1"/>
    <col min="2061" max="2062" width="13.33203125" style="26" customWidth="1"/>
    <col min="2063" max="2066" width="0" style="26" hidden="1" customWidth="1"/>
    <col min="2067" max="2302" width="8.88671875" style="26"/>
    <col min="2303" max="2303" width="5.77734375" style="26" customWidth="1"/>
    <col min="2304" max="2304" width="11.109375" style="26" customWidth="1"/>
    <col min="2305" max="2305" width="43" style="26" customWidth="1"/>
    <col min="2306" max="2306" width="10.33203125" style="26" customWidth="1"/>
    <col min="2307" max="2307" width="13.33203125" style="26" customWidth="1"/>
    <col min="2308" max="2311" width="0" style="26" hidden="1" customWidth="1"/>
    <col min="2312" max="2312" width="8.109375" style="26" customWidth="1"/>
    <col min="2313" max="2316" width="0" style="26" hidden="1" customWidth="1"/>
    <col min="2317" max="2318" width="13.33203125" style="26" customWidth="1"/>
    <col min="2319" max="2322" width="0" style="26" hidden="1" customWidth="1"/>
    <col min="2323" max="2558" width="8.88671875" style="26"/>
    <col min="2559" max="2559" width="5.77734375" style="26" customWidth="1"/>
    <col min="2560" max="2560" width="11.109375" style="26" customWidth="1"/>
    <col min="2561" max="2561" width="43" style="26" customWidth="1"/>
    <col min="2562" max="2562" width="10.33203125" style="26" customWidth="1"/>
    <col min="2563" max="2563" width="13.33203125" style="26" customWidth="1"/>
    <col min="2564" max="2567" width="0" style="26" hidden="1" customWidth="1"/>
    <col min="2568" max="2568" width="8.109375" style="26" customWidth="1"/>
    <col min="2569" max="2572" width="0" style="26" hidden="1" customWidth="1"/>
    <col min="2573" max="2574" width="13.33203125" style="26" customWidth="1"/>
    <col min="2575" max="2578" width="0" style="26" hidden="1" customWidth="1"/>
    <col min="2579" max="2814" width="8.88671875" style="26"/>
    <col min="2815" max="2815" width="5.77734375" style="26" customWidth="1"/>
    <col min="2816" max="2816" width="11.109375" style="26" customWidth="1"/>
    <col min="2817" max="2817" width="43" style="26" customWidth="1"/>
    <col min="2818" max="2818" width="10.33203125" style="26" customWidth="1"/>
    <col min="2819" max="2819" width="13.33203125" style="26" customWidth="1"/>
    <col min="2820" max="2823" width="0" style="26" hidden="1" customWidth="1"/>
    <col min="2824" max="2824" width="8.109375" style="26" customWidth="1"/>
    <col min="2825" max="2828" width="0" style="26" hidden="1" customWidth="1"/>
    <col min="2829" max="2830" width="13.33203125" style="26" customWidth="1"/>
    <col min="2831" max="2834" width="0" style="26" hidden="1" customWidth="1"/>
    <col min="2835" max="3070" width="8.88671875" style="26"/>
    <col min="3071" max="3071" width="5.77734375" style="26" customWidth="1"/>
    <col min="3072" max="3072" width="11.109375" style="26" customWidth="1"/>
    <col min="3073" max="3073" width="43" style="26" customWidth="1"/>
    <col min="3074" max="3074" width="10.33203125" style="26" customWidth="1"/>
    <col min="3075" max="3075" width="13.33203125" style="26" customWidth="1"/>
    <col min="3076" max="3079" width="0" style="26" hidden="1" customWidth="1"/>
    <col min="3080" max="3080" width="8.109375" style="26" customWidth="1"/>
    <col min="3081" max="3084" width="0" style="26" hidden="1" customWidth="1"/>
    <col min="3085" max="3086" width="13.33203125" style="26" customWidth="1"/>
    <col min="3087" max="3090" width="0" style="26" hidden="1" customWidth="1"/>
    <col min="3091" max="3326" width="8.88671875" style="26"/>
    <col min="3327" max="3327" width="5.77734375" style="26" customWidth="1"/>
    <col min="3328" max="3328" width="11.109375" style="26" customWidth="1"/>
    <col min="3329" max="3329" width="43" style="26" customWidth="1"/>
    <col min="3330" max="3330" width="10.33203125" style="26" customWidth="1"/>
    <col min="3331" max="3331" width="13.33203125" style="26" customWidth="1"/>
    <col min="3332" max="3335" width="0" style="26" hidden="1" customWidth="1"/>
    <col min="3336" max="3336" width="8.109375" style="26" customWidth="1"/>
    <col min="3337" max="3340" width="0" style="26" hidden="1" customWidth="1"/>
    <col min="3341" max="3342" width="13.33203125" style="26" customWidth="1"/>
    <col min="3343" max="3346" width="0" style="26" hidden="1" customWidth="1"/>
    <col min="3347" max="3582" width="8.88671875" style="26"/>
    <col min="3583" max="3583" width="5.77734375" style="26" customWidth="1"/>
    <col min="3584" max="3584" width="11.109375" style="26" customWidth="1"/>
    <col min="3585" max="3585" width="43" style="26" customWidth="1"/>
    <col min="3586" max="3586" width="10.33203125" style="26" customWidth="1"/>
    <col min="3587" max="3587" width="13.33203125" style="26" customWidth="1"/>
    <col min="3588" max="3591" width="0" style="26" hidden="1" customWidth="1"/>
    <col min="3592" max="3592" width="8.109375" style="26" customWidth="1"/>
    <col min="3593" max="3596" width="0" style="26" hidden="1" customWidth="1"/>
    <col min="3597" max="3598" width="13.33203125" style="26" customWidth="1"/>
    <col min="3599" max="3602" width="0" style="26" hidden="1" customWidth="1"/>
    <col min="3603" max="3838" width="8.88671875" style="26"/>
    <col min="3839" max="3839" width="5.77734375" style="26" customWidth="1"/>
    <col min="3840" max="3840" width="11.109375" style="26" customWidth="1"/>
    <col min="3841" max="3841" width="43" style="26" customWidth="1"/>
    <col min="3842" max="3842" width="10.33203125" style="26" customWidth="1"/>
    <col min="3843" max="3843" width="13.33203125" style="26" customWidth="1"/>
    <col min="3844" max="3847" width="0" style="26" hidden="1" customWidth="1"/>
    <col min="3848" max="3848" width="8.109375" style="26" customWidth="1"/>
    <col min="3849" max="3852" width="0" style="26" hidden="1" customWidth="1"/>
    <col min="3853" max="3854" width="13.33203125" style="26" customWidth="1"/>
    <col min="3855" max="3858" width="0" style="26" hidden="1" customWidth="1"/>
    <col min="3859" max="4094" width="8.88671875" style="26"/>
    <col min="4095" max="4095" width="5.77734375" style="26" customWidth="1"/>
    <col min="4096" max="4096" width="11.109375" style="26" customWidth="1"/>
    <col min="4097" max="4097" width="43" style="26" customWidth="1"/>
    <col min="4098" max="4098" width="10.33203125" style="26" customWidth="1"/>
    <col min="4099" max="4099" width="13.33203125" style="26" customWidth="1"/>
    <col min="4100" max="4103" width="0" style="26" hidden="1" customWidth="1"/>
    <col min="4104" max="4104" width="8.109375" style="26" customWidth="1"/>
    <col min="4105" max="4108" width="0" style="26" hidden="1" customWidth="1"/>
    <col min="4109" max="4110" width="13.33203125" style="26" customWidth="1"/>
    <col min="4111" max="4114" width="0" style="26" hidden="1" customWidth="1"/>
    <col min="4115" max="4350" width="8.88671875" style="26"/>
    <col min="4351" max="4351" width="5.77734375" style="26" customWidth="1"/>
    <col min="4352" max="4352" width="11.109375" style="26" customWidth="1"/>
    <col min="4353" max="4353" width="43" style="26" customWidth="1"/>
    <col min="4354" max="4354" width="10.33203125" style="26" customWidth="1"/>
    <col min="4355" max="4355" width="13.33203125" style="26" customWidth="1"/>
    <col min="4356" max="4359" width="0" style="26" hidden="1" customWidth="1"/>
    <col min="4360" max="4360" width="8.109375" style="26" customWidth="1"/>
    <col min="4361" max="4364" width="0" style="26" hidden="1" customWidth="1"/>
    <col min="4365" max="4366" width="13.33203125" style="26" customWidth="1"/>
    <col min="4367" max="4370" width="0" style="26" hidden="1" customWidth="1"/>
    <col min="4371" max="4606" width="8.88671875" style="26"/>
    <col min="4607" max="4607" width="5.77734375" style="26" customWidth="1"/>
    <col min="4608" max="4608" width="11.109375" style="26" customWidth="1"/>
    <col min="4609" max="4609" width="43" style="26" customWidth="1"/>
    <col min="4610" max="4610" width="10.33203125" style="26" customWidth="1"/>
    <col min="4611" max="4611" width="13.33203125" style="26" customWidth="1"/>
    <col min="4612" max="4615" width="0" style="26" hidden="1" customWidth="1"/>
    <col min="4616" max="4616" width="8.109375" style="26" customWidth="1"/>
    <col min="4617" max="4620" width="0" style="26" hidden="1" customWidth="1"/>
    <col min="4621" max="4622" width="13.33203125" style="26" customWidth="1"/>
    <col min="4623" max="4626" width="0" style="26" hidden="1" customWidth="1"/>
    <col min="4627" max="4862" width="8.88671875" style="26"/>
    <col min="4863" max="4863" width="5.77734375" style="26" customWidth="1"/>
    <col min="4864" max="4864" width="11.109375" style="26" customWidth="1"/>
    <col min="4865" max="4865" width="43" style="26" customWidth="1"/>
    <col min="4866" max="4866" width="10.33203125" style="26" customWidth="1"/>
    <col min="4867" max="4867" width="13.33203125" style="26" customWidth="1"/>
    <col min="4868" max="4871" width="0" style="26" hidden="1" customWidth="1"/>
    <col min="4872" max="4872" width="8.109375" style="26" customWidth="1"/>
    <col min="4873" max="4876" width="0" style="26" hidden="1" customWidth="1"/>
    <col min="4877" max="4878" width="13.33203125" style="26" customWidth="1"/>
    <col min="4879" max="4882" width="0" style="26" hidden="1" customWidth="1"/>
    <col min="4883" max="5118" width="8.88671875" style="26"/>
    <col min="5119" max="5119" width="5.77734375" style="26" customWidth="1"/>
    <col min="5120" max="5120" width="11.109375" style="26" customWidth="1"/>
    <col min="5121" max="5121" width="43" style="26" customWidth="1"/>
    <col min="5122" max="5122" width="10.33203125" style="26" customWidth="1"/>
    <col min="5123" max="5123" width="13.33203125" style="26" customWidth="1"/>
    <col min="5124" max="5127" width="0" style="26" hidden="1" customWidth="1"/>
    <col min="5128" max="5128" width="8.109375" style="26" customWidth="1"/>
    <col min="5129" max="5132" width="0" style="26" hidden="1" customWidth="1"/>
    <col min="5133" max="5134" width="13.33203125" style="26" customWidth="1"/>
    <col min="5135" max="5138" width="0" style="26" hidden="1" customWidth="1"/>
    <col min="5139" max="5374" width="8.88671875" style="26"/>
    <col min="5375" max="5375" width="5.77734375" style="26" customWidth="1"/>
    <col min="5376" max="5376" width="11.109375" style="26" customWidth="1"/>
    <col min="5377" max="5377" width="43" style="26" customWidth="1"/>
    <col min="5378" max="5378" width="10.33203125" style="26" customWidth="1"/>
    <col min="5379" max="5379" width="13.33203125" style="26" customWidth="1"/>
    <col min="5380" max="5383" width="0" style="26" hidden="1" customWidth="1"/>
    <col min="5384" max="5384" width="8.109375" style="26" customWidth="1"/>
    <col min="5385" max="5388" width="0" style="26" hidden="1" customWidth="1"/>
    <col min="5389" max="5390" width="13.33203125" style="26" customWidth="1"/>
    <col min="5391" max="5394" width="0" style="26" hidden="1" customWidth="1"/>
    <col min="5395" max="5630" width="8.88671875" style="26"/>
    <col min="5631" max="5631" width="5.77734375" style="26" customWidth="1"/>
    <col min="5632" max="5632" width="11.109375" style="26" customWidth="1"/>
    <col min="5633" max="5633" width="43" style="26" customWidth="1"/>
    <col min="5634" max="5634" width="10.33203125" style="26" customWidth="1"/>
    <col min="5635" max="5635" width="13.33203125" style="26" customWidth="1"/>
    <col min="5636" max="5639" width="0" style="26" hidden="1" customWidth="1"/>
    <col min="5640" max="5640" width="8.109375" style="26" customWidth="1"/>
    <col min="5641" max="5644" width="0" style="26" hidden="1" customWidth="1"/>
    <col min="5645" max="5646" width="13.33203125" style="26" customWidth="1"/>
    <col min="5647" max="5650" width="0" style="26" hidden="1" customWidth="1"/>
    <col min="5651" max="5886" width="8.88671875" style="26"/>
    <col min="5887" max="5887" width="5.77734375" style="26" customWidth="1"/>
    <col min="5888" max="5888" width="11.109375" style="26" customWidth="1"/>
    <col min="5889" max="5889" width="43" style="26" customWidth="1"/>
    <col min="5890" max="5890" width="10.33203125" style="26" customWidth="1"/>
    <col min="5891" max="5891" width="13.33203125" style="26" customWidth="1"/>
    <col min="5892" max="5895" width="0" style="26" hidden="1" customWidth="1"/>
    <col min="5896" max="5896" width="8.109375" style="26" customWidth="1"/>
    <col min="5897" max="5900" width="0" style="26" hidden="1" customWidth="1"/>
    <col min="5901" max="5902" width="13.33203125" style="26" customWidth="1"/>
    <col min="5903" max="5906" width="0" style="26" hidden="1" customWidth="1"/>
    <col min="5907" max="6142" width="8.88671875" style="26"/>
    <col min="6143" max="6143" width="5.77734375" style="26" customWidth="1"/>
    <col min="6144" max="6144" width="11.109375" style="26" customWidth="1"/>
    <col min="6145" max="6145" width="43" style="26" customWidth="1"/>
    <col min="6146" max="6146" width="10.33203125" style="26" customWidth="1"/>
    <col min="6147" max="6147" width="13.33203125" style="26" customWidth="1"/>
    <col min="6148" max="6151" width="0" style="26" hidden="1" customWidth="1"/>
    <col min="6152" max="6152" width="8.109375" style="26" customWidth="1"/>
    <col min="6153" max="6156" width="0" style="26" hidden="1" customWidth="1"/>
    <col min="6157" max="6158" width="13.33203125" style="26" customWidth="1"/>
    <col min="6159" max="6162" width="0" style="26" hidden="1" customWidth="1"/>
    <col min="6163" max="6398" width="8.88671875" style="26"/>
    <col min="6399" max="6399" width="5.77734375" style="26" customWidth="1"/>
    <col min="6400" max="6400" width="11.109375" style="26" customWidth="1"/>
    <col min="6401" max="6401" width="43" style="26" customWidth="1"/>
    <col min="6402" max="6402" width="10.33203125" style="26" customWidth="1"/>
    <col min="6403" max="6403" width="13.33203125" style="26" customWidth="1"/>
    <col min="6404" max="6407" width="0" style="26" hidden="1" customWidth="1"/>
    <col min="6408" max="6408" width="8.109375" style="26" customWidth="1"/>
    <col min="6409" max="6412" width="0" style="26" hidden="1" customWidth="1"/>
    <col min="6413" max="6414" width="13.33203125" style="26" customWidth="1"/>
    <col min="6415" max="6418" width="0" style="26" hidden="1" customWidth="1"/>
    <col min="6419" max="6654" width="8.88671875" style="26"/>
    <col min="6655" max="6655" width="5.77734375" style="26" customWidth="1"/>
    <col min="6656" max="6656" width="11.109375" style="26" customWidth="1"/>
    <col min="6657" max="6657" width="43" style="26" customWidth="1"/>
    <col min="6658" max="6658" width="10.33203125" style="26" customWidth="1"/>
    <col min="6659" max="6659" width="13.33203125" style="26" customWidth="1"/>
    <col min="6660" max="6663" width="0" style="26" hidden="1" customWidth="1"/>
    <col min="6664" max="6664" width="8.109375" style="26" customWidth="1"/>
    <col min="6665" max="6668" width="0" style="26" hidden="1" customWidth="1"/>
    <col min="6669" max="6670" width="13.33203125" style="26" customWidth="1"/>
    <col min="6671" max="6674" width="0" style="26" hidden="1" customWidth="1"/>
    <col min="6675" max="6910" width="8.88671875" style="26"/>
    <col min="6911" max="6911" width="5.77734375" style="26" customWidth="1"/>
    <col min="6912" max="6912" width="11.109375" style="26" customWidth="1"/>
    <col min="6913" max="6913" width="43" style="26" customWidth="1"/>
    <col min="6914" max="6914" width="10.33203125" style="26" customWidth="1"/>
    <col min="6915" max="6915" width="13.33203125" style="26" customWidth="1"/>
    <col min="6916" max="6919" width="0" style="26" hidden="1" customWidth="1"/>
    <col min="6920" max="6920" width="8.109375" style="26" customWidth="1"/>
    <col min="6921" max="6924" width="0" style="26" hidden="1" customWidth="1"/>
    <col min="6925" max="6926" width="13.33203125" style="26" customWidth="1"/>
    <col min="6927" max="6930" width="0" style="26" hidden="1" customWidth="1"/>
    <col min="6931" max="7166" width="8.88671875" style="26"/>
    <col min="7167" max="7167" width="5.77734375" style="26" customWidth="1"/>
    <col min="7168" max="7168" width="11.109375" style="26" customWidth="1"/>
    <col min="7169" max="7169" width="43" style="26" customWidth="1"/>
    <col min="7170" max="7170" width="10.33203125" style="26" customWidth="1"/>
    <col min="7171" max="7171" width="13.33203125" style="26" customWidth="1"/>
    <col min="7172" max="7175" width="0" style="26" hidden="1" customWidth="1"/>
    <col min="7176" max="7176" width="8.109375" style="26" customWidth="1"/>
    <col min="7177" max="7180" width="0" style="26" hidden="1" customWidth="1"/>
    <col min="7181" max="7182" width="13.33203125" style="26" customWidth="1"/>
    <col min="7183" max="7186" width="0" style="26" hidden="1" customWidth="1"/>
    <col min="7187" max="7422" width="8.88671875" style="26"/>
    <col min="7423" max="7423" width="5.77734375" style="26" customWidth="1"/>
    <col min="7424" max="7424" width="11.109375" style="26" customWidth="1"/>
    <col min="7425" max="7425" width="43" style="26" customWidth="1"/>
    <col min="7426" max="7426" width="10.33203125" style="26" customWidth="1"/>
    <col min="7427" max="7427" width="13.33203125" style="26" customWidth="1"/>
    <col min="7428" max="7431" width="0" style="26" hidden="1" customWidth="1"/>
    <col min="7432" max="7432" width="8.109375" style="26" customWidth="1"/>
    <col min="7433" max="7436" width="0" style="26" hidden="1" customWidth="1"/>
    <col min="7437" max="7438" width="13.33203125" style="26" customWidth="1"/>
    <col min="7439" max="7442" width="0" style="26" hidden="1" customWidth="1"/>
    <col min="7443" max="7678" width="8.88671875" style="26"/>
    <col min="7679" max="7679" width="5.77734375" style="26" customWidth="1"/>
    <col min="7680" max="7680" width="11.109375" style="26" customWidth="1"/>
    <col min="7681" max="7681" width="43" style="26" customWidth="1"/>
    <col min="7682" max="7682" width="10.33203125" style="26" customWidth="1"/>
    <col min="7683" max="7683" width="13.33203125" style="26" customWidth="1"/>
    <col min="7684" max="7687" width="0" style="26" hidden="1" customWidth="1"/>
    <col min="7688" max="7688" width="8.109375" style="26" customWidth="1"/>
    <col min="7689" max="7692" width="0" style="26" hidden="1" customWidth="1"/>
    <col min="7693" max="7694" width="13.33203125" style="26" customWidth="1"/>
    <col min="7695" max="7698" width="0" style="26" hidden="1" customWidth="1"/>
    <col min="7699" max="7934" width="8.88671875" style="26"/>
    <col min="7935" max="7935" width="5.77734375" style="26" customWidth="1"/>
    <col min="7936" max="7936" width="11.109375" style="26" customWidth="1"/>
    <col min="7937" max="7937" width="43" style="26" customWidth="1"/>
    <col min="7938" max="7938" width="10.33203125" style="26" customWidth="1"/>
    <col min="7939" max="7939" width="13.33203125" style="26" customWidth="1"/>
    <col min="7940" max="7943" width="0" style="26" hidden="1" customWidth="1"/>
    <col min="7944" max="7944" width="8.109375" style="26" customWidth="1"/>
    <col min="7945" max="7948" width="0" style="26" hidden="1" customWidth="1"/>
    <col min="7949" max="7950" width="13.33203125" style="26" customWidth="1"/>
    <col min="7951" max="7954" width="0" style="26" hidden="1" customWidth="1"/>
    <col min="7955" max="8190" width="8.88671875" style="26"/>
    <col min="8191" max="8191" width="5.77734375" style="26" customWidth="1"/>
    <col min="8192" max="8192" width="11.109375" style="26" customWidth="1"/>
    <col min="8193" max="8193" width="43" style="26" customWidth="1"/>
    <col min="8194" max="8194" width="10.33203125" style="26" customWidth="1"/>
    <col min="8195" max="8195" width="13.33203125" style="26" customWidth="1"/>
    <col min="8196" max="8199" width="0" style="26" hidden="1" customWidth="1"/>
    <col min="8200" max="8200" width="8.109375" style="26" customWidth="1"/>
    <col min="8201" max="8204" width="0" style="26" hidden="1" customWidth="1"/>
    <col min="8205" max="8206" width="13.33203125" style="26" customWidth="1"/>
    <col min="8207" max="8210" width="0" style="26" hidden="1" customWidth="1"/>
    <col min="8211" max="8446" width="8.88671875" style="26"/>
    <col min="8447" max="8447" width="5.77734375" style="26" customWidth="1"/>
    <col min="8448" max="8448" width="11.109375" style="26" customWidth="1"/>
    <col min="8449" max="8449" width="43" style="26" customWidth="1"/>
    <col min="8450" max="8450" width="10.33203125" style="26" customWidth="1"/>
    <col min="8451" max="8451" width="13.33203125" style="26" customWidth="1"/>
    <col min="8452" max="8455" width="0" style="26" hidden="1" customWidth="1"/>
    <col min="8456" max="8456" width="8.109375" style="26" customWidth="1"/>
    <col min="8457" max="8460" width="0" style="26" hidden="1" customWidth="1"/>
    <col min="8461" max="8462" width="13.33203125" style="26" customWidth="1"/>
    <col min="8463" max="8466" width="0" style="26" hidden="1" customWidth="1"/>
    <col min="8467" max="8702" width="8.88671875" style="26"/>
    <col min="8703" max="8703" width="5.77734375" style="26" customWidth="1"/>
    <col min="8704" max="8704" width="11.109375" style="26" customWidth="1"/>
    <col min="8705" max="8705" width="43" style="26" customWidth="1"/>
    <col min="8706" max="8706" width="10.33203125" style="26" customWidth="1"/>
    <col min="8707" max="8707" width="13.33203125" style="26" customWidth="1"/>
    <col min="8708" max="8711" width="0" style="26" hidden="1" customWidth="1"/>
    <col min="8712" max="8712" width="8.109375" style="26" customWidth="1"/>
    <col min="8713" max="8716" width="0" style="26" hidden="1" customWidth="1"/>
    <col min="8717" max="8718" width="13.33203125" style="26" customWidth="1"/>
    <col min="8719" max="8722" width="0" style="26" hidden="1" customWidth="1"/>
    <col min="8723" max="8958" width="8.88671875" style="26"/>
    <col min="8959" max="8959" width="5.77734375" style="26" customWidth="1"/>
    <col min="8960" max="8960" width="11.109375" style="26" customWidth="1"/>
    <col min="8961" max="8961" width="43" style="26" customWidth="1"/>
    <col min="8962" max="8962" width="10.33203125" style="26" customWidth="1"/>
    <col min="8963" max="8963" width="13.33203125" style="26" customWidth="1"/>
    <col min="8964" max="8967" width="0" style="26" hidden="1" customWidth="1"/>
    <col min="8968" max="8968" width="8.109375" style="26" customWidth="1"/>
    <col min="8969" max="8972" width="0" style="26" hidden="1" customWidth="1"/>
    <col min="8973" max="8974" width="13.33203125" style="26" customWidth="1"/>
    <col min="8975" max="8978" width="0" style="26" hidden="1" customWidth="1"/>
    <col min="8979" max="9214" width="8.88671875" style="26"/>
    <col min="9215" max="9215" width="5.77734375" style="26" customWidth="1"/>
    <col min="9216" max="9216" width="11.109375" style="26" customWidth="1"/>
    <col min="9217" max="9217" width="43" style="26" customWidth="1"/>
    <col min="9218" max="9218" width="10.33203125" style="26" customWidth="1"/>
    <col min="9219" max="9219" width="13.33203125" style="26" customWidth="1"/>
    <col min="9220" max="9223" width="0" style="26" hidden="1" customWidth="1"/>
    <col min="9224" max="9224" width="8.109375" style="26" customWidth="1"/>
    <col min="9225" max="9228" width="0" style="26" hidden="1" customWidth="1"/>
    <col min="9229" max="9230" width="13.33203125" style="26" customWidth="1"/>
    <col min="9231" max="9234" width="0" style="26" hidden="1" customWidth="1"/>
    <col min="9235" max="9470" width="8.88671875" style="26"/>
    <col min="9471" max="9471" width="5.77734375" style="26" customWidth="1"/>
    <col min="9472" max="9472" width="11.109375" style="26" customWidth="1"/>
    <col min="9473" max="9473" width="43" style="26" customWidth="1"/>
    <col min="9474" max="9474" width="10.33203125" style="26" customWidth="1"/>
    <col min="9475" max="9475" width="13.33203125" style="26" customWidth="1"/>
    <col min="9476" max="9479" width="0" style="26" hidden="1" customWidth="1"/>
    <col min="9480" max="9480" width="8.109375" style="26" customWidth="1"/>
    <col min="9481" max="9484" width="0" style="26" hidden="1" customWidth="1"/>
    <col min="9485" max="9486" width="13.33203125" style="26" customWidth="1"/>
    <col min="9487" max="9490" width="0" style="26" hidden="1" customWidth="1"/>
    <col min="9491" max="9726" width="8.88671875" style="26"/>
    <col min="9727" max="9727" width="5.77734375" style="26" customWidth="1"/>
    <col min="9728" max="9728" width="11.109375" style="26" customWidth="1"/>
    <col min="9729" max="9729" width="43" style="26" customWidth="1"/>
    <col min="9730" max="9730" width="10.33203125" style="26" customWidth="1"/>
    <col min="9731" max="9731" width="13.33203125" style="26" customWidth="1"/>
    <col min="9732" max="9735" width="0" style="26" hidden="1" customWidth="1"/>
    <col min="9736" max="9736" width="8.109375" style="26" customWidth="1"/>
    <col min="9737" max="9740" width="0" style="26" hidden="1" customWidth="1"/>
    <col min="9741" max="9742" width="13.33203125" style="26" customWidth="1"/>
    <col min="9743" max="9746" width="0" style="26" hidden="1" customWidth="1"/>
    <col min="9747" max="9982" width="8.88671875" style="26"/>
    <col min="9983" max="9983" width="5.77734375" style="26" customWidth="1"/>
    <col min="9984" max="9984" width="11.109375" style="26" customWidth="1"/>
    <col min="9985" max="9985" width="43" style="26" customWidth="1"/>
    <col min="9986" max="9986" width="10.33203125" style="26" customWidth="1"/>
    <col min="9987" max="9987" width="13.33203125" style="26" customWidth="1"/>
    <col min="9988" max="9991" width="0" style="26" hidden="1" customWidth="1"/>
    <col min="9992" max="9992" width="8.109375" style="26" customWidth="1"/>
    <col min="9993" max="9996" width="0" style="26" hidden="1" customWidth="1"/>
    <col min="9997" max="9998" width="13.33203125" style="26" customWidth="1"/>
    <col min="9999" max="10002" width="0" style="26" hidden="1" customWidth="1"/>
    <col min="10003" max="10238" width="8.88671875" style="26"/>
    <col min="10239" max="10239" width="5.77734375" style="26" customWidth="1"/>
    <col min="10240" max="10240" width="11.109375" style="26" customWidth="1"/>
    <col min="10241" max="10241" width="43" style="26" customWidth="1"/>
    <col min="10242" max="10242" width="10.33203125" style="26" customWidth="1"/>
    <col min="10243" max="10243" width="13.33203125" style="26" customWidth="1"/>
    <col min="10244" max="10247" width="0" style="26" hidden="1" customWidth="1"/>
    <col min="10248" max="10248" width="8.109375" style="26" customWidth="1"/>
    <col min="10249" max="10252" width="0" style="26" hidden="1" customWidth="1"/>
    <col min="10253" max="10254" width="13.33203125" style="26" customWidth="1"/>
    <col min="10255" max="10258" width="0" style="26" hidden="1" customWidth="1"/>
    <col min="10259" max="10494" width="8.88671875" style="26"/>
    <col min="10495" max="10495" width="5.77734375" style="26" customWidth="1"/>
    <col min="10496" max="10496" width="11.109375" style="26" customWidth="1"/>
    <col min="10497" max="10497" width="43" style="26" customWidth="1"/>
    <col min="10498" max="10498" width="10.33203125" style="26" customWidth="1"/>
    <col min="10499" max="10499" width="13.33203125" style="26" customWidth="1"/>
    <col min="10500" max="10503" width="0" style="26" hidden="1" customWidth="1"/>
    <col min="10504" max="10504" width="8.109375" style="26" customWidth="1"/>
    <col min="10505" max="10508" width="0" style="26" hidden="1" customWidth="1"/>
    <col min="10509" max="10510" width="13.33203125" style="26" customWidth="1"/>
    <col min="10511" max="10514" width="0" style="26" hidden="1" customWidth="1"/>
    <col min="10515" max="10750" width="8.88671875" style="26"/>
    <col min="10751" max="10751" width="5.77734375" style="26" customWidth="1"/>
    <col min="10752" max="10752" width="11.109375" style="26" customWidth="1"/>
    <col min="10753" max="10753" width="43" style="26" customWidth="1"/>
    <col min="10754" max="10754" width="10.33203125" style="26" customWidth="1"/>
    <col min="10755" max="10755" width="13.33203125" style="26" customWidth="1"/>
    <col min="10756" max="10759" width="0" style="26" hidden="1" customWidth="1"/>
    <col min="10760" max="10760" width="8.109375" style="26" customWidth="1"/>
    <col min="10761" max="10764" width="0" style="26" hidden="1" customWidth="1"/>
    <col min="10765" max="10766" width="13.33203125" style="26" customWidth="1"/>
    <col min="10767" max="10770" width="0" style="26" hidden="1" customWidth="1"/>
    <col min="10771" max="11006" width="8.88671875" style="26"/>
    <col min="11007" max="11007" width="5.77734375" style="26" customWidth="1"/>
    <col min="11008" max="11008" width="11.109375" style="26" customWidth="1"/>
    <col min="11009" max="11009" width="43" style="26" customWidth="1"/>
    <col min="11010" max="11010" width="10.33203125" style="26" customWidth="1"/>
    <col min="11011" max="11011" width="13.33203125" style="26" customWidth="1"/>
    <col min="11012" max="11015" width="0" style="26" hidden="1" customWidth="1"/>
    <col min="11016" max="11016" width="8.109375" style="26" customWidth="1"/>
    <col min="11017" max="11020" width="0" style="26" hidden="1" customWidth="1"/>
    <col min="11021" max="11022" width="13.33203125" style="26" customWidth="1"/>
    <col min="11023" max="11026" width="0" style="26" hidden="1" customWidth="1"/>
    <col min="11027" max="11262" width="8.88671875" style="26"/>
    <col min="11263" max="11263" width="5.77734375" style="26" customWidth="1"/>
    <col min="11264" max="11264" width="11.109375" style="26" customWidth="1"/>
    <col min="11265" max="11265" width="43" style="26" customWidth="1"/>
    <col min="11266" max="11266" width="10.33203125" style="26" customWidth="1"/>
    <col min="11267" max="11267" width="13.33203125" style="26" customWidth="1"/>
    <col min="11268" max="11271" width="0" style="26" hidden="1" customWidth="1"/>
    <col min="11272" max="11272" width="8.109375" style="26" customWidth="1"/>
    <col min="11273" max="11276" width="0" style="26" hidden="1" customWidth="1"/>
    <col min="11277" max="11278" width="13.33203125" style="26" customWidth="1"/>
    <col min="11279" max="11282" width="0" style="26" hidden="1" customWidth="1"/>
    <col min="11283" max="11518" width="8.88671875" style="26"/>
    <col min="11519" max="11519" width="5.77734375" style="26" customWidth="1"/>
    <col min="11520" max="11520" width="11.109375" style="26" customWidth="1"/>
    <col min="11521" max="11521" width="43" style="26" customWidth="1"/>
    <col min="11522" max="11522" width="10.33203125" style="26" customWidth="1"/>
    <col min="11523" max="11523" width="13.33203125" style="26" customWidth="1"/>
    <col min="11524" max="11527" width="0" style="26" hidden="1" customWidth="1"/>
    <col min="11528" max="11528" width="8.109375" style="26" customWidth="1"/>
    <col min="11529" max="11532" width="0" style="26" hidden="1" customWidth="1"/>
    <col min="11533" max="11534" width="13.33203125" style="26" customWidth="1"/>
    <col min="11535" max="11538" width="0" style="26" hidden="1" customWidth="1"/>
    <col min="11539" max="11774" width="8.88671875" style="26"/>
    <col min="11775" max="11775" width="5.77734375" style="26" customWidth="1"/>
    <col min="11776" max="11776" width="11.109375" style="26" customWidth="1"/>
    <col min="11777" max="11777" width="43" style="26" customWidth="1"/>
    <col min="11778" max="11778" width="10.33203125" style="26" customWidth="1"/>
    <col min="11779" max="11779" width="13.33203125" style="26" customWidth="1"/>
    <col min="11780" max="11783" width="0" style="26" hidden="1" customWidth="1"/>
    <col min="11784" max="11784" width="8.109375" style="26" customWidth="1"/>
    <col min="11785" max="11788" width="0" style="26" hidden="1" customWidth="1"/>
    <col min="11789" max="11790" width="13.33203125" style="26" customWidth="1"/>
    <col min="11791" max="11794" width="0" style="26" hidden="1" customWidth="1"/>
    <col min="11795" max="12030" width="8.88671875" style="26"/>
    <col min="12031" max="12031" width="5.77734375" style="26" customWidth="1"/>
    <col min="12032" max="12032" width="11.109375" style="26" customWidth="1"/>
    <col min="12033" max="12033" width="43" style="26" customWidth="1"/>
    <col min="12034" max="12034" width="10.33203125" style="26" customWidth="1"/>
    <col min="12035" max="12035" width="13.33203125" style="26" customWidth="1"/>
    <col min="12036" max="12039" width="0" style="26" hidden="1" customWidth="1"/>
    <col min="12040" max="12040" width="8.109375" style="26" customWidth="1"/>
    <col min="12041" max="12044" width="0" style="26" hidden="1" customWidth="1"/>
    <col min="12045" max="12046" width="13.33203125" style="26" customWidth="1"/>
    <col min="12047" max="12050" width="0" style="26" hidden="1" customWidth="1"/>
    <col min="12051" max="12286" width="8.88671875" style="26"/>
    <col min="12287" max="12287" width="5.77734375" style="26" customWidth="1"/>
    <col min="12288" max="12288" width="11.109375" style="26" customWidth="1"/>
    <col min="12289" max="12289" width="43" style="26" customWidth="1"/>
    <col min="12290" max="12290" width="10.33203125" style="26" customWidth="1"/>
    <col min="12291" max="12291" width="13.33203125" style="26" customWidth="1"/>
    <col min="12292" max="12295" width="0" style="26" hidden="1" customWidth="1"/>
    <col min="12296" max="12296" width="8.109375" style="26" customWidth="1"/>
    <col min="12297" max="12300" width="0" style="26" hidden="1" customWidth="1"/>
    <col min="12301" max="12302" width="13.33203125" style="26" customWidth="1"/>
    <col min="12303" max="12306" width="0" style="26" hidden="1" customWidth="1"/>
    <col min="12307" max="12542" width="8.88671875" style="26"/>
    <col min="12543" max="12543" width="5.77734375" style="26" customWidth="1"/>
    <col min="12544" max="12544" width="11.109375" style="26" customWidth="1"/>
    <col min="12545" max="12545" width="43" style="26" customWidth="1"/>
    <col min="12546" max="12546" width="10.33203125" style="26" customWidth="1"/>
    <col min="12547" max="12547" width="13.33203125" style="26" customWidth="1"/>
    <col min="12548" max="12551" width="0" style="26" hidden="1" customWidth="1"/>
    <col min="12552" max="12552" width="8.109375" style="26" customWidth="1"/>
    <col min="12553" max="12556" width="0" style="26" hidden="1" customWidth="1"/>
    <col min="12557" max="12558" width="13.33203125" style="26" customWidth="1"/>
    <col min="12559" max="12562" width="0" style="26" hidden="1" customWidth="1"/>
    <col min="12563" max="12798" width="8.88671875" style="26"/>
    <col min="12799" max="12799" width="5.77734375" style="26" customWidth="1"/>
    <col min="12800" max="12800" width="11.109375" style="26" customWidth="1"/>
    <col min="12801" max="12801" width="43" style="26" customWidth="1"/>
    <col min="12802" max="12802" width="10.33203125" style="26" customWidth="1"/>
    <col min="12803" max="12803" width="13.33203125" style="26" customWidth="1"/>
    <col min="12804" max="12807" width="0" style="26" hidden="1" customWidth="1"/>
    <col min="12808" max="12808" width="8.109375" style="26" customWidth="1"/>
    <col min="12809" max="12812" width="0" style="26" hidden="1" customWidth="1"/>
    <col min="12813" max="12814" width="13.33203125" style="26" customWidth="1"/>
    <col min="12815" max="12818" width="0" style="26" hidden="1" customWidth="1"/>
    <col min="12819" max="13054" width="8.88671875" style="26"/>
    <col min="13055" max="13055" width="5.77734375" style="26" customWidth="1"/>
    <col min="13056" max="13056" width="11.109375" style="26" customWidth="1"/>
    <col min="13057" max="13057" width="43" style="26" customWidth="1"/>
    <col min="13058" max="13058" width="10.33203125" style="26" customWidth="1"/>
    <col min="13059" max="13059" width="13.33203125" style="26" customWidth="1"/>
    <col min="13060" max="13063" width="0" style="26" hidden="1" customWidth="1"/>
    <col min="13064" max="13064" width="8.109375" style="26" customWidth="1"/>
    <col min="13065" max="13068" width="0" style="26" hidden="1" customWidth="1"/>
    <col min="13069" max="13070" width="13.33203125" style="26" customWidth="1"/>
    <col min="13071" max="13074" width="0" style="26" hidden="1" customWidth="1"/>
    <col min="13075" max="13310" width="8.88671875" style="26"/>
    <col min="13311" max="13311" width="5.77734375" style="26" customWidth="1"/>
    <col min="13312" max="13312" width="11.109375" style="26" customWidth="1"/>
    <col min="13313" max="13313" width="43" style="26" customWidth="1"/>
    <col min="13314" max="13314" width="10.33203125" style="26" customWidth="1"/>
    <col min="13315" max="13315" width="13.33203125" style="26" customWidth="1"/>
    <col min="13316" max="13319" width="0" style="26" hidden="1" customWidth="1"/>
    <col min="13320" max="13320" width="8.109375" style="26" customWidth="1"/>
    <col min="13321" max="13324" width="0" style="26" hidden="1" customWidth="1"/>
    <col min="13325" max="13326" width="13.33203125" style="26" customWidth="1"/>
    <col min="13327" max="13330" width="0" style="26" hidden="1" customWidth="1"/>
    <col min="13331" max="13566" width="8.88671875" style="26"/>
    <col min="13567" max="13567" width="5.77734375" style="26" customWidth="1"/>
    <col min="13568" max="13568" width="11.109375" style="26" customWidth="1"/>
    <col min="13569" max="13569" width="43" style="26" customWidth="1"/>
    <col min="13570" max="13570" width="10.33203125" style="26" customWidth="1"/>
    <col min="13571" max="13571" width="13.33203125" style="26" customWidth="1"/>
    <col min="13572" max="13575" width="0" style="26" hidden="1" customWidth="1"/>
    <col min="13576" max="13576" width="8.109375" style="26" customWidth="1"/>
    <col min="13577" max="13580" width="0" style="26" hidden="1" customWidth="1"/>
    <col min="13581" max="13582" width="13.33203125" style="26" customWidth="1"/>
    <col min="13583" max="13586" width="0" style="26" hidden="1" customWidth="1"/>
    <col min="13587" max="13822" width="8.88671875" style="26"/>
    <col min="13823" max="13823" width="5.77734375" style="26" customWidth="1"/>
    <col min="13824" max="13824" width="11.109375" style="26" customWidth="1"/>
    <col min="13825" max="13825" width="43" style="26" customWidth="1"/>
    <col min="13826" max="13826" width="10.33203125" style="26" customWidth="1"/>
    <col min="13827" max="13827" width="13.33203125" style="26" customWidth="1"/>
    <col min="13828" max="13831" width="0" style="26" hidden="1" customWidth="1"/>
    <col min="13832" max="13832" width="8.109375" style="26" customWidth="1"/>
    <col min="13833" max="13836" width="0" style="26" hidden="1" customWidth="1"/>
    <col min="13837" max="13838" width="13.33203125" style="26" customWidth="1"/>
    <col min="13839" max="13842" width="0" style="26" hidden="1" customWidth="1"/>
    <col min="13843" max="14078" width="8.88671875" style="26"/>
    <col min="14079" max="14079" width="5.77734375" style="26" customWidth="1"/>
    <col min="14080" max="14080" width="11.109375" style="26" customWidth="1"/>
    <col min="14081" max="14081" width="43" style="26" customWidth="1"/>
    <col min="14082" max="14082" width="10.33203125" style="26" customWidth="1"/>
    <col min="14083" max="14083" width="13.33203125" style="26" customWidth="1"/>
    <col min="14084" max="14087" width="0" style="26" hidden="1" customWidth="1"/>
    <col min="14088" max="14088" width="8.109375" style="26" customWidth="1"/>
    <col min="14089" max="14092" width="0" style="26" hidden="1" customWidth="1"/>
    <col min="14093" max="14094" width="13.33203125" style="26" customWidth="1"/>
    <col min="14095" max="14098" width="0" style="26" hidden="1" customWidth="1"/>
    <col min="14099" max="14334" width="8.88671875" style="26"/>
    <col min="14335" max="14335" width="5.77734375" style="26" customWidth="1"/>
    <col min="14336" max="14336" width="11.109375" style="26" customWidth="1"/>
    <col min="14337" max="14337" width="43" style="26" customWidth="1"/>
    <col min="14338" max="14338" width="10.33203125" style="26" customWidth="1"/>
    <col min="14339" max="14339" width="13.33203125" style="26" customWidth="1"/>
    <col min="14340" max="14343" width="0" style="26" hidden="1" customWidth="1"/>
    <col min="14344" max="14344" width="8.109375" style="26" customWidth="1"/>
    <col min="14345" max="14348" width="0" style="26" hidden="1" customWidth="1"/>
    <col min="14349" max="14350" width="13.33203125" style="26" customWidth="1"/>
    <col min="14351" max="14354" width="0" style="26" hidden="1" customWidth="1"/>
    <col min="14355" max="14590" width="8.88671875" style="26"/>
    <col min="14591" max="14591" width="5.77734375" style="26" customWidth="1"/>
    <col min="14592" max="14592" width="11.109375" style="26" customWidth="1"/>
    <col min="14593" max="14593" width="43" style="26" customWidth="1"/>
    <col min="14594" max="14594" width="10.33203125" style="26" customWidth="1"/>
    <col min="14595" max="14595" width="13.33203125" style="26" customWidth="1"/>
    <col min="14596" max="14599" width="0" style="26" hidden="1" customWidth="1"/>
    <col min="14600" max="14600" width="8.109375" style="26" customWidth="1"/>
    <col min="14601" max="14604" width="0" style="26" hidden="1" customWidth="1"/>
    <col min="14605" max="14606" width="13.33203125" style="26" customWidth="1"/>
    <col min="14607" max="14610" width="0" style="26" hidden="1" customWidth="1"/>
    <col min="14611" max="14846" width="8.88671875" style="26"/>
    <col min="14847" max="14847" width="5.77734375" style="26" customWidth="1"/>
    <col min="14848" max="14848" width="11.109375" style="26" customWidth="1"/>
    <col min="14849" max="14849" width="43" style="26" customWidth="1"/>
    <col min="14850" max="14850" width="10.33203125" style="26" customWidth="1"/>
    <col min="14851" max="14851" width="13.33203125" style="26" customWidth="1"/>
    <col min="14852" max="14855" width="0" style="26" hidden="1" customWidth="1"/>
    <col min="14856" max="14856" width="8.109375" style="26" customWidth="1"/>
    <col min="14857" max="14860" width="0" style="26" hidden="1" customWidth="1"/>
    <col min="14861" max="14862" width="13.33203125" style="26" customWidth="1"/>
    <col min="14863" max="14866" width="0" style="26" hidden="1" customWidth="1"/>
    <col min="14867" max="15102" width="8.88671875" style="26"/>
    <col min="15103" max="15103" width="5.77734375" style="26" customWidth="1"/>
    <col min="15104" max="15104" width="11.109375" style="26" customWidth="1"/>
    <col min="15105" max="15105" width="43" style="26" customWidth="1"/>
    <col min="15106" max="15106" width="10.33203125" style="26" customWidth="1"/>
    <col min="15107" max="15107" width="13.33203125" style="26" customWidth="1"/>
    <col min="15108" max="15111" width="0" style="26" hidden="1" customWidth="1"/>
    <col min="15112" max="15112" width="8.109375" style="26" customWidth="1"/>
    <col min="15113" max="15116" width="0" style="26" hidden="1" customWidth="1"/>
    <col min="15117" max="15118" width="13.33203125" style="26" customWidth="1"/>
    <col min="15119" max="15122" width="0" style="26" hidden="1" customWidth="1"/>
    <col min="15123" max="15358" width="8.88671875" style="26"/>
    <col min="15359" max="15359" width="5.77734375" style="26" customWidth="1"/>
    <col min="15360" max="15360" width="11.109375" style="26" customWidth="1"/>
    <col min="15361" max="15361" width="43" style="26" customWidth="1"/>
    <col min="15362" max="15362" width="10.33203125" style="26" customWidth="1"/>
    <col min="15363" max="15363" width="13.33203125" style="26" customWidth="1"/>
    <col min="15364" max="15367" width="0" style="26" hidden="1" customWidth="1"/>
    <col min="15368" max="15368" width="8.109375" style="26" customWidth="1"/>
    <col min="15369" max="15372" width="0" style="26" hidden="1" customWidth="1"/>
    <col min="15373" max="15374" width="13.33203125" style="26" customWidth="1"/>
    <col min="15375" max="15378" width="0" style="26" hidden="1" customWidth="1"/>
    <col min="15379" max="15614" width="8.88671875" style="26"/>
    <col min="15615" max="15615" width="5.77734375" style="26" customWidth="1"/>
    <col min="15616" max="15616" width="11.109375" style="26" customWidth="1"/>
    <col min="15617" max="15617" width="43" style="26" customWidth="1"/>
    <col min="15618" max="15618" width="10.33203125" style="26" customWidth="1"/>
    <col min="15619" max="15619" width="13.33203125" style="26" customWidth="1"/>
    <col min="15620" max="15623" width="0" style="26" hidden="1" customWidth="1"/>
    <col min="15624" max="15624" width="8.109375" style="26" customWidth="1"/>
    <col min="15625" max="15628" width="0" style="26" hidden="1" customWidth="1"/>
    <col min="15629" max="15630" width="13.33203125" style="26" customWidth="1"/>
    <col min="15631" max="15634" width="0" style="26" hidden="1" customWidth="1"/>
    <col min="15635" max="15870" width="8.88671875" style="26"/>
    <col min="15871" max="15871" width="5.77734375" style="26" customWidth="1"/>
    <col min="15872" max="15872" width="11.109375" style="26" customWidth="1"/>
    <col min="15873" max="15873" width="43" style="26" customWidth="1"/>
    <col min="15874" max="15874" width="10.33203125" style="26" customWidth="1"/>
    <col min="15875" max="15875" width="13.33203125" style="26" customWidth="1"/>
    <col min="15876" max="15879" width="0" style="26" hidden="1" customWidth="1"/>
    <col min="15880" max="15880" width="8.109375" style="26" customWidth="1"/>
    <col min="15881" max="15884" width="0" style="26" hidden="1" customWidth="1"/>
    <col min="15885" max="15886" width="13.33203125" style="26" customWidth="1"/>
    <col min="15887" max="15890" width="0" style="26" hidden="1" customWidth="1"/>
    <col min="15891" max="16126" width="8.88671875" style="26"/>
    <col min="16127" max="16127" width="5.77734375" style="26" customWidth="1"/>
    <col min="16128" max="16128" width="11.109375" style="26" customWidth="1"/>
    <col min="16129" max="16129" width="43" style="26" customWidth="1"/>
    <col min="16130" max="16130" width="10.33203125" style="26" customWidth="1"/>
    <col min="16131" max="16131" width="13.33203125" style="26" customWidth="1"/>
    <col min="16132" max="16135" width="0" style="26" hidden="1" customWidth="1"/>
    <col min="16136" max="16136" width="8.109375" style="26" customWidth="1"/>
    <col min="16137" max="16140" width="0" style="26" hidden="1" customWidth="1"/>
    <col min="16141" max="16142" width="13.33203125" style="26" customWidth="1"/>
    <col min="16143" max="16146" width="0" style="26" hidden="1" customWidth="1"/>
    <col min="16147" max="16384" width="8.88671875" style="26"/>
  </cols>
  <sheetData>
    <row r="1" spans="1:19" ht="24" customHeight="1">
      <c r="A1" s="91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S1" s="57" t="s">
        <v>69</v>
      </c>
    </row>
    <row r="2" spans="1:19" ht="25.8" customHeight="1">
      <c r="A2" s="93" t="s">
        <v>55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S2" s="26" t="s">
        <v>77</v>
      </c>
    </row>
    <row r="3" spans="1:19" ht="19.2" customHeight="1">
      <c r="A3" s="94" t="s">
        <v>1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</row>
    <row r="4" spans="1:19" ht="32.4" customHeight="1">
      <c r="A4" s="27" t="s">
        <v>2</v>
      </c>
      <c r="B4" s="28" t="s">
        <v>3</v>
      </c>
      <c r="C4" s="28" t="s">
        <v>4</v>
      </c>
      <c r="D4" s="28" t="s">
        <v>5</v>
      </c>
      <c r="E4" s="28" t="s">
        <v>21</v>
      </c>
      <c r="F4" s="28" t="s">
        <v>22</v>
      </c>
      <c r="G4" s="28" t="s">
        <v>23</v>
      </c>
      <c r="H4" s="28" t="s">
        <v>22</v>
      </c>
      <c r="I4" s="28" t="s">
        <v>24</v>
      </c>
      <c r="J4" s="28" t="s">
        <v>22</v>
      </c>
      <c r="K4" s="28" t="s">
        <v>25</v>
      </c>
      <c r="L4" s="28" t="s">
        <v>22</v>
      </c>
      <c r="M4" s="28" t="s">
        <v>26</v>
      </c>
      <c r="N4" s="28" t="s">
        <v>22</v>
      </c>
      <c r="O4" s="28" t="s">
        <v>27</v>
      </c>
      <c r="P4" s="28" t="s">
        <v>28</v>
      </c>
      <c r="Q4" s="26" t="s">
        <v>6</v>
      </c>
      <c r="R4" s="26" t="s">
        <v>7</v>
      </c>
    </row>
    <row r="5" spans="1:19">
      <c r="A5" s="29" t="s">
        <v>8</v>
      </c>
      <c r="B5" s="30" t="s">
        <v>9</v>
      </c>
      <c r="C5" s="30"/>
      <c r="D5" s="31"/>
      <c r="E5" s="32"/>
      <c r="F5" s="32"/>
      <c r="G5" s="33"/>
      <c r="H5" s="32"/>
      <c r="I5" s="32"/>
      <c r="J5" s="32"/>
      <c r="K5" s="32"/>
      <c r="L5" s="32"/>
      <c r="M5" s="32"/>
      <c r="N5" s="32"/>
      <c r="O5" s="32"/>
      <c r="P5" s="32"/>
    </row>
    <row r="6" spans="1:19" ht="13.8">
      <c r="A6" s="34">
        <v>1</v>
      </c>
      <c r="B6" s="36" t="s">
        <v>56</v>
      </c>
      <c r="C6" s="35" t="s">
        <v>57</v>
      </c>
      <c r="D6" s="37">
        <v>104</v>
      </c>
      <c r="E6" s="38">
        <v>20000</v>
      </c>
      <c r="F6" s="38">
        <v>2080000</v>
      </c>
      <c r="G6" s="39">
        <v>20000</v>
      </c>
      <c r="H6" s="38">
        <v>2080000</v>
      </c>
      <c r="I6" s="38">
        <v>20000</v>
      </c>
      <c r="J6" s="38">
        <v>2080000</v>
      </c>
      <c r="K6" s="38"/>
      <c r="L6" s="38">
        <v>0</v>
      </c>
      <c r="M6" s="38">
        <v>20000</v>
      </c>
      <c r="N6" s="38">
        <f>D6*M6</f>
        <v>2080000</v>
      </c>
      <c r="O6" s="38">
        <v>0</v>
      </c>
      <c r="P6" s="38">
        <v>0</v>
      </c>
    </row>
    <row r="7" spans="1:19" ht="13.8" hidden="1">
      <c r="A7" s="34">
        <v>2</v>
      </c>
      <c r="B7" s="36" t="s">
        <v>29</v>
      </c>
      <c r="C7" s="35" t="s">
        <v>30</v>
      </c>
      <c r="D7" s="37">
        <v>96.33</v>
      </c>
      <c r="E7" s="38">
        <v>3000</v>
      </c>
      <c r="F7" s="38">
        <v>288990</v>
      </c>
      <c r="G7" s="39">
        <v>3000</v>
      </c>
      <c r="H7" s="38">
        <v>288990</v>
      </c>
      <c r="I7" s="38">
        <v>3000</v>
      </c>
      <c r="J7" s="38">
        <v>288990</v>
      </c>
      <c r="K7" s="38">
        <v>0</v>
      </c>
      <c r="L7" s="38">
        <v>0</v>
      </c>
      <c r="M7" s="38">
        <v>3000</v>
      </c>
      <c r="N7" s="38">
        <f t="shared" ref="N7:N13" si="0">D7*M7</f>
        <v>288990</v>
      </c>
      <c r="O7" s="38">
        <v>0</v>
      </c>
      <c r="P7" s="38">
        <v>0</v>
      </c>
      <c r="S7" s="6" t="s">
        <v>54</v>
      </c>
    </row>
    <row r="8" spans="1:19" ht="13.8">
      <c r="A8" s="34">
        <v>3</v>
      </c>
      <c r="B8" s="36" t="s">
        <v>58</v>
      </c>
      <c r="C8" s="35" t="s">
        <v>59</v>
      </c>
      <c r="D8" s="37">
        <v>3958.5</v>
      </c>
      <c r="E8" s="38">
        <v>3200</v>
      </c>
      <c r="F8" s="38">
        <v>12667200</v>
      </c>
      <c r="G8" s="39">
        <v>5357</v>
      </c>
      <c r="H8" s="38">
        <v>21205684.5</v>
      </c>
      <c r="I8" s="38">
        <v>5357</v>
      </c>
      <c r="J8" s="38">
        <v>21205684.5</v>
      </c>
      <c r="K8" s="38">
        <v>0</v>
      </c>
      <c r="L8" s="38">
        <v>0</v>
      </c>
      <c r="M8" s="38">
        <v>5357</v>
      </c>
      <c r="N8" s="38">
        <f t="shared" si="0"/>
        <v>21205684.5</v>
      </c>
      <c r="O8" s="38">
        <v>2157</v>
      </c>
      <c r="P8" s="38">
        <v>8538484.5</v>
      </c>
    </row>
    <row r="9" spans="1:19" ht="13.8">
      <c r="A9" s="34">
        <v>4</v>
      </c>
      <c r="B9" s="36" t="s">
        <v>60</v>
      </c>
      <c r="C9" s="35" t="s">
        <v>35</v>
      </c>
      <c r="D9" s="37">
        <v>44.862999999999992</v>
      </c>
      <c r="E9" s="38">
        <v>19200</v>
      </c>
      <c r="F9" s="38">
        <v>861369.59999999986</v>
      </c>
      <c r="G9" s="39">
        <v>20000</v>
      </c>
      <c r="H9" s="38">
        <v>897259.99999999988</v>
      </c>
      <c r="I9" s="38">
        <v>20000</v>
      </c>
      <c r="J9" s="38">
        <v>897259.99999999988</v>
      </c>
      <c r="K9" s="38">
        <v>0</v>
      </c>
      <c r="L9" s="38">
        <v>0</v>
      </c>
      <c r="M9" s="38">
        <v>20000</v>
      </c>
      <c r="N9" s="38">
        <f t="shared" si="0"/>
        <v>897259.99999999988</v>
      </c>
      <c r="O9" s="38">
        <v>800</v>
      </c>
      <c r="P9" s="38">
        <v>35890.400000000023</v>
      </c>
    </row>
    <row r="10" spans="1:19" ht="13.8" hidden="1">
      <c r="A10" s="34">
        <v>5</v>
      </c>
      <c r="B10" s="36" t="s">
        <v>31</v>
      </c>
      <c r="C10" s="35" t="s">
        <v>30</v>
      </c>
      <c r="D10" s="37">
        <v>4.875</v>
      </c>
      <c r="E10" s="38">
        <v>20000</v>
      </c>
      <c r="F10" s="38">
        <v>97500</v>
      </c>
      <c r="G10" s="39">
        <v>20000</v>
      </c>
      <c r="H10" s="38">
        <v>97500</v>
      </c>
      <c r="I10" s="38">
        <v>20000</v>
      </c>
      <c r="J10" s="38">
        <v>97500</v>
      </c>
      <c r="K10" s="38">
        <v>0</v>
      </c>
      <c r="L10" s="38">
        <v>0</v>
      </c>
      <c r="M10" s="38">
        <v>20000</v>
      </c>
      <c r="N10" s="38">
        <f t="shared" si="0"/>
        <v>97500</v>
      </c>
      <c r="O10" s="38">
        <v>0</v>
      </c>
      <c r="P10" s="38">
        <v>0</v>
      </c>
      <c r="S10" s="6" t="s">
        <v>54</v>
      </c>
    </row>
    <row r="11" spans="1:19" ht="13.8" hidden="1">
      <c r="A11" s="34">
        <v>6</v>
      </c>
      <c r="B11" s="36" t="s">
        <v>32</v>
      </c>
      <c r="C11" s="35" t="s">
        <v>33</v>
      </c>
      <c r="D11" s="37">
        <v>0.48749999999999999</v>
      </c>
      <c r="E11" s="38">
        <v>5000</v>
      </c>
      <c r="F11" s="38">
        <v>2437.5</v>
      </c>
      <c r="G11" s="39">
        <v>5000</v>
      </c>
      <c r="H11" s="38">
        <v>2437.5</v>
      </c>
      <c r="I11" s="38">
        <v>5000</v>
      </c>
      <c r="J11" s="38">
        <v>2437.5</v>
      </c>
      <c r="K11" s="38">
        <v>0</v>
      </c>
      <c r="L11" s="38">
        <v>0</v>
      </c>
      <c r="M11" s="38">
        <v>5000</v>
      </c>
      <c r="N11" s="38">
        <f t="shared" si="0"/>
        <v>2437.5</v>
      </c>
      <c r="O11" s="38">
        <v>0</v>
      </c>
      <c r="P11" s="38">
        <v>0</v>
      </c>
      <c r="S11" s="6" t="s">
        <v>54</v>
      </c>
    </row>
    <row r="12" spans="1:19" ht="13.8" hidden="1">
      <c r="A12" s="34">
        <v>7</v>
      </c>
      <c r="B12" s="36" t="s">
        <v>34</v>
      </c>
      <c r="C12" s="35" t="s">
        <v>35</v>
      </c>
      <c r="D12" s="37">
        <v>1.4508000000000001</v>
      </c>
      <c r="E12" s="38">
        <v>41440</v>
      </c>
      <c r="F12" s="38">
        <v>60121.152000000002</v>
      </c>
      <c r="G12" s="39">
        <v>41440</v>
      </c>
      <c r="H12" s="38">
        <v>60121.152000000002</v>
      </c>
      <c r="I12" s="38">
        <v>41440</v>
      </c>
      <c r="J12" s="38">
        <v>60121.152000000002</v>
      </c>
      <c r="K12" s="38">
        <v>0</v>
      </c>
      <c r="L12" s="38">
        <v>0</v>
      </c>
      <c r="M12" s="38">
        <v>41440</v>
      </c>
      <c r="N12" s="38">
        <f t="shared" si="0"/>
        <v>60121.152000000002</v>
      </c>
      <c r="O12" s="38">
        <v>0</v>
      </c>
      <c r="P12" s="38">
        <v>0</v>
      </c>
      <c r="S12" s="6" t="s">
        <v>54</v>
      </c>
    </row>
    <row r="13" spans="1:19" ht="13.8" hidden="1">
      <c r="A13" s="34">
        <v>8</v>
      </c>
      <c r="B13" s="36" t="s">
        <v>36</v>
      </c>
      <c r="C13" s="35" t="s">
        <v>35</v>
      </c>
      <c r="D13" s="37">
        <v>19.5</v>
      </c>
      <c r="E13" s="38">
        <v>1380</v>
      </c>
      <c r="F13" s="38">
        <v>26910</v>
      </c>
      <c r="G13" s="39">
        <v>1473</v>
      </c>
      <c r="H13" s="38">
        <v>28723.5</v>
      </c>
      <c r="I13" s="38">
        <v>1473</v>
      </c>
      <c r="J13" s="38">
        <v>28723.5</v>
      </c>
      <c r="K13" s="38">
        <v>0</v>
      </c>
      <c r="L13" s="38">
        <v>0</v>
      </c>
      <c r="M13" s="38">
        <v>1473</v>
      </c>
      <c r="N13" s="38">
        <f t="shared" si="0"/>
        <v>28723.5</v>
      </c>
      <c r="O13" s="38">
        <v>93</v>
      </c>
      <c r="P13" s="38">
        <v>1813.5</v>
      </c>
      <c r="S13" s="6" t="s">
        <v>54</v>
      </c>
    </row>
    <row r="14" spans="1:19">
      <c r="A14" s="40"/>
      <c r="B14" s="42" t="s">
        <v>12</v>
      </c>
      <c r="C14" s="41"/>
      <c r="D14" s="43"/>
      <c r="E14" s="43"/>
      <c r="F14" s="43">
        <v>16132611.6172</v>
      </c>
      <c r="G14" s="44"/>
      <c r="H14" s="43">
        <v>24660716.651999999</v>
      </c>
      <c r="I14" s="43"/>
      <c r="J14" s="43">
        <v>24660716.651999999</v>
      </c>
      <c r="K14" s="43"/>
      <c r="L14" s="43">
        <v>0</v>
      </c>
      <c r="M14" s="43"/>
      <c r="N14" s="43">
        <f>SUBTOTAL(9,N6:N13)</f>
        <v>24182944.5</v>
      </c>
      <c r="O14" s="43"/>
      <c r="P14" s="43">
        <v>8576369.75</v>
      </c>
    </row>
    <row r="15" spans="1:19">
      <c r="A15" s="29" t="s">
        <v>13</v>
      </c>
      <c r="B15" s="30" t="s">
        <v>14</v>
      </c>
      <c r="C15" s="30"/>
      <c r="D15" s="31"/>
      <c r="E15" s="32"/>
      <c r="F15" s="32"/>
      <c r="G15" s="33"/>
      <c r="H15" s="32"/>
      <c r="I15" s="32"/>
      <c r="J15" s="32"/>
      <c r="K15" s="32"/>
      <c r="L15" s="32"/>
      <c r="M15" s="32"/>
      <c r="N15" s="32"/>
      <c r="O15" s="32"/>
      <c r="P15" s="32"/>
    </row>
    <row r="16" spans="1:19" ht="13.8" hidden="1">
      <c r="A16" s="34">
        <v>1</v>
      </c>
      <c r="B16" s="36" t="s">
        <v>37</v>
      </c>
      <c r="C16" s="35" t="s">
        <v>38</v>
      </c>
      <c r="D16" s="37">
        <v>22.857900000000001</v>
      </c>
      <c r="E16" s="38">
        <v>284000</v>
      </c>
      <c r="F16" s="38">
        <v>6491643.6000000006</v>
      </c>
      <c r="G16" s="39">
        <v>301000</v>
      </c>
      <c r="H16" s="38">
        <v>6880227.9000000004</v>
      </c>
      <c r="I16" s="38">
        <v>301000</v>
      </c>
      <c r="J16" s="38">
        <v>6880227.9000000004</v>
      </c>
      <c r="K16" s="38">
        <v>0</v>
      </c>
      <c r="L16" s="38"/>
      <c r="M16" s="38">
        <v>301000</v>
      </c>
      <c r="N16" s="38">
        <f>D16*M16</f>
        <v>6880227.9000000004</v>
      </c>
      <c r="O16" s="38">
        <v>17000</v>
      </c>
      <c r="P16" s="38">
        <v>388584.29999999981</v>
      </c>
      <c r="S16" s="6" t="s">
        <v>54</v>
      </c>
    </row>
    <row r="17" spans="1:19" ht="13.8">
      <c r="A17" s="34">
        <v>2</v>
      </c>
      <c r="B17" s="36" t="s">
        <v>39</v>
      </c>
      <c r="C17" s="35" t="s">
        <v>38</v>
      </c>
      <c r="D17" s="37">
        <v>2101.5756324999998</v>
      </c>
      <c r="E17" s="38">
        <v>221303</v>
      </c>
      <c r="F17" s="38">
        <v>465084992.19914746</v>
      </c>
      <c r="G17" s="39">
        <v>234563</v>
      </c>
      <c r="H17" s="38">
        <v>492951885.08609742</v>
      </c>
      <c r="I17" s="38">
        <v>234563</v>
      </c>
      <c r="J17" s="38">
        <v>492951885.08609742</v>
      </c>
      <c r="K17" s="38">
        <v>0</v>
      </c>
      <c r="L17" s="38"/>
      <c r="M17" s="38">
        <v>234563</v>
      </c>
      <c r="N17" s="38">
        <f t="shared" ref="N17:N20" si="1">D17*M17</f>
        <v>492951885.08609742</v>
      </c>
      <c r="O17" s="38">
        <v>13260</v>
      </c>
      <c r="P17" s="38">
        <v>27866892.886949956</v>
      </c>
    </row>
    <row r="18" spans="1:19" ht="13.8">
      <c r="A18" s="34">
        <v>3</v>
      </c>
      <c r="B18" s="36" t="s">
        <v>61</v>
      </c>
      <c r="C18" s="35" t="s">
        <v>38</v>
      </c>
      <c r="D18" s="37">
        <v>12.012</v>
      </c>
      <c r="E18" s="38">
        <v>239592</v>
      </c>
      <c r="F18" s="38">
        <v>2877979.1040000003</v>
      </c>
      <c r="G18" s="39">
        <v>253949</v>
      </c>
      <c r="H18" s="38">
        <v>3050435.3880000003</v>
      </c>
      <c r="I18" s="38">
        <v>253949</v>
      </c>
      <c r="J18" s="38">
        <v>3050435.3880000003</v>
      </c>
      <c r="K18" s="38">
        <v>0</v>
      </c>
      <c r="L18" s="38"/>
      <c r="M18" s="38">
        <v>253949</v>
      </c>
      <c r="N18" s="38">
        <f t="shared" si="1"/>
        <v>3050435.3880000003</v>
      </c>
      <c r="O18" s="38">
        <v>14357</v>
      </c>
      <c r="P18" s="38">
        <v>172456.28399999999</v>
      </c>
    </row>
    <row r="19" spans="1:19" ht="13.8">
      <c r="A19" s="34">
        <v>4</v>
      </c>
      <c r="B19" s="36" t="s">
        <v>40</v>
      </c>
      <c r="C19" s="35" t="s">
        <v>38</v>
      </c>
      <c r="D19" s="37">
        <v>6</v>
      </c>
      <c r="E19" s="38">
        <v>262697</v>
      </c>
      <c r="F19" s="38">
        <v>1576182</v>
      </c>
      <c r="G19" s="39">
        <v>278438</v>
      </c>
      <c r="H19" s="38">
        <v>1670628</v>
      </c>
      <c r="I19" s="38">
        <v>278438</v>
      </c>
      <c r="J19" s="38">
        <v>1670628</v>
      </c>
      <c r="K19" s="38">
        <v>0</v>
      </c>
      <c r="L19" s="38"/>
      <c r="M19" s="38">
        <v>278438</v>
      </c>
      <c r="N19" s="38">
        <f t="shared" si="1"/>
        <v>1670628</v>
      </c>
      <c r="O19" s="38">
        <v>15741</v>
      </c>
      <c r="P19" s="38">
        <v>94446</v>
      </c>
    </row>
    <row r="20" spans="1:19" ht="13.8">
      <c r="A20" s="34">
        <v>5</v>
      </c>
      <c r="B20" s="36" t="s">
        <v>41</v>
      </c>
      <c r="C20" s="35" t="s">
        <v>38</v>
      </c>
      <c r="D20" s="37">
        <v>33.290399999999998</v>
      </c>
      <c r="E20" s="38">
        <v>284408</v>
      </c>
      <c r="F20" s="38">
        <v>9468056.0832000002</v>
      </c>
      <c r="G20" s="39">
        <v>301451</v>
      </c>
      <c r="H20" s="38">
        <v>10035424.3704</v>
      </c>
      <c r="I20" s="38">
        <v>301451</v>
      </c>
      <c r="J20" s="38">
        <v>10035424.3704</v>
      </c>
      <c r="K20" s="38">
        <v>0</v>
      </c>
      <c r="L20" s="38"/>
      <c r="M20" s="38">
        <v>301451</v>
      </c>
      <c r="N20" s="38">
        <f t="shared" si="1"/>
        <v>10035424.3704</v>
      </c>
      <c r="O20" s="38">
        <v>17043</v>
      </c>
      <c r="P20" s="38">
        <v>567368.28720000014</v>
      </c>
    </row>
    <row r="21" spans="1:19">
      <c r="A21" s="40"/>
      <c r="B21" s="42" t="s">
        <v>15</v>
      </c>
      <c r="C21" s="41"/>
      <c r="D21" s="43"/>
      <c r="E21" s="43"/>
      <c r="F21" s="43">
        <v>485498852.98634744</v>
      </c>
      <c r="G21" s="44"/>
      <c r="H21" s="43">
        <v>514588600.74449742</v>
      </c>
      <c r="I21" s="43"/>
      <c r="J21" s="43">
        <v>514588600.74449742</v>
      </c>
      <c r="K21" s="43"/>
      <c r="L21" s="43">
        <v>0</v>
      </c>
      <c r="M21" s="43"/>
      <c r="N21" s="43">
        <f>SUBTOTAL(9,N16:N20)</f>
        <v>507708372.84449744</v>
      </c>
      <c r="O21" s="43"/>
      <c r="P21" s="43">
        <v>29089747.758149955</v>
      </c>
    </row>
    <row r="22" spans="1:19">
      <c r="A22" s="29" t="s">
        <v>16</v>
      </c>
      <c r="B22" s="30" t="s">
        <v>17</v>
      </c>
      <c r="C22" s="30"/>
      <c r="D22" s="31"/>
      <c r="E22" s="32"/>
      <c r="F22" s="32"/>
      <c r="G22" s="33"/>
      <c r="H22" s="32"/>
      <c r="I22" s="32"/>
      <c r="J22" s="32"/>
      <c r="K22" s="32"/>
      <c r="L22" s="32"/>
      <c r="M22" s="32"/>
      <c r="N22" s="32"/>
      <c r="O22" s="32"/>
      <c r="P22" s="32"/>
    </row>
    <row r="23" spans="1:19" ht="13.8">
      <c r="A23" s="34">
        <v>1</v>
      </c>
      <c r="B23" s="36" t="s">
        <v>42</v>
      </c>
      <c r="C23" s="35" t="s">
        <v>43</v>
      </c>
      <c r="D23" s="37">
        <v>2</v>
      </c>
      <c r="E23" s="38">
        <v>2665772</v>
      </c>
      <c r="F23" s="38">
        <v>5331544</v>
      </c>
      <c r="G23" s="39">
        <v>2443457</v>
      </c>
      <c r="H23" s="38">
        <v>4886914</v>
      </c>
      <c r="I23" s="38">
        <v>2443457</v>
      </c>
      <c r="J23" s="38">
        <v>4886914</v>
      </c>
      <c r="K23" s="38">
        <v>0</v>
      </c>
      <c r="L23" s="38">
        <v>0</v>
      </c>
      <c r="M23" s="38">
        <v>2443457</v>
      </c>
      <c r="N23" s="38">
        <f>D23*M23</f>
        <v>4886914</v>
      </c>
      <c r="O23" s="38">
        <v>-222315</v>
      </c>
      <c r="P23" s="38">
        <v>-444630</v>
      </c>
    </row>
    <row r="24" spans="1:19" ht="13.8">
      <c r="A24" s="34">
        <v>2</v>
      </c>
      <c r="B24" s="36" t="s">
        <v>62</v>
      </c>
      <c r="C24" s="35" t="s">
        <v>43</v>
      </c>
      <c r="D24" s="37">
        <v>3.5672000000000001</v>
      </c>
      <c r="E24" s="38">
        <v>2391243</v>
      </c>
      <c r="F24" s="38">
        <v>8530042.0296</v>
      </c>
      <c r="G24" s="39">
        <v>2106075</v>
      </c>
      <c r="H24" s="38">
        <v>7512790.7400000002</v>
      </c>
      <c r="I24" s="38">
        <v>2106075</v>
      </c>
      <c r="J24" s="38">
        <v>7512790.7400000002</v>
      </c>
      <c r="K24" s="38">
        <v>0</v>
      </c>
      <c r="L24" s="38">
        <v>0</v>
      </c>
      <c r="M24" s="38">
        <v>2106075</v>
      </c>
      <c r="N24" s="38">
        <f t="shared" ref="N24:N32" si="2">D24*M24</f>
        <v>7512790.7400000002</v>
      </c>
      <c r="O24" s="38">
        <v>-285168</v>
      </c>
      <c r="P24" s="38">
        <v>-1017251.2895999998</v>
      </c>
    </row>
    <row r="25" spans="1:19" ht="13.8">
      <c r="A25" s="34">
        <v>3</v>
      </c>
      <c r="B25" s="36" t="s">
        <v>45</v>
      </c>
      <c r="C25" s="35" t="s">
        <v>43</v>
      </c>
      <c r="D25" s="37">
        <v>58.720277249999995</v>
      </c>
      <c r="E25" s="38">
        <v>2938899</v>
      </c>
      <c r="F25" s="38">
        <v>172572964.08974773</v>
      </c>
      <c r="G25" s="39">
        <v>2570622</v>
      </c>
      <c r="H25" s="38">
        <v>150947636.5449495</v>
      </c>
      <c r="I25" s="38">
        <v>2570622</v>
      </c>
      <c r="J25" s="38">
        <v>150947636.5449495</v>
      </c>
      <c r="K25" s="38">
        <v>0</v>
      </c>
      <c r="L25" s="38">
        <v>0</v>
      </c>
      <c r="M25" s="38">
        <v>2570622</v>
      </c>
      <c r="N25" s="38">
        <f t="shared" si="2"/>
        <v>150947636.5449495</v>
      </c>
      <c r="O25" s="38">
        <v>-368277</v>
      </c>
      <c r="P25" s="38">
        <v>-21625327.544798225</v>
      </c>
    </row>
    <row r="26" spans="1:19" ht="13.8">
      <c r="A26" s="34">
        <v>4</v>
      </c>
      <c r="B26" s="36" t="s">
        <v>46</v>
      </c>
      <c r="C26" s="35" t="s">
        <v>43</v>
      </c>
      <c r="D26" s="37">
        <v>271.04514999999998</v>
      </c>
      <c r="E26" s="38">
        <v>361310</v>
      </c>
      <c r="F26" s="38">
        <v>97931323.146499991</v>
      </c>
      <c r="G26" s="39">
        <v>357707</v>
      </c>
      <c r="H26" s="38">
        <v>96954747.471049994</v>
      </c>
      <c r="I26" s="38">
        <v>357707</v>
      </c>
      <c r="J26" s="38">
        <v>96954747.471049994</v>
      </c>
      <c r="K26" s="38">
        <v>0</v>
      </c>
      <c r="L26" s="38">
        <v>0</v>
      </c>
      <c r="M26" s="38">
        <v>357707</v>
      </c>
      <c r="N26" s="38">
        <f t="shared" si="2"/>
        <v>96954747.471049994</v>
      </c>
      <c r="O26" s="38">
        <v>-3603</v>
      </c>
      <c r="P26" s="38">
        <v>-976575.67544999719</v>
      </c>
    </row>
    <row r="27" spans="1:19" ht="13.8" hidden="1">
      <c r="A27" s="34">
        <v>5</v>
      </c>
      <c r="B27" s="36" t="s">
        <v>47</v>
      </c>
      <c r="C27" s="35" t="s">
        <v>43</v>
      </c>
      <c r="D27" s="37">
        <v>4.0716000000000001</v>
      </c>
      <c r="E27" s="38">
        <v>147059</v>
      </c>
      <c r="F27" s="38">
        <v>598765.42440000002</v>
      </c>
      <c r="G27" s="39">
        <v>147059</v>
      </c>
      <c r="H27" s="38">
        <v>598765.42440000002</v>
      </c>
      <c r="I27" s="38">
        <v>147059</v>
      </c>
      <c r="J27" s="38">
        <v>598765.42440000002</v>
      </c>
      <c r="K27" s="38">
        <v>0</v>
      </c>
      <c r="L27" s="38">
        <v>0</v>
      </c>
      <c r="M27" s="38">
        <v>147059</v>
      </c>
      <c r="N27" s="38">
        <f t="shared" si="2"/>
        <v>598765.42440000002</v>
      </c>
      <c r="O27" s="38">
        <v>0</v>
      </c>
      <c r="P27" s="38">
        <v>0</v>
      </c>
      <c r="S27" s="6" t="s">
        <v>54</v>
      </c>
    </row>
    <row r="28" spans="1:19" ht="13.8" hidden="1">
      <c r="A28" s="34">
        <v>6</v>
      </c>
      <c r="B28" s="36" t="s">
        <v>48</v>
      </c>
      <c r="C28" s="35" t="s">
        <v>43</v>
      </c>
      <c r="D28" s="37">
        <v>5.6589</v>
      </c>
      <c r="E28" s="38">
        <v>14767</v>
      </c>
      <c r="F28" s="38">
        <v>83564.976299999995</v>
      </c>
      <c r="G28" s="39">
        <v>14767</v>
      </c>
      <c r="H28" s="38">
        <v>83564.976299999995</v>
      </c>
      <c r="I28" s="38">
        <v>14767</v>
      </c>
      <c r="J28" s="38">
        <v>83564.976299999995</v>
      </c>
      <c r="K28" s="38">
        <v>0</v>
      </c>
      <c r="L28" s="38">
        <v>0</v>
      </c>
      <c r="M28" s="38">
        <v>14767</v>
      </c>
      <c r="N28" s="38">
        <f t="shared" si="2"/>
        <v>83564.976299999995</v>
      </c>
      <c r="O28" s="38">
        <v>0</v>
      </c>
      <c r="P28" s="38">
        <v>0</v>
      </c>
      <c r="S28" s="6" t="s">
        <v>54</v>
      </c>
    </row>
    <row r="29" spans="1:19" ht="13.8">
      <c r="A29" s="34">
        <v>7</v>
      </c>
      <c r="B29" s="36" t="s">
        <v>49</v>
      </c>
      <c r="C29" s="35" t="s">
        <v>43</v>
      </c>
      <c r="D29" s="37">
        <v>2</v>
      </c>
      <c r="E29" s="38">
        <v>1538740</v>
      </c>
      <c r="F29" s="38">
        <v>3077480</v>
      </c>
      <c r="G29" s="39">
        <v>1379869</v>
      </c>
      <c r="H29" s="38">
        <v>2759738</v>
      </c>
      <c r="I29" s="38">
        <v>1379869</v>
      </c>
      <c r="J29" s="38">
        <v>2759738</v>
      </c>
      <c r="K29" s="38">
        <v>0</v>
      </c>
      <c r="L29" s="38">
        <v>0</v>
      </c>
      <c r="M29" s="38">
        <v>1379869</v>
      </c>
      <c r="N29" s="38">
        <f t="shared" si="2"/>
        <v>2759738</v>
      </c>
      <c r="O29" s="38">
        <v>-158871</v>
      </c>
      <c r="P29" s="38">
        <v>-317742</v>
      </c>
    </row>
    <row r="30" spans="1:19" ht="13.8">
      <c r="A30" s="34">
        <v>8</v>
      </c>
      <c r="B30" s="36" t="s">
        <v>51</v>
      </c>
      <c r="C30" s="35" t="s">
        <v>43</v>
      </c>
      <c r="D30" s="37">
        <v>5</v>
      </c>
      <c r="E30" s="38">
        <v>1475685</v>
      </c>
      <c r="F30" s="38">
        <v>7378425</v>
      </c>
      <c r="G30" s="39">
        <v>1307858</v>
      </c>
      <c r="H30" s="38">
        <v>6539290</v>
      </c>
      <c r="I30" s="38">
        <v>1307858</v>
      </c>
      <c r="J30" s="38">
        <v>6539290</v>
      </c>
      <c r="K30" s="38">
        <v>0</v>
      </c>
      <c r="L30" s="38">
        <v>0</v>
      </c>
      <c r="M30" s="38">
        <v>1307858</v>
      </c>
      <c r="N30" s="38">
        <f t="shared" si="2"/>
        <v>6539290</v>
      </c>
      <c r="O30" s="38">
        <v>-167827</v>
      </c>
      <c r="P30" s="38">
        <v>-839135</v>
      </c>
    </row>
    <row r="31" spans="1:19" ht="13.8">
      <c r="A31" s="34">
        <v>9</v>
      </c>
      <c r="B31" s="36" t="s">
        <v>52</v>
      </c>
      <c r="C31" s="35" t="s">
        <v>43</v>
      </c>
      <c r="D31" s="37">
        <v>64</v>
      </c>
      <c r="E31" s="38">
        <v>115189</v>
      </c>
      <c r="F31" s="38">
        <v>7372096</v>
      </c>
      <c r="G31" s="39">
        <v>115189</v>
      </c>
      <c r="H31" s="38">
        <v>7372096</v>
      </c>
      <c r="I31" s="38">
        <v>115189</v>
      </c>
      <c r="J31" s="38">
        <v>7372096</v>
      </c>
      <c r="K31" s="38">
        <v>0</v>
      </c>
      <c r="L31" s="38">
        <v>0</v>
      </c>
      <c r="M31" s="38">
        <v>115189</v>
      </c>
      <c r="N31" s="38">
        <f t="shared" si="2"/>
        <v>7372096</v>
      </c>
      <c r="O31" s="38">
        <v>0</v>
      </c>
      <c r="P31" s="38">
        <v>0</v>
      </c>
    </row>
    <row r="32" spans="1:19" ht="13.8">
      <c r="A32" s="34">
        <v>10</v>
      </c>
      <c r="B32" s="36" t="s">
        <v>53</v>
      </c>
      <c r="C32" s="35" t="s">
        <v>43</v>
      </c>
      <c r="D32" s="37">
        <v>2</v>
      </c>
      <c r="E32" s="38">
        <v>218019</v>
      </c>
      <c r="F32" s="38">
        <v>436038</v>
      </c>
      <c r="G32" s="39">
        <v>218019</v>
      </c>
      <c r="H32" s="38">
        <v>436038</v>
      </c>
      <c r="I32" s="38">
        <v>218019</v>
      </c>
      <c r="J32" s="38">
        <v>436038</v>
      </c>
      <c r="K32" s="38">
        <v>0</v>
      </c>
      <c r="L32" s="38">
        <v>0</v>
      </c>
      <c r="M32" s="38">
        <v>218019</v>
      </c>
      <c r="N32" s="38">
        <f t="shared" si="2"/>
        <v>436038</v>
      </c>
      <c r="O32" s="38">
        <v>0</v>
      </c>
      <c r="P32" s="38">
        <v>0</v>
      </c>
    </row>
    <row r="33" spans="1:16">
      <c r="A33" s="40"/>
      <c r="B33" s="42" t="s">
        <v>19</v>
      </c>
      <c r="C33" s="41"/>
      <c r="D33" s="43"/>
      <c r="E33" s="43"/>
      <c r="F33" s="43">
        <v>303346160.49659765</v>
      </c>
      <c r="G33" s="44"/>
      <c r="H33" s="43">
        <v>278091581.15669954</v>
      </c>
      <c r="I33" s="43"/>
      <c r="J33" s="43">
        <v>278091581.15669954</v>
      </c>
      <c r="K33" s="43"/>
      <c r="L33" s="43">
        <v>0</v>
      </c>
      <c r="M33" s="43"/>
      <c r="N33" s="43">
        <f>SUBTOTAL(9,N23:N32)</f>
        <v>277409250.75599951</v>
      </c>
      <c r="O33" s="43"/>
      <c r="P33" s="43">
        <v>-25220661.509848222</v>
      </c>
    </row>
    <row r="37" spans="1:16">
      <c r="N37" s="55">
        <f>N33+N21+N14</f>
        <v>809300568.10049701</v>
      </c>
    </row>
  </sheetData>
  <autoFilter ref="A4:T32">
    <filterColumn colId="18">
      <filters blank="1"/>
    </filterColumn>
  </autoFilter>
  <mergeCells count="3">
    <mergeCell ref="A1:P1"/>
    <mergeCell ref="A2:P2"/>
    <mergeCell ref="A3:P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N37"/>
  <sheetViews>
    <sheetView workbookViewId="0">
      <selection activeCell="D9" sqref="D9"/>
    </sheetView>
  </sheetViews>
  <sheetFormatPr defaultColWidth="8.88671875" defaultRowHeight="10.8"/>
  <cols>
    <col min="1" max="1" width="5.77734375" style="6" customWidth="1"/>
    <col min="2" max="2" width="43" style="6" customWidth="1"/>
    <col min="3" max="3" width="10.33203125" style="6" customWidth="1"/>
    <col min="4" max="4" width="13.33203125" style="6" customWidth="1"/>
    <col min="5" max="5" width="14.109375" style="6" hidden="1" customWidth="1"/>
    <col min="6" max="8" width="13.33203125" style="6" hidden="1" customWidth="1"/>
    <col min="9" max="9" width="13.33203125" style="6" customWidth="1"/>
    <col min="10" max="10" width="13.33203125" style="6" hidden="1" customWidth="1"/>
    <col min="11" max="11" width="13.33203125" style="6" customWidth="1"/>
    <col min="12" max="13" width="8.88671875" style="6" hidden="1" customWidth="1"/>
    <col min="14" max="249" width="8.88671875" style="6"/>
    <col min="250" max="250" width="5.77734375" style="6" customWidth="1"/>
    <col min="251" max="251" width="12.5546875" style="6" customWidth="1"/>
    <col min="252" max="252" width="43" style="6" customWidth="1"/>
    <col min="253" max="253" width="10.33203125" style="6" customWidth="1"/>
    <col min="254" max="255" width="13.33203125" style="6" customWidth="1"/>
    <col min="256" max="258" width="0" style="6" hidden="1" customWidth="1"/>
    <col min="259" max="259" width="8.109375" style="6" customWidth="1"/>
    <col min="260" max="263" width="0" style="6" hidden="1" customWidth="1"/>
    <col min="264" max="264" width="13.33203125" style="6" customWidth="1"/>
    <col min="265" max="265" width="0" style="6" hidden="1" customWidth="1"/>
    <col min="266" max="267" width="13.33203125" style="6" customWidth="1"/>
    <col min="268" max="269" width="0" style="6" hidden="1" customWidth="1"/>
    <col min="270" max="505" width="8.88671875" style="6"/>
    <col min="506" max="506" width="5.77734375" style="6" customWidth="1"/>
    <col min="507" max="507" width="12.5546875" style="6" customWidth="1"/>
    <col min="508" max="508" width="43" style="6" customWidth="1"/>
    <col min="509" max="509" width="10.33203125" style="6" customWidth="1"/>
    <col min="510" max="511" width="13.33203125" style="6" customWidth="1"/>
    <col min="512" max="514" width="0" style="6" hidden="1" customWidth="1"/>
    <col min="515" max="515" width="8.109375" style="6" customWidth="1"/>
    <col min="516" max="519" width="0" style="6" hidden="1" customWidth="1"/>
    <col min="520" max="520" width="13.33203125" style="6" customWidth="1"/>
    <col min="521" max="521" width="0" style="6" hidden="1" customWidth="1"/>
    <col min="522" max="523" width="13.33203125" style="6" customWidth="1"/>
    <col min="524" max="525" width="0" style="6" hidden="1" customWidth="1"/>
    <col min="526" max="761" width="8.88671875" style="6"/>
    <col min="762" max="762" width="5.77734375" style="6" customWidth="1"/>
    <col min="763" max="763" width="12.5546875" style="6" customWidth="1"/>
    <col min="764" max="764" width="43" style="6" customWidth="1"/>
    <col min="765" max="765" width="10.33203125" style="6" customWidth="1"/>
    <col min="766" max="767" width="13.33203125" style="6" customWidth="1"/>
    <col min="768" max="770" width="0" style="6" hidden="1" customWidth="1"/>
    <col min="771" max="771" width="8.109375" style="6" customWidth="1"/>
    <col min="772" max="775" width="0" style="6" hidden="1" customWidth="1"/>
    <col min="776" max="776" width="13.33203125" style="6" customWidth="1"/>
    <col min="777" max="777" width="0" style="6" hidden="1" customWidth="1"/>
    <col min="778" max="779" width="13.33203125" style="6" customWidth="1"/>
    <col min="780" max="781" width="0" style="6" hidden="1" customWidth="1"/>
    <col min="782" max="1017" width="8.88671875" style="6"/>
    <col min="1018" max="1018" width="5.77734375" style="6" customWidth="1"/>
    <col min="1019" max="1019" width="12.5546875" style="6" customWidth="1"/>
    <col min="1020" max="1020" width="43" style="6" customWidth="1"/>
    <col min="1021" max="1021" width="10.33203125" style="6" customWidth="1"/>
    <col min="1022" max="1023" width="13.33203125" style="6" customWidth="1"/>
    <col min="1024" max="1026" width="0" style="6" hidden="1" customWidth="1"/>
    <col min="1027" max="1027" width="8.109375" style="6" customWidth="1"/>
    <col min="1028" max="1031" width="0" style="6" hidden="1" customWidth="1"/>
    <col min="1032" max="1032" width="13.33203125" style="6" customWidth="1"/>
    <col min="1033" max="1033" width="0" style="6" hidden="1" customWidth="1"/>
    <col min="1034" max="1035" width="13.33203125" style="6" customWidth="1"/>
    <col min="1036" max="1037" width="0" style="6" hidden="1" customWidth="1"/>
    <col min="1038" max="1273" width="8.88671875" style="6"/>
    <col min="1274" max="1274" width="5.77734375" style="6" customWidth="1"/>
    <col min="1275" max="1275" width="12.5546875" style="6" customWidth="1"/>
    <col min="1276" max="1276" width="43" style="6" customWidth="1"/>
    <col min="1277" max="1277" width="10.33203125" style="6" customWidth="1"/>
    <col min="1278" max="1279" width="13.33203125" style="6" customWidth="1"/>
    <col min="1280" max="1282" width="0" style="6" hidden="1" customWidth="1"/>
    <col min="1283" max="1283" width="8.109375" style="6" customWidth="1"/>
    <col min="1284" max="1287" width="0" style="6" hidden="1" customWidth="1"/>
    <col min="1288" max="1288" width="13.33203125" style="6" customWidth="1"/>
    <col min="1289" max="1289" width="0" style="6" hidden="1" customWidth="1"/>
    <col min="1290" max="1291" width="13.33203125" style="6" customWidth="1"/>
    <col min="1292" max="1293" width="0" style="6" hidden="1" customWidth="1"/>
    <col min="1294" max="1529" width="8.88671875" style="6"/>
    <col min="1530" max="1530" width="5.77734375" style="6" customWidth="1"/>
    <col min="1531" max="1531" width="12.5546875" style="6" customWidth="1"/>
    <col min="1532" max="1532" width="43" style="6" customWidth="1"/>
    <col min="1533" max="1533" width="10.33203125" style="6" customWidth="1"/>
    <col min="1534" max="1535" width="13.33203125" style="6" customWidth="1"/>
    <col min="1536" max="1538" width="0" style="6" hidden="1" customWidth="1"/>
    <col min="1539" max="1539" width="8.109375" style="6" customWidth="1"/>
    <col min="1540" max="1543" width="0" style="6" hidden="1" customWidth="1"/>
    <col min="1544" max="1544" width="13.33203125" style="6" customWidth="1"/>
    <col min="1545" max="1545" width="0" style="6" hidden="1" customWidth="1"/>
    <col min="1546" max="1547" width="13.33203125" style="6" customWidth="1"/>
    <col min="1548" max="1549" width="0" style="6" hidden="1" customWidth="1"/>
    <col min="1550" max="1785" width="8.88671875" style="6"/>
    <col min="1786" max="1786" width="5.77734375" style="6" customWidth="1"/>
    <col min="1787" max="1787" width="12.5546875" style="6" customWidth="1"/>
    <col min="1788" max="1788" width="43" style="6" customWidth="1"/>
    <col min="1789" max="1789" width="10.33203125" style="6" customWidth="1"/>
    <col min="1790" max="1791" width="13.33203125" style="6" customWidth="1"/>
    <col min="1792" max="1794" width="0" style="6" hidden="1" customWidth="1"/>
    <col min="1795" max="1795" width="8.109375" style="6" customWidth="1"/>
    <col min="1796" max="1799" width="0" style="6" hidden="1" customWidth="1"/>
    <col min="1800" max="1800" width="13.33203125" style="6" customWidth="1"/>
    <col min="1801" max="1801" width="0" style="6" hidden="1" customWidth="1"/>
    <col min="1802" max="1803" width="13.33203125" style="6" customWidth="1"/>
    <col min="1804" max="1805" width="0" style="6" hidden="1" customWidth="1"/>
    <col min="1806" max="2041" width="8.88671875" style="6"/>
    <col min="2042" max="2042" width="5.77734375" style="6" customWidth="1"/>
    <col min="2043" max="2043" width="12.5546875" style="6" customWidth="1"/>
    <col min="2044" max="2044" width="43" style="6" customWidth="1"/>
    <col min="2045" max="2045" width="10.33203125" style="6" customWidth="1"/>
    <col min="2046" max="2047" width="13.33203125" style="6" customWidth="1"/>
    <col min="2048" max="2050" width="0" style="6" hidden="1" customWidth="1"/>
    <col min="2051" max="2051" width="8.109375" style="6" customWidth="1"/>
    <col min="2052" max="2055" width="0" style="6" hidden="1" customWidth="1"/>
    <col min="2056" max="2056" width="13.33203125" style="6" customWidth="1"/>
    <col min="2057" max="2057" width="0" style="6" hidden="1" customWidth="1"/>
    <col min="2058" max="2059" width="13.33203125" style="6" customWidth="1"/>
    <col min="2060" max="2061" width="0" style="6" hidden="1" customWidth="1"/>
    <col min="2062" max="2297" width="8.88671875" style="6"/>
    <col min="2298" max="2298" width="5.77734375" style="6" customWidth="1"/>
    <col min="2299" max="2299" width="12.5546875" style="6" customWidth="1"/>
    <col min="2300" max="2300" width="43" style="6" customWidth="1"/>
    <col min="2301" max="2301" width="10.33203125" style="6" customWidth="1"/>
    <col min="2302" max="2303" width="13.33203125" style="6" customWidth="1"/>
    <col min="2304" max="2306" width="0" style="6" hidden="1" customWidth="1"/>
    <col min="2307" max="2307" width="8.109375" style="6" customWidth="1"/>
    <col min="2308" max="2311" width="0" style="6" hidden="1" customWidth="1"/>
    <col min="2312" max="2312" width="13.33203125" style="6" customWidth="1"/>
    <col min="2313" max="2313" width="0" style="6" hidden="1" customWidth="1"/>
    <col min="2314" max="2315" width="13.33203125" style="6" customWidth="1"/>
    <col min="2316" max="2317" width="0" style="6" hidden="1" customWidth="1"/>
    <col min="2318" max="2553" width="8.88671875" style="6"/>
    <col min="2554" max="2554" width="5.77734375" style="6" customWidth="1"/>
    <col min="2555" max="2555" width="12.5546875" style="6" customWidth="1"/>
    <col min="2556" max="2556" width="43" style="6" customWidth="1"/>
    <col min="2557" max="2557" width="10.33203125" style="6" customWidth="1"/>
    <col min="2558" max="2559" width="13.33203125" style="6" customWidth="1"/>
    <col min="2560" max="2562" width="0" style="6" hidden="1" customWidth="1"/>
    <col min="2563" max="2563" width="8.109375" style="6" customWidth="1"/>
    <col min="2564" max="2567" width="0" style="6" hidden="1" customWidth="1"/>
    <col min="2568" max="2568" width="13.33203125" style="6" customWidth="1"/>
    <col min="2569" max="2569" width="0" style="6" hidden="1" customWidth="1"/>
    <col min="2570" max="2571" width="13.33203125" style="6" customWidth="1"/>
    <col min="2572" max="2573" width="0" style="6" hidden="1" customWidth="1"/>
    <col min="2574" max="2809" width="8.88671875" style="6"/>
    <col min="2810" max="2810" width="5.77734375" style="6" customWidth="1"/>
    <col min="2811" max="2811" width="12.5546875" style="6" customWidth="1"/>
    <col min="2812" max="2812" width="43" style="6" customWidth="1"/>
    <col min="2813" max="2813" width="10.33203125" style="6" customWidth="1"/>
    <col min="2814" max="2815" width="13.33203125" style="6" customWidth="1"/>
    <col min="2816" max="2818" width="0" style="6" hidden="1" customWidth="1"/>
    <col min="2819" max="2819" width="8.109375" style="6" customWidth="1"/>
    <col min="2820" max="2823" width="0" style="6" hidden="1" customWidth="1"/>
    <col min="2824" max="2824" width="13.33203125" style="6" customWidth="1"/>
    <col min="2825" max="2825" width="0" style="6" hidden="1" customWidth="1"/>
    <col min="2826" max="2827" width="13.33203125" style="6" customWidth="1"/>
    <col min="2828" max="2829" width="0" style="6" hidden="1" customWidth="1"/>
    <col min="2830" max="3065" width="8.88671875" style="6"/>
    <col min="3066" max="3066" width="5.77734375" style="6" customWidth="1"/>
    <col min="3067" max="3067" width="12.5546875" style="6" customWidth="1"/>
    <col min="3068" max="3068" width="43" style="6" customWidth="1"/>
    <col min="3069" max="3069" width="10.33203125" style="6" customWidth="1"/>
    <col min="3070" max="3071" width="13.33203125" style="6" customWidth="1"/>
    <col min="3072" max="3074" width="0" style="6" hidden="1" customWidth="1"/>
    <col min="3075" max="3075" width="8.109375" style="6" customWidth="1"/>
    <col min="3076" max="3079" width="0" style="6" hidden="1" customWidth="1"/>
    <col min="3080" max="3080" width="13.33203125" style="6" customWidth="1"/>
    <col min="3081" max="3081" width="0" style="6" hidden="1" customWidth="1"/>
    <col min="3082" max="3083" width="13.33203125" style="6" customWidth="1"/>
    <col min="3084" max="3085" width="0" style="6" hidden="1" customWidth="1"/>
    <col min="3086" max="3321" width="8.88671875" style="6"/>
    <col min="3322" max="3322" width="5.77734375" style="6" customWidth="1"/>
    <col min="3323" max="3323" width="12.5546875" style="6" customWidth="1"/>
    <col min="3324" max="3324" width="43" style="6" customWidth="1"/>
    <col min="3325" max="3325" width="10.33203125" style="6" customWidth="1"/>
    <col min="3326" max="3327" width="13.33203125" style="6" customWidth="1"/>
    <col min="3328" max="3330" width="0" style="6" hidden="1" customWidth="1"/>
    <col min="3331" max="3331" width="8.109375" style="6" customWidth="1"/>
    <col min="3332" max="3335" width="0" style="6" hidden="1" customWidth="1"/>
    <col min="3336" max="3336" width="13.33203125" style="6" customWidth="1"/>
    <col min="3337" max="3337" width="0" style="6" hidden="1" customWidth="1"/>
    <col min="3338" max="3339" width="13.33203125" style="6" customWidth="1"/>
    <col min="3340" max="3341" width="0" style="6" hidden="1" customWidth="1"/>
    <col min="3342" max="3577" width="8.88671875" style="6"/>
    <col min="3578" max="3578" width="5.77734375" style="6" customWidth="1"/>
    <col min="3579" max="3579" width="12.5546875" style="6" customWidth="1"/>
    <col min="3580" max="3580" width="43" style="6" customWidth="1"/>
    <col min="3581" max="3581" width="10.33203125" style="6" customWidth="1"/>
    <col min="3582" max="3583" width="13.33203125" style="6" customWidth="1"/>
    <col min="3584" max="3586" width="0" style="6" hidden="1" customWidth="1"/>
    <col min="3587" max="3587" width="8.109375" style="6" customWidth="1"/>
    <col min="3588" max="3591" width="0" style="6" hidden="1" customWidth="1"/>
    <col min="3592" max="3592" width="13.33203125" style="6" customWidth="1"/>
    <col min="3593" max="3593" width="0" style="6" hidden="1" customWidth="1"/>
    <col min="3594" max="3595" width="13.33203125" style="6" customWidth="1"/>
    <col min="3596" max="3597" width="0" style="6" hidden="1" customWidth="1"/>
    <col min="3598" max="3833" width="8.88671875" style="6"/>
    <col min="3834" max="3834" width="5.77734375" style="6" customWidth="1"/>
    <col min="3835" max="3835" width="12.5546875" style="6" customWidth="1"/>
    <col min="3836" max="3836" width="43" style="6" customWidth="1"/>
    <col min="3837" max="3837" width="10.33203125" style="6" customWidth="1"/>
    <col min="3838" max="3839" width="13.33203125" style="6" customWidth="1"/>
    <col min="3840" max="3842" width="0" style="6" hidden="1" customWidth="1"/>
    <col min="3843" max="3843" width="8.109375" style="6" customWidth="1"/>
    <col min="3844" max="3847" width="0" style="6" hidden="1" customWidth="1"/>
    <col min="3848" max="3848" width="13.33203125" style="6" customWidth="1"/>
    <col min="3849" max="3849" width="0" style="6" hidden="1" customWidth="1"/>
    <col min="3850" max="3851" width="13.33203125" style="6" customWidth="1"/>
    <col min="3852" max="3853" width="0" style="6" hidden="1" customWidth="1"/>
    <col min="3854" max="4089" width="8.88671875" style="6"/>
    <col min="4090" max="4090" width="5.77734375" style="6" customWidth="1"/>
    <col min="4091" max="4091" width="12.5546875" style="6" customWidth="1"/>
    <col min="4092" max="4092" width="43" style="6" customWidth="1"/>
    <col min="4093" max="4093" width="10.33203125" style="6" customWidth="1"/>
    <col min="4094" max="4095" width="13.33203125" style="6" customWidth="1"/>
    <col min="4096" max="4098" width="0" style="6" hidden="1" customWidth="1"/>
    <col min="4099" max="4099" width="8.109375" style="6" customWidth="1"/>
    <col min="4100" max="4103" width="0" style="6" hidden="1" customWidth="1"/>
    <col min="4104" max="4104" width="13.33203125" style="6" customWidth="1"/>
    <col min="4105" max="4105" width="0" style="6" hidden="1" customWidth="1"/>
    <col min="4106" max="4107" width="13.33203125" style="6" customWidth="1"/>
    <col min="4108" max="4109" width="0" style="6" hidden="1" customWidth="1"/>
    <col min="4110" max="4345" width="8.88671875" style="6"/>
    <col min="4346" max="4346" width="5.77734375" style="6" customWidth="1"/>
    <col min="4347" max="4347" width="12.5546875" style="6" customWidth="1"/>
    <col min="4348" max="4348" width="43" style="6" customWidth="1"/>
    <col min="4349" max="4349" width="10.33203125" style="6" customWidth="1"/>
    <col min="4350" max="4351" width="13.33203125" style="6" customWidth="1"/>
    <col min="4352" max="4354" width="0" style="6" hidden="1" customWidth="1"/>
    <col min="4355" max="4355" width="8.109375" style="6" customWidth="1"/>
    <col min="4356" max="4359" width="0" style="6" hidden="1" customWidth="1"/>
    <col min="4360" max="4360" width="13.33203125" style="6" customWidth="1"/>
    <col min="4361" max="4361" width="0" style="6" hidden="1" customWidth="1"/>
    <col min="4362" max="4363" width="13.33203125" style="6" customWidth="1"/>
    <col min="4364" max="4365" width="0" style="6" hidden="1" customWidth="1"/>
    <col min="4366" max="4601" width="8.88671875" style="6"/>
    <col min="4602" max="4602" width="5.77734375" style="6" customWidth="1"/>
    <col min="4603" max="4603" width="12.5546875" style="6" customWidth="1"/>
    <col min="4604" max="4604" width="43" style="6" customWidth="1"/>
    <col min="4605" max="4605" width="10.33203125" style="6" customWidth="1"/>
    <col min="4606" max="4607" width="13.33203125" style="6" customWidth="1"/>
    <col min="4608" max="4610" width="0" style="6" hidden="1" customWidth="1"/>
    <col min="4611" max="4611" width="8.109375" style="6" customWidth="1"/>
    <col min="4612" max="4615" width="0" style="6" hidden="1" customWidth="1"/>
    <col min="4616" max="4616" width="13.33203125" style="6" customWidth="1"/>
    <col min="4617" max="4617" width="0" style="6" hidden="1" customWidth="1"/>
    <col min="4618" max="4619" width="13.33203125" style="6" customWidth="1"/>
    <col min="4620" max="4621" width="0" style="6" hidden="1" customWidth="1"/>
    <col min="4622" max="4857" width="8.88671875" style="6"/>
    <col min="4858" max="4858" width="5.77734375" style="6" customWidth="1"/>
    <col min="4859" max="4859" width="12.5546875" style="6" customWidth="1"/>
    <col min="4860" max="4860" width="43" style="6" customWidth="1"/>
    <col min="4861" max="4861" width="10.33203125" style="6" customWidth="1"/>
    <col min="4862" max="4863" width="13.33203125" style="6" customWidth="1"/>
    <col min="4864" max="4866" width="0" style="6" hidden="1" customWidth="1"/>
    <col min="4867" max="4867" width="8.109375" style="6" customWidth="1"/>
    <col min="4868" max="4871" width="0" style="6" hidden="1" customWidth="1"/>
    <col min="4872" max="4872" width="13.33203125" style="6" customWidth="1"/>
    <col min="4873" max="4873" width="0" style="6" hidden="1" customWidth="1"/>
    <col min="4874" max="4875" width="13.33203125" style="6" customWidth="1"/>
    <col min="4876" max="4877" width="0" style="6" hidden="1" customWidth="1"/>
    <col min="4878" max="5113" width="8.88671875" style="6"/>
    <col min="5114" max="5114" width="5.77734375" style="6" customWidth="1"/>
    <col min="5115" max="5115" width="12.5546875" style="6" customWidth="1"/>
    <col min="5116" max="5116" width="43" style="6" customWidth="1"/>
    <col min="5117" max="5117" width="10.33203125" style="6" customWidth="1"/>
    <col min="5118" max="5119" width="13.33203125" style="6" customWidth="1"/>
    <col min="5120" max="5122" width="0" style="6" hidden="1" customWidth="1"/>
    <col min="5123" max="5123" width="8.109375" style="6" customWidth="1"/>
    <col min="5124" max="5127" width="0" style="6" hidden="1" customWidth="1"/>
    <col min="5128" max="5128" width="13.33203125" style="6" customWidth="1"/>
    <col min="5129" max="5129" width="0" style="6" hidden="1" customWidth="1"/>
    <col min="5130" max="5131" width="13.33203125" style="6" customWidth="1"/>
    <col min="5132" max="5133" width="0" style="6" hidden="1" customWidth="1"/>
    <col min="5134" max="5369" width="8.88671875" style="6"/>
    <col min="5370" max="5370" width="5.77734375" style="6" customWidth="1"/>
    <col min="5371" max="5371" width="12.5546875" style="6" customWidth="1"/>
    <col min="5372" max="5372" width="43" style="6" customWidth="1"/>
    <col min="5373" max="5373" width="10.33203125" style="6" customWidth="1"/>
    <col min="5374" max="5375" width="13.33203125" style="6" customWidth="1"/>
    <col min="5376" max="5378" width="0" style="6" hidden="1" customWidth="1"/>
    <col min="5379" max="5379" width="8.109375" style="6" customWidth="1"/>
    <col min="5380" max="5383" width="0" style="6" hidden="1" customWidth="1"/>
    <col min="5384" max="5384" width="13.33203125" style="6" customWidth="1"/>
    <col min="5385" max="5385" width="0" style="6" hidden="1" customWidth="1"/>
    <col min="5386" max="5387" width="13.33203125" style="6" customWidth="1"/>
    <col min="5388" max="5389" width="0" style="6" hidden="1" customWidth="1"/>
    <col min="5390" max="5625" width="8.88671875" style="6"/>
    <col min="5626" max="5626" width="5.77734375" style="6" customWidth="1"/>
    <col min="5627" max="5627" width="12.5546875" style="6" customWidth="1"/>
    <col min="5628" max="5628" width="43" style="6" customWidth="1"/>
    <col min="5629" max="5629" width="10.33203125" style="6" customWidth="1"/>
    <col min="5630" max="5631" width="13.33203125" style="6" customWidth="1"/>
    <col min="5632" max="5634" width="0" style="6" hidden="1" customWidth="1"/>
    <col min="5635" max="5635" width="8.109375" style="6" customWidth="1"/>
    <col min="5636" max="5639" width="0" style="6" hidden="1" customWidth="1"/>
    <col min="5640" max="5640" width="13.33203125" style="6" customWidth="1"/>
    <col min="5641" max="5641" width="0" style="6" hidden="1" customWidth="1"/>
    <col min="5642" max="5643" width="13.33203125" style="6" customWidth="1"/>
    <col min="5644" max="5645" width="0" style="6" hidden="1" customWidth="1"/>
    <col min="5646" max="5881" width="8.88671875" style="6"/>
    <col min="5882" max="5882" width="5.77734375" style="6" customWidth="1"/>
    <col min="5883" max="5883" width="12.5546875" style="6" customWidth="1"/>
    <col min="5884" max="5884" width="43" style="6" customWidth="1"/>
    <col min="5885" max="5885" width="10.33203125" style="6" customWidth="1"/>
    <col min="5886" max="5887" width="13.33203125" style="6" customWidth="1"/>
    <col min="5888" max="5890" width="0" style="6" hidden="1" customWidth="1"/>
    <col min="5891" max="5891" width="8.109375" style="6" customWidth="1"/>
    <col min="5892" max="5895" width="0" style="6" hidden="1" customWidth="1"/>
    <col min="5896" max="5896" width="13.33203125" style="6" customWidth="1"/>
    <col min="5897" max="5897" width="0" style="6" hidden="1" customWidth="1"/>
    <col min="5898" max="5899" width="13.33203125" style="6" customWidth="1"/>
    <col min="5900" max="5901" width="0" style="6" hidden="1" customWidth="1"/>
    <col min="5902" max="6137" width="8.88671875" style="6"/>
    <col min="6138" max="6138" width="5.77734375" style="6" customWidth="1"/>
    <col min="6139" max="6139" width="12.5546875" style="6" customWidth="1"/>
    <col min="6140" max="6140" width="43" style="6" customWidth="1"/>
    <col min="6141" max="6141" width="10.33203125" style="6" customWidth="1"/>
    <col min="6142" max="6143" width="13.33203125" style="6" customWidth="1"/>
    <col min="6144" max="6146" width="0" style="6" hidden="1" customWidth="1"/>
    <col min="6147" max="6147" width="8.109375" style="6" customWidth="1"/>
    <col min="6148" max="6151" width="0" style="6" hidden="1" customWidth="1"/>
    <col min="6152" max="6152" width="13.33203125" style="6" customWidth="1"/>
    <col min="6153" max="6153" width="0" style="6" hidden="1" customWidth="1"/>
    <col min="6154" max="6155" width="13.33203125" style="6" customWidth="1"/>
    <col min="6156" max="6157" width="0" style="6" hidden="1" customWidth="1"/>
    <col min="6158" max="6393" width="8.88671875" style="6"/>
    <col min="6394" max="6394" width="5.77734375" style="6" customWidth="1"/>
    <col min="6395" max="6395" width="12.5546875" style="6" customWidth="1"/>
    <col min="6396" max="6396" width="43" style="6" customWidth="1"/>
    <col min="6397" max="6397" width="10.33203125" style="6" customWidth="1"/>
    <col min="6398" max="6399" width="13.33203125" style="6" customWidth="1"/>
    <col min="6400" max="6402" width="0" style="6" hidden="1" customWidth="1"/>
    <col min="6403" max="6403" width="8.109375" style="6" customWidth="1"/>
    <col min="6404" max="6407" width="0" style="6" hidden="1" customWidth="1"/>
    <col min="6408" max="6408" width="13.33203125" style="6" customWidth="1"/>
    <col min="6409" max="6409" width="0" style="6" hidden="1" customWidth="1"/>
    <col min="6410" max="6411" width="13.33203125" style="6" customWidth="1"/>
    <col min="6412" max="6413" width="0" style="6" hidden="1" customWidth="1"/>
    <col min="6414" max="6649" width="8.88671875" style="6"/>
    <col min="6650" max="6650" width="5.77734375" style="6" customWidth="1"/>
    <col min="6651" max="6651" width="12.5546875" style="6" customWidth="1"/>
    <col min="6652" max="6652" width="43" style="6" customWidth="1"/>
    <col min="6653" max="6653" width="10.33203125" style="6" customWidth="1"/>
    <col min="6654" max="6655" width="13.33203125" style="6" customWidth="1"/>
    <col min="6656" max="6658" width="0" style="6" hidden="1" customWidth="1"/>
    <col min="6659" max="6659" width="8.109375" style="6" customWidth="1"/>
    <col min="6660" max="6663" width="0" style="6" hidden="1" customWidth="1"/>
    <col min="6664" max="6664" width="13.33203125" style="6" customWidth="1"/>
    <col min="6665" max="6665" width="0" style="6" hidden="1" customWidth="1"/>
    <col min="6666" max="6667" width="13.33203125" style="6" customWidth="1"/>
    <col min="6668" max="6669" width="0" style="6" hidden="1" customWidth="1"/>
    <col min="6670" max="6905" width="8.88671875" style="6"/>
    <col min="6906" max="6906" width="5.77734375" style="6" customWidth="1"/>
    <col min="6907" max="6907" width="12.5546875" style="6" customWidth="1"/>
    <col min="6908" max="6908" width="43" style="6" customWidth="1"/>
    <col min="6909" max="6909" width="10.33203125" style="6" customWidth="1"/>
    <col min="6910" max="6911" width="13.33203125" style="6" customWidth="1"/>
    <col min="6912" max="6914" width="0" style="6" hidden="1" customWidth="1"/>
    <col min="6915" max="6915" width="8.109375" style="6" customWidth="1"/>
    <col min="6916" max="6919" width="0" style="6" hidden="1" customWidth="1"/>
    <col min="6920" max="6920" width="13.33203125" style="6" customWidth="1"/>
    <col min="6921" max="6921" width="0" style="6" hidden="1" customWidth="1"/>
    <col min="6922" max="6923" width="13.33203125" style="6" customWidth="1"/>
    <col min="6924" max="6925" width="0" style="6" hidden="1" customWidth="1"/>
    <col min="6926" max="7161" width="8.88671875" style="6"/>
    <col min="7162" max="7162" width="5.77734375" style="6" customWidth="1"/>
    <col min="7163" max="7163" width="12.5546875" style="6" customWidth="1"/>
    <col min="7164" max="7164" width="43" style="6" customWidth="1"/>
    <col min="7165" max="7165" width="10.33203125" style="6" customWidth="1"/>
    <col min="7166" max="7167" width="13.33203125" style="6" customWidth="1"/>
    <col min="7168" max="7170" width="0" style="6" hidden="1" customWidth="1"/>
    <col min="7171" max="7171" width="8.109375" style="6" customWidth="1"/>
    <col min="7172" max="7175" width="0" style="6" hidden="1" customWidth="1"/>
    <col min="7176" max="7176" width="13.33203125" style="6" customWidth="1"/>
    <col min="7177" max="7177" width="0" style="6" hidden="1" customWidth="1"/>
    <col min="7178" max="7179" width="13.33203125" style="6" customWidth="1"/>
    <col min="7180" max="7181" width="0" style="6" hidden="1" customWidth="1"/>
    <col min="7182" max="7417" width="8.88671875" style="6"/>
    <col min="7418" max="7418" width="5.77734375" style="6" customWidth="1"/>
    <col min="7419" max="7419" width="12.5546875" style="6" customWidth="1"/>
    <col min="7420" max="7420" width="43" style="6" customWidth="1"/>
    <col min="7421" max="7421" width="10.33203125" style="6" customWidth="1"/>
    <col min="7422" max="7423" width="13.33203125" style="6" customWidth="1"/>
    <col min="7424" max="7426" width="0" style="6" hidden="1" customWidth="1"/>
    <col min="7427" max="7427" width="8.109375" style="6" customWidth="1"/>
    <col min="7428" max="7431" width="0" style="6" hidden="1" customWidth="1"/>
    <col min="7432" max="7432" width="13.33203125" style="6" customWidth="1"/>
    <col min="7433" max="7433" width="0" style="6" hidden="1" customWidth="1"/>
    <col min="7434" max="7435" width="13.33203125" style="6" customWidth="1"/>
    <col min="7436" max="7437" width="0" style="6" hidden="1" customWidth="1"/>
    <col min="7438" max="7673" width="8.88671875" style="6"/>
    <col min="7674" max="7674" width="5.77734375" style="6" customWidth="1"/>
    <col min="7675" max="7675" width="12.5546875" style="6" customWidth="1"/>
    <col min="7676" max="7676" width="43" style="6" customWidth="1"/>
    <col min="7677" max="7677" width="10.33203125" style="6" customWidth="1"/>
    <col min="7678" max="7679" width="13.33203125" style="6" customWidth="1"/>
    <col min="7680" max="7682" width="0" style="6" hidden="1" customWidth="1"/>
    <col min="7683" max="7683" width="8.109375" style="6" customWidth="1"/>
    <col min="7684" max="7687" width="0" style="6" hidden="1" customWidth="1"/>
    <col min="7688" max="7688" width="13.33203125" style="6" customWidth="1"/>
    <col min="7689" max="7689" width="0" style="6" hidden="1" customWidth="1"/>
    <col min="7690" max="7691" width="13.33203125" style="6" customWidth="1"/>
    <col min="7692" max="7693" width="0" style="6" hidden="1" customWidth="1"/>
    <col min="7694" max="7929" width="8.88671875" style="6"/>
    <col min="7930" max="7930" width="5.77734375" style="6" customWidth="1"/>
    <col min="7931" max="7931" width="12.5546875" style="6" customWidth="1"/>
    <col min="7932" max="7932" width="43" style="6" customWidth="1"/>
    <col min="7933" max="7933" width="10.33203125" style="6" customWidth="1"/>
    <col min="7934" max="7935" width="13.33203125" style="6" customWidth="1"/>
    <col min="7936" max="7938" width="0" style="6" hidden="1" customWidth="1"/>
    <col min="7939" max="7939" width="8.109375" style="6" customWidth="1"/>
    <col min="7940" max="7943" width="0" style="6" hidden="1" customWidth="1"/>
    <col min="7944" max="7944" width="13.33203125" style="6" customWidth="1"/>
    <col min="7945" max="7945" width="0" style="6" hidden="1" customWidth="1"/>
    <col min="7946" max="7947" width="13.33203125" style="6" customWidth="1"/>
    <col min="7948" max="7949" width="0" style="6" hidden="1" customWidth="1"/>
    <col min="7950" max="8185" width="8.88671875" style="6"/>
    <col min="8186" max="8186" width="5.77734375" style="6" customWidth="1"/>
    <col min="8187" max="8187" width="12.5546875" style="6" customWidth="1"/>
    <col min="8188" max="8188" width="43" style="6" customWidth="1"/>
    <col min="8189" max="8189" width="10.33203125" style="6" customWidth="1"/>
    <col min="8190" max="8191" width="13.33203125" style="6" customWidth="1"/>
    <col min="8192" max="8194" width="0" style="6" hidden="1" customWidth="1"/>
    <col min="8195" max="8195" width="8.109375" style="6" customWidth="1"/>
    <col min="8196" max="8199" width="0" style="6" hidden="1" customWidth="1"/>
    <col min="8200" max="8200" width="13.33203125" style="6" customWidth="1"/>
    <col min="8201" max="8201" width="0" style="6" hidden="1" customWidth="1"/>
    <col min="8202" max="8203" width="13.33203125" style="6" customWidth="1"/>
    <col min="8204" max="8205" width="0" style="6" hidden="1" customWidth="1"/>
    <col min="8206" max="8441" width="8.88671875" style="6"/>
    <col min="8442" max="8442" width="5.77734375" style="6" customWidth="1"/>
    <col min="8443" max="8443" width="12.5546875" style="6" customWidth="1"/>
    <col min="8444" max="8444" width="43" style="6" customWidth="1"/>
    <col min="8445" max="8445" width="10.33203125" style="6" customWidth="1"/>
    <col min="8446" max="8447" width="13.33203125" style="6" customWidth="1"/>
    <col min="8448" max="8450" width="0" style="6" hidden="1" customWidth="1"/>
    <col min="8451" max="8451" width="8.109375" style="6" customWidth="1"/>
    <col min="8452" max="8455" width="0" style="6" hidden="1" customWidth="1"/>
    <col min="8456" max="8456" width="13.33203125" style="6" customWidth="1"/>
    <col min="8457" max="8457" width="0" style="6" hidden="1" customWidth="1"/>
    <col min="8458" max="8459" width="13.33203125" style="6" customWidth="1"/>
    <col min="8460" max="8461" width="0" style="6" hidden="1" customWidth="1"/>
    <col min="8462" max="8697" width="8.88671875" style="6"/>
    <col min="8698" max="8698" width="5.77734375" style="6" customWidth="1"/>
    <col min="8699" max="8699" width="12.5546875" style="6" customWidth="1"/>
    <col min="8700" max="8700" width="43" style="6" customWidth="1"/>
    <col min="8701" max="8701" width="10.33203125" style="6" customWidth="1"/>
    <col min="8702" max="8703" width="13.33203125" style="6" customWidth="1"/>
    <col min="8704" max="8706" width="0" style="6" hidden="1" customWidth="1"/>
    <col min="8707" max="8707" width="8.109375" style="6" customWidth="1"/>
    <col min="8708" max="8711" width="0" style="6" hidden="1" customWidth="1"/>
    <col min="8712" max="8712" width="13.33203125" style="6" customWidth="1"/>
    <col min="8713" max="8713" width="0" style="6" hidden="1" customWidth="1"/>
    <col min="8714" max="8715" width="13.33203125" style="6" customWidth="1"/>
    <col min="8716" max="8717" width="0" style="6" hidden="1" customWidth="1"/>
    <col min="8718" max="8953" width="8.88671875" style="6"/>
    <col min="8954" max="8954" width="5.77734375" style="6" customWidth="1"/>
    <col min="8955" max="8955" width="12.5546875" style="6" customWidth="1"/>
    <col min="8956" max="8956" width="43" style="6" customWidth="1"/>
    <col min="8957" max="8957" width="10.33203125" style="6" customWidth="1"/>
    <col min="8958" max="8959" width="13.33203125" style="6" customWidth="1"/>
    <col min="8960" max="8962" width="0" style="6" hidden="1" customWidth="1"/>
    <col min="8963" max="8963" width="8.109375" style="6" customWidth="1"/>
    <col min="8964" max="8967" width="0" style="6" hidden="1" customWidth="1"/>
    <col min="8968" max="8968" width="13.33203125" style="6" customWidth="1"/>
    <col min="8969" max="8969" width="0" style="6" hidden="1" customWidth="1"/>
    <col min="8970" max="8971" width="13.33203125" style="6" customWidth="1"/>
    <col min="8972" max="8973" width="0" style="6" hidden="1" customWidth="1"/>
    <col min="8974" max="9209" width="8.88671875" style="6"/>
    <col min="9210" max="9210" width="5.77734375" style="6" customWidth="1"/>
    <col min="9211" max="9211" width="12.5546875" style="6" customWidth="1"/>
    <col min="9212" max="9212" width="43" style="6" customWidth="1"/>
    <col min="9213" max="9213" width="10.33203125" style="6" customWidth="1"/>
    <col min="9214" max="9215" width="13.33203125" style="6" customWidth="1"/>
    <col min="9216" max="9218" width="0" style="6" hidden="1" customWidth="1"/>
    <col min="9219" max="9219" width="8.109375" style="6" customWidth="1"/>
    <col min="9220" max="9223" width="0" style="6" hidden="1" customWidth="1"/>
    <col min="9224" max="9224" width="13.33203125" style="6" customWidth="1"/>
    <col min="9225" max="9225" width="0" style="6" hidden="1" customWidth="1"/>
    <col min="9226" max="9227" width="13.33203125" style="6" customWidth="1"/>
    <col min="9228" max="9229" width="0" style="6" hidden="1" customWidth="1"/>
    <col min="9230" max="9465" width="8.88671875" style="6"/>
    <col min="9466" max="9466" width="5.77734375" style="6" customWidth="1"/>
    <col min="9467" max="9467" width="12.5546875" style="6" customWidth="1"/>
    <col min="9468" max="9468" width="43" style="6" customWidth="1"/>
    <col min="9469" max="9469" width="10.33203125" style="6" customWidth="1"/>
    <col min="9470" max="9471" width="13.33203125" style="6" customWidth="1"/>
    <col min="9472" max="9474" width="0" style="6" hidden="1" customWidth="1"/>
    <col min="9475" max="9475" width="8.109375" style="6" customWidth="1"/>
    <col min="9476" max="9479" width="0" style="6" hidden="1" customWidth="1"/>
    <col min="9480" max="9480" width="13.33203125" style="6" customWidth="1"/>
    <col min="9481" max="9481" width="0" style="6" hidden="1" customWidth="1"/>
    <col min="9482" max="9483" width="13.33203125" style="6" customWidth="1"/>
    <col min="9484" max="9485" width="0" style="6" hidden="1" customWidth="1"/>
    <col min="9486" max="9721" width="8.88671875" style="6"/>
    <col min="9722" max="9722" width="5.77734375" style="6" customWidth="1"/>
    <col min="9723" max="9723" width="12.5546875" style="6" customWidth="1"/>
    <col min="9724" max="9724" width="43" style="6" customWidth="1"/>
    <col min="9725" max="9725" width="10.33203125" style="6" customWidth="1"/>
    <col min="9726" max="9727" width="13.33203125" style="6" customWidth="1"/>
    <col min="9728" max="9730" width="0" style="6" hidden="1" customWidth="1"/>
    <col min="9731" max="9731" width="8.109375" style="6" customWidth="1"/>
    <col min="9732" max="9735" width="0" style="6" hidden="1" customWidth="1"/>
    <col min="9736" max="9736" width="13.33203125" style="6" customWidth="1"/>
    <col min="9737" max="9737" width="0" style="6" hidden="1" customWidth="1"/>
    <col min="9738" max="9739" width="13.33203125" style="6" customWidth="1"/>
    <col min="9740" max="9741" width="0" style="6" hidden="1" customWidth="1"/>
    <col min="9742" max="9977" width="8.88671875" style="6"/>
    <col min="9978" max="9978" width="5.77734375" style="6" customWidth="1"/>
    <col min="9979" max="9979" width="12.5546875" style="6" customWidth="1"/>
    <col min="9980" max="9980" width="43" style="6" customWidth="1"/>
    <col min="9981" max="9981" width="10.33203125" style="6" customWidth="1"/>
    <col min="9982" max="9983" width="13.33203125" style="6" customWidth="1"/>
    <col min="9984" max="9986" width="0" style="6" hidden="1" customWidth="1"/>
    <col min="9987" max="9987" width="8.109375" style="6" customWidth="1"/>
    <col min="9988" max="9991" width="0" style="6" hidden="1" customWidth="1"/>
    <col min="9992" max="9992" width="13.33203125" style="6" customWidth="1"/>
    <col min="9993" max="9993" width="0" style="6" hidden="1" customWidth="1"/>
    <col min="9994" max="9995" width="13.33203125" style="6" customWidth="1"/>
    <col min="9996" max="9997" width="0" style="6" hidden="1" customWidth="1"/>
    <col min="9998" max="10233" width="8.88671875" style="6"/>
    <col min="10234" max="10234" width="5.77734375" style="6" customWidth="1"/>
    <col min="10235" max="10235" width="12.5546875" style="6" customWidth="1"/>
    <col min="10236" max="10236" width="43" style="6" customWidth="1"/>
    <col min="10237" max="10237" width="10.33203125" style="6" customWidth="1"/>
    <col min="10238" max="10239" width="13.33203125" style="6" customWidth="1"/>
    <col min="10240" max="10242" width="0" style="6" hidden="1" customWidth="1"/>
    <col min="10243" max="10243" width="8.109375" style="6" customWidth="1"/>
    <col min="10244" max="10247" width="0" style="6" hidden="1" customWidth="1"/>
    <col min="10248" max="10248" width="13.33203125" style="6" customWidth="1"/>
    <col min="10249" max="10249" width="0" style="6" hidden="1" customWidth="1"/>
    <col min="10250" max="10251" width="13.33203125" style="6" customWidth="1"/>
    <col min="10252" max="10253" width="0" style="6" hidden="1" customWidth="1"/>
    <col min="10254" max="10489" width="8.88671875" style="6"/>
    <col min="10490" max="10490" width="5.77734375" style="6" customWidth="1"/>
    <col min="10491" max="10491" width="12.5546875" style="6" customWidth="1"/>
    <col min="10492" max="10492" width="43" style="6" customWidth="1"/>
    <col min="10493" max="10493" width="10.33203125" style="6" customWidth="1"/>
    <col min="10494" max="10495" width="13.33203125" style="6" customWidth="1"/>
    <col min="10496" max="10498" width="0" style="6" hidden="1" customWidth="1"/>
    <col min="10499" max="10499" width="8.109375" style="6" customWidth="1"/>
    <col min="10500" max="10503" width="0" style="6" hidden="1" customWidth="1"/>
    <col min="10504" max="10504" width="13.33203125" style="6" customWidth="1"/>
    <col min="10505" max="10505" width="0" style="6" hidden="1" customWidth="1"/>
    <col min="10506" max="10507" width="13.33203125" style="6" customWidth="1"/>
    <col min="10508" max="10509" width="0" style="6" hidden="1" customWidth="1"/>
    <col min="10510" max="10745" width="8.88671875" style="6"/>
    <col min="10746" max="10746" width="5.77734375" style="6" customWidth="1"/>
    <col min="10747" max="10747" width="12.5546875" style="6" customWidth="1"/>
    <col min="10748" max="10748" width="43" style="6" customWidth="1"/>
    <col min="10749" max="10749" width="10.33203125" style="6" customWidth="1"/>
    <col min="10750" max="10751" width="13.33203125" style="6" customWidth="1"/>
    <col min="10752" max="10754" width="0" style="6" hidden="1" customWidth="1"/>
    <col min="10755" max="10755" width="8.109375" style="6" customWidth="1"/>
    <col min="10756" max="10759" width="0" style="6" hidden="1" customWidth="1"/>
    <col min="10760" max="10760" width="13.33203125" style="6" customWidth="1"/>
    <col min="10761" max="10761" width="0" style="6" hidden="1" customWidth="1"/>
    <col min="10762" max="10763" width="13.33203125" style="6" customWidth="1"/>
    <col min="10764" max="10765" width="0" style="6" hidden="1" customWidth="1"/>
    <col min="10766" max="11001" width="8.88671875" style="6"/>
    <col min="11002" max="11002" width="5.77734375" style="6" customWidth="1"/>
    <col min="11003" max="11003" width="12.5546875" style="6" customWidth="1"/>
    <col min="11004" max="11004" width="43" style="6" customWidth="1"/>
    <col min="11005" max="11005" width="10.33203125" style="6" customWidth="1"/>
    <col min="11006" max="11007" width="13.33203125" style="6" customWidth="1"/>
    <col min="11008" max="11010" width="0" style="6" hidden="1" customWidth="1"/>
    <col min="11011" max="11011" width="8.109375" style="6" customWidth="1"/>
    <col min="11012" max="11015" width="0" style="6" hidden="1" customWidth="1"/>
    <col min="11016" max="11016" width="13.33203125" style="6" customWidth="1"/>
    <col min="11017" max="11017" width="0" style="6" hidden="1" customWidth="1"/>
    <col min="11018" max="11019" width="13.33203125" style="6" customWidth="1"/>
    <col min="11020" max="11021" width="0" style="6" hidden="1" customWidth="1"/>
    <col min="11022" max="11257" width="8.88671875" style="6"/>
    <col min="11258" max="11258" width="5.77734375" style="6" customWidth="1"/>
    <col min="11259" max="11259" width="12.5546875" style="6" customWidth="1"/>
    <col min="11260" max="11260" width="43" style="6" customWidth="1"/>
    <col min="11261" max="11261" width="10.33203125" style="6" customWidth="1"/>
    <col min="11262" max="11263" width="13.33203125" style="6" customWidth="1"/>
    <col min="11264" max="11266" width="0" style="6" hidden="1" customWidth="1"/>
    <col min="11267" max="11267" width="8.109375" style="6" customWidth="1"/>
    <col min="11268" max="11271" width="0" style="6" hidden="1" customWidth="1"/>
    <col min="11272" max="11272" width="13.33203125" style="6" customWidth="1"/>
    <col min="11273" max="11273" width="0" style="6" hidden="1" customWidth="1"/>
    <col min="11274" max="11275" width="13.33203125" style="6" customWidth="1"/>
    <col min="11276" max="11277" width="0" style="6" hidden="1" customWidth="1"/>
    <col min="11278" max="11513" width="8.88671875" style="6"/>
    <col min="11514" max="11514" width="5.77734375" style="6" customWidth="1"/>
    <col min="11515" max="11515" width="12.5546875" style="6" customWidth="1"/>
    <col min="11516" max="11516" width="43" style="6" customWidth="1"/>
    <col min="11517" max="11517" width="10.33203125" style="6" customWidth="1"/>
    <col min="11518" max="11519" width="13.33203125" style="6" customWidth="1"/>
    <col min="11520" max="11522" width="0" style="6" hidden="1" customWidth="1"/>
    <col min="11523" max="11523" width="8.109375" style="6" customWidth="1"/>
    <col min="11524" max="11527" width="0" style="6" hidden="1" customWidth="1"/>
    <col min="11528" max="11528" width="13.33203125" style="6" customWidth="1"/>
    <col min="11529" max="11529" width="0" style="6" hidden="1" customWidth="1"/>
    <col min="11530" max="11531" width="13.33203125" style="6" customWidth="1"/>
    <col min="11532" max="11533" width="0" style="6" hidden="1" customWidth="1"/>
    <col min="11534" max="11769" width="8.88671875" style="6"/>
    <col min="11770" max="11770" width="5.77734375" style="6" customWidth="1"/>
    <col min="11771" max="11771" width="12.5546875" style="6" customWidth="1"/>
    <col min="11772" max="11772" width="43" style="6" customWidth="1"/>
    <col min="11773" max="11773" width="10.33203125" style="6" customWidth="1"/>
    <col min="11774" max="11775" width="13.33203125" style="6" customWidth="1"/>
    <col min="11776" max="11778" width="0" style="6" hidden="1" customWidth="1"/>
    <col min="11779" max="11779" width="8.109375" style="6" customWidth="1"/>
    <col min="11780" max="11783" width="0" style="6" hidden="1" customWidth="1"/>
    <col min="11784" max="11784" width="13.33203125" style="6" customWidth="1"/>
    <col min="11785" max="11785" width="0" style="6" hidden="1" customWidth="1"/>
    <col min="11786" max="11787" width="13.33203125" style="6" customWidth="1"/>
    <col min="11788" max="11789" width="0" style="6" hidden="1" customWidth="1"/>
    <col min="11790" max="12025" width="8.88671875" style="6"/>
    <col min="12026" max="12026" width="5.77734375" style="6" customWidth="1"/>
    <col min="12027" max="12027" width="12.5546875" style="6" customWidth="1"/>
    <col min="12028" max="12028" width="43" style="6" customWidth="1"/>
    <col min="12029" max="12029" width="10.33203125" style="6" customWidth="1"/>
    <col min="12030" max="12031" width="13.33203125" style="6" customWidth="1"/>
    <col min="12032" max="12034" width="0" style="6" hidden="1" customWidth="1"/>
    <col min="12035" max="12035" width="8.109375" style="6" customWidth="1"/>
    <col min="12036" max="12039" width="0" style="6" hidden="1" customWidth="1"/>
    <col min="12040" max="12040" width="13.33203125" style="6" customWidth="1"/>
    <col min="12041" max="12041" width="0" style="6" hidden="1" customWidth="1"/>
    <col min="12042" max="12043" width="13.33203125" style="6" customWidth="1"/>
    <col min="12044" max="12045" width="0" style="6" hidden="1" customWidth="1"/>
    <col min="12046" max="12281" width="8.88671875" style="6"/>
    <col min="12282" max="12282" width="5.77734375" style="6" customWidth="1"/>
    <col min="12283" max="12283" width="12.5546875" style="6" customWidth="1"/>
    <col min="12284" max="12284" width="43" style="6" customWidth="1"/>
    <col min="12285" max="12285" width="10.33203125" style="6" customWidth="1"/>
    <col min="12286" max="12287" width="13.33203125" style="6" customWidth="1"/>
    <col min="12288" max="12290" width="0" style="6" hidden="1" customWidth="1"/>
    <col min="12291" max="12291" width="8.109375" style="6" customWidth="1"/>
    <col min="12292" max="12295" width="0" style="6" hidden="1" customWidth="1"/>
    <col min="12296" max="12296" width="13.33203125" style="6" customWidth="1"/>
    <col min="12297" max="12297" width="0" style="6" hidden="1" customWidth="1"/>
    <col min="12298" max="12299" width="13.33203125" style="6" customWidth="1"/>
    <col min="12300" max="12301" width="0" style="6" hidden="1" customWidth="1"/>
    <col min="12302" max="12537" width="8.88671875" style="6"/>
    <col min="12538" max="12538" width="5.77734375" style="6" customWidth="1"/>
    <col min="12539" max="12539" width="12.5546875" style="6" customWidth="1"/>
    <col min="12540" max="12540" width="43" style="6" customWidth="1"/>
    <col min="12541" max="12541" width="10.33203125" style="6" customWidth="1"/>
    <col min="12542" max="12543" width="13.33203125" style="6" customWidth="1"/>
    <col min="12544" max="12546" width="0" style="6" hidden="1" customWidth="1"/>
    <col min="12547" max="12547" width="8.109375" style="6" customWidth="1"/>
    <col min="12548" max="12551" width="0" style="6" hidden="1" customWidth="1"/>
    <col min="12552" max="12552" width="13.33203125" style="6" customWidth="1"/>
    <col min="12553" max="12553" width="0" style="6" hidden="1" customWidth="1"/>
    <col min="12554" max="12555" width="13.33203125" style="6" customWidth="1"/>
    <col min="12556" max="12557" width="0" style="6" hidden="1" customWidth="1"/>
    <col min="12558" max="12793" width="8.88671875" style="6"/>
    <col min="12794" max="12794" width="5.77734375" style="6" customWidth="1"/>
    <col min="12795" max="12795" width="12.5546875" style="6" customWidth="1"/>
    <col min="12796" max="12796" width="43" style="6" customWidth="1"/>
    <col min="12797" max="12797" width="10.33203125" style="6" customWidth="1"/>
    <col min="12798" max="12799" width="13.33203125" style="6" customWidth="1"/>
    <col min="12800" max="12802" width="0" style="6" hidden="1" customWidth="1"/>
    <col min="12803" max="12803" width="8.109375" style="6" customWidth="1"/>
    <col min="12804" max="12807" width="0" style="6" hidden="1" customWidth="1"/>
    <col min="12808" max="12808" width="13.33203125" style="6" customWidth="1"/>
    <col min="12809" max="12809" width="0" style="6" hidden="1" customWidth="1"/>
    <col min="12810" max="12811" width="13.33203125" style="6" customWidth="1"/>
    <col min="12812" max="12813" width="0" style="6" hidden="1" customWidth="1"/>
    <col min="12814" max="13049" width="8.88671875" style="6"/>
    <col min="13050" max="13050" width="5.77734375" style="6" customWidth="1"/>
    <col min="13051" max="13051" width="12.5546875" style="6" customWidth="1"/>
    <col min="13052" max="13052" width="43" style="6" customWidth="1"/>
    <col min="13053" max="13053" width="10.33203125" style="6" customWidth="1"/>
    <col min="13054" max="13055" width="13.33203125" style="6" customWidth="1"/>
    <col min="13056" max="13058" width="0" style="6" hidden="1" customWidth="1"/>
    <col min="13059" max="13059" width="8.109375" style="6" customWidth="1"/>
    <col min="13060" max="13063" width="0" style="6" hidden="1" customWidth="1"/>
    <col min="13064" max="13064" width="13.33203125" style="6" customWidth="1"/>
    <col min="13065" max="13065" width="0" style="6" hidden="1" customWidth="1"/>
    <col min="13066" max="13067" width="13.33203125" style="6" customWidth="1"/>
    <col min="13068" max="13069" width="0" style="6" hidden="1" customWidth="1"/>
    <col min="13070" max="13305" width="8.88671875" style="6"/>
    <col min="13306" max="13306" width="5.77734375" style="6" customWidth="1"/>
    <col min="13307" max="13307" width="12.5546875" style="6" customWidth="1"/>
    <col min="13308" max="13308" width="43" style="6" customWidth="1"/>
    <col min="13309" max="13309" width="10.33203125" style="6" customWidth="1"/>
    <col min="13310" max="13311" width="13.33203125" style="6" customWidth="1"/>
    <col min="13312" max="13314" width="0" style="6" hidden="1" customWidth="1"/>
    <col min="13315" max="13315" width="8.109375" style="6" customWidth="1"/>
    <col min="13316" max="13319" width="0" style="6" hidden="1" customWidth="1"/>
    <col min="13320" max="13320" width="13.33203125" style="6" customWidth="1"/>
    <col min="13321" max="13321" width="0" style="6" hidden="1" customWidth="1"/>
    <col min="13322" max="13323" width="13.33203125" style="6" customWidth="1"/>
    <col min="13324" max="13325" width="0" style="6" hidden="1" customWidth="1"/>
    <col min="13326" max="13561" width="8.88671875" style="6"/>
    <col min="13562" max="13562" width="5.77734375" style="6" customWidth="1"/>
    <col min="13563" max="13563" width="12.5546875" style="6" customWidth="1"/>
    <col min="13564" max="13564" width="43" style="6" customWidth="1"/>
    <col min="13565" max="13565" width="10.33203125" style="6" customWidth="1"/>
    <col min="13566" max="13567" width="13.33203125" style="6" customWidth="1"/>
    <col min="13568" max="13570" width="0" style="6" hidden="1" customWidth="1"/>
    <col min="13571" max="13571" width="8.109375" style="6" customWidth="1"/>
    <col min="13572" max="13575" width="0" style="6" hidden="1" customWidth="1"/>
    <col min="13576" max="13576" width="13.33203125" style="6" customWidth="1"/>
    <col min="13577" max="13577" width="0" style="6" hidden="1" customWidth="1"/>
    <col min="13578" max="13579" width="13.33203125" style="6" customWidth="1"/>
    <col min="13580" max="13581" width="0" style="6" hidden="1" customWidth="1"/>
    <col min="13582" max="13817" width="8.88671875" style="6"/>
    <col min="13818" max="13818" width="5.77734375" style="6" customWidth="1"/>
    <col min="13819" max="13819" width="12.5546875" style="6" customWidth="1"/>
    <col min="13820" max="13820" width="43" style="6" customWidth="1"/>
    <col min="13821" max="13821" width="10.33203125" style="6" customWidth="1"/>
    <col min="13822" max="13823" width="13.33203125" style="6" customWidth="1"/>
    <col min="13824" max="13826" width="0" style="6" hidden="1" customWidth="1"/>
    <col min="13827" max="13827" width="8.109375" style="6" customWidth="1"/>
    <col min="13828" max="13831" width="0" style="6" hidden="1" customWidth="1"/>
    <col min="13832" max="13832" width="13.33203125" style="6" customWidth="1"/>
    <col min="13833" max="13833" width="0" style="6" hidden="1" customWidth="1"/>
    <col min="13834" max="13835" width="13.33203125" style="6" customWidth="1"/>
    <col min="13836" max="13837" width="0" style="6" hidden="1" customWidth="1"/>
    <col min="13838" max="14073" width="8.88671875" style="6"/>
    <col min="14074" max="14074" width="5.77734375" style="6" customWidth="1"/>
    <col min="14075" max="14075" width="12.5546875" style="6" customWidth="1"/>
    <col min="14076" max="14076" width="43" style="6" customWidth="1"/>
    <col min="14077" max="14077" width="10.33203125" style="6" customWidth="1"/>
    <col min="14078" max="14079" width="13.33203125" style="6" customWidth="1"/>
    <col min="14080" max="14082" width="0" style="6" hidden="1" customWidth="1"/>
    <col min="14083" max="14083" width="8.109375" style="6" customWidth="1"/>
    <col min="14084" max="14087" width="0" style="6" hidden="1" customWidth="1"/>
    <col min="14088" max="14088" width="13.33203125" style="6" customWidth="1"/>
    <col min="14089" max="14089" width="0" style="6" hidden="1" customWidth="1"/>
    <col min="14090" max="14091" width="13.33203125" style="6" customWidth="1"/>
    <col min="14092" max="14093" width="0" style="6" hidden="1" customWidth="1"/>
    <col min="14094" max="14329" width="8.88671875" style="6"/>
    <col min="14330" max="14330" width="5.77734375" style="6" customWidth="1"/>
    <col min="14331" max="14331" width="12.5546875" style="6" customWidth="1"/>
    <col min="14332" max="14332" width="43" style="6" customWidth="1"/>
    <col min="14333" max="14333" width="10.33203125" style="6" customWidth="1"/>
    <col min="14334" max="14335" width="13.33203125" style="6" customWidth="1"/>
    <col min="14336" max="14338" width="0" style="6" hidden="1" customWidth="1"/>
    <col min="14339" max="14339" width="8.109375" style="6" customWidth="1"/>
    <col min="14340" max="14343" width="0" style="6" hidden="1" customWidth="1"/>
    <col min="14344" max="14344" width="13.33203125" style="6" customWidth="1"/>
    <col min="14345" max="14345" width="0" style="6" hidden="1" customWidth="1"/>
    <col min="14346" max="14347" width="13.33203125" style="6" customWidth="1"/>
    <col min="14348" max="14349" width="0" style="6" hidden="1" customWidth="1"/>
    <col min="14350" max="14585" width="8.88671875" style="6"/>
    <col min="14586" max="14586" width="5.77734375" style="6" customWidth="1"/>
    <col min="14587" max="14587" width="12.5546875" style="6" customWidth="1"/>
    <col min="14588" max="14588" width="43" style="6" customWidth="1"/>
    <col min="14589" max="14589" width="10.33203125" style="6" customWidth="1"/>
    <col min="14590" max="14591" width="13.33203125" style="6" customWidth="1"/>
    <col min="14592" max="14594" width="0" style="6" hidden="1" customWidth="1"/>
    <col min="14595" max="14595" width="8.109375" style="6" customWidth="1"/>
    <col min="14596" max="14599" width="0" style="6" hidden="1" customWidth="1"/>
    <col min="14600" max="14600" width="13.33203125" style="6" customWidth="1"/>
    <col min="14601" max="14601" width="0" style="6" hidden="1" customWidth="1"/>
    <col min="14602" max="14603" width="13.33203125" style="6" customWidth="1"/>
    <col min="14604" max="14605" width="0" style="6" hidden="1" customWidth="1"/>
    <col min="14606" max="14841" width="8.88671875" style="6"/>
    <col min="14842" max="14842" width="5.77734375" style="6" customWidth="1"/>
    <col min="14843" max="14843" width="12.5546875" style="6" customWidth="1"/>
    <col min="14844" max="14844" width="43" style="6" customWidth="1"/>
    <col min="14845" max="14845" width="10.33203125" style="6" customWidth="1"/>
    <col min="14846" max="14847" width="13.33203125" style="6" customWidth="1"/>
    <col min="14848" max="14850" width="0" style="6" hidden="1" customWidth="1"/>
    <col min="14851" max="14851" width="8.109375" style="6" customWidth="1"/>
    <col min="14852" max="14855" width="0" style="6" hidden="1" customWidth="1"/>
    <col min="14856" max="14856" width="13.33203125" style="6" customWidth="1"/>
    <col min="14857" max="14857" width="0" style="6" hidden="1" customWidth="1"/>
    <col min="14858" max="14859" width="13.33203125" style="6" customWidth="1"/>
    <col min="14860" max="14861" width="0" style="6" hidden="1" customWidth="1"/>
    <col min="14862" max="15097" width="8.88671875" style="6"/>
    <col min="15098" max="15098" width="5.77734375" style="6" customWidth="1"/>
    <col min="15099" max="15099" width="12.5546875" style="6" customWidth="1"/>
    <col min="15100" max="15100" width="43" style="6" customWidth="1"/>
    <col min="15101" max="15101" width="10.33203125" style="6" customWidth="1"/>
    <col min="15102" max="15103" width="13.33203125" style="6" customWidth="1"/>
    <col min="15104" max="15106" width="0" style="6" hidden="1" customWidth="1"/>
    <col min="15107" max="15107" width="8.109375" style="6" customWidth="1"/>
    <col min="15108" max="15111" width="0" style="6" hidden="1" customWidth="1"/>
    <col min="15112" max="15112" width="13.33203125" style="6" customWidth="1"/>
    <col min="15113" max="15113" width="0" style="6" hidden="1" customWidth="1"/>
    <col min="15114" max="15115" width="13.33203125" style="6" customWidth="1"/>
    <col min="15116" max="15117" width="0" style="6" hidden="1" customWidth="1"/>
    <col min="15118" max="15353" width="8.88671875" style="6"/>
    <col min="15354" max="15354" width="5.77734375" style="6" customWidth="1"/>
    <col min="15355" max="15355" width="12.5546875" style="6" customWidth="1"/>
    <col min="15356" max="15356" width="43" style="6" customWidth="1"/>
    <col min="15357" max="15357" width="10.33203125" style="6" customWidth="1"/>
    <col min="15358" max="15359" width="13.33203125" style="6" customWidth="1"/>
    <col min="15360" max="15362" width="0" style="6" hidden="1" customWidth="1"/>
    <col min="15363" max="15363" width="8.109375" style="6" customWidth="1"/>
    <col min="15364" max="15367" width="0" style="6" hidden="1" customWidth="1"/>
    <col min="15368" max="15368" width="13.33203125" style="6" customWidth="1"/>
    <col min="15369" max="15369" width="0" style="6" hidden="1" customWidth="1"/>
    <col min="15370" max="15371" width="13.33203125" style="6" customWidth="1"/>
    <col min="15372" max="15373" width="0" style="6" hidden="1" customWidth="1"/>
    <col min="15374" max="15609" width="8.88671875" style="6"/>
    <col min="15610" max="15610" width="5.77734375" style="6" customWidth="1"/>
    <col min="15611" max="15611" width="12.5546875" style="6" customWidth="1"/>
    <col min="15612" max="15612" width="43" style="6" customWidth="1"/>
    <col min="15613" max="15613" width="10.33203125" style="6" customWidth="1"/>
    <col min="15614" max="15615" width="13.33203125" style="6" customWidth="1"/>
    <col min="15616" max="15618" width="0" style="6" hidden="1" customWidth="1"/>
    <col min="15619" max="15619" width="8.109375" style="6" customWidth="1"/>
    <col min="15620" max="15623" width="0" style="6" hidden="1" customWidth="1"/>
    <col min="15624" max="15624" width="13.33203125" style="6" customWidth="1"/>
    <col min="15625" max="15625" width="0" style="6" hidden="1" customWidth="1"/>
    <col min="15626" max="15627" width="13.33203125" style="6" customWidth="1"/>
    <col min="15628" max="15629" width="0" style="6" hidden="1" customWidth="1"/>
    <col min="15630" max="15865" width="8.88671875" style="6"/>
    <col min="15866" max="15866" width="5.77734375" style="6" customWidth="1"/>
    <col min="15867" max="15867" width="12.5546875" style="6" customWidth="1"/>
    <col min="15868" max="15868" width="43" style="6" customWidth="1"/>
    <col min="15869" max="15869" width="10.33203125" style="6" customWidth="1"/>
    <col min="15870" max="15871" width="13.33203125" style="6" customWidth="1"/>
    <col min="15872" max="15874" width="0" style="6" hidden="1" customWidth="1"/>
    <col min="15875" max="15875" width="8.109375" style="6" customWidth="1"/>
    <col min="15876" max="15879" width="0" style="6" hidden="1" customWidth="1"/>
    <col min="15880" max="15880" width="13.33203125" style="6" customWidth="1"/>
    <col min="15881" max="15881" width="0" style="6" hidden="1" customWidth="1"/>
    <col min="15882" max="15883" width="13.33203125" style="6" customWidth="1"/>
    <col min="15884" max="15885" width="0" style="6" hidden="1" customWidth="1"/>
    <col min="15886" max="16121" width="8.88671875" style="6"/>
    <col min="16122" max="16122" width="5.77734375" style="6" customWidth="1"/>
    <col min="16123" max="16123" width="12.5546875" style="6" customWidth="1"/>
    <col min="16124" max="16124" width="43" style="6" customWidth="1"/>
    <col min="16125" max="16125" width="10.33203125" style="6" customWidth="1"/>
    <col min="16126" max="16127" width="13.33203125" style="6" customWidth="1"/>
    <col min="16128" max="16130" width="0" style="6" hidden="1" customWidth="1"/>
    <col min="16131" max="16131" width="8.109375" style="6" customWidth="1"/>
    <col min="16132" max="16135" width="0" style="6" hidden="1" customWidth="1"/>
    <col min="16136" max="16136" width="13.33203125" style="6" customWidth="1"/>
    <col min="16137" max="16137" width="0" style="6" hidden="1" customWidth="1"/>
    <col min="16138" max="16139" width="13.33203125" style="6" customWidth="1"/>
    <col min="16140" max="16141" width="0" style="6" hidden="1" customWidth="1"/>
    <col min="16142" max="16384" width="8.88671875" style="6"/>
  </cols>
  <sheetData>
    <row r="1" spans="1:14" ht="16.2" customHeight="1">
      <c r="A1" s="87" t="s">
        <v>0</v>
      </c>
      <c r="B1" s="88"/>
      <c r="C1" s="88"/>
      <c r="D1" s="88"/>
      <c r="E1" s="88"/>
      <c r="F1" s="88"/>
      <c r="G1" s="88"/>
      <c r="H1" s="88"/>
      <c r="I1" s="88"/>
      <c r="J1" s="88"/>
      <c r="K1" s="88"/>
      <c r="N1" s="57" t="s">
        <v>69</v>
      </c>
    </row>
    <row r="2" spans="1:14" ht="29.4" customHeight="1">
      <c r="A2" s="95" t="s">
        <v>63</v>
      </c>
      <c r="B2" s="88"/>
      <c r="C2" s="88"/>
      <c r="D2" s="88"/>
      <c r="E2" s="88"/>
      <c r="F2" s="88"/>
      <c r="G2" s="88"/>
      <c r="H2" s="88"/>
      <c r="I2" s="88"/>
      <c r="J2" s="88"/>
      <c r="K2" s="88"/>
      <c r="N2" s="57" t="s">
        <v>76</v>
      </c>
    </row>
    <row r="3" spans="1:14" ht="19.2" customHeight="1">
      <c r="A3" s="96" t="s">
        <v>1</v>
      </c>
      <c r="B3" s="88"/>
      <c r="C3" s="88"/>
      <c r="D3" s="88"/>
      <c r="E3" s="88"/>
      <c r="F3" s="88"/>
      <c r="G3" s="88"/>
      <c r="H3" s="88"/>
      <c r="I3" s="88"/>
      <c r="J3" s="88"/>
      <c r="K3" s="88"/>
    </row>
    <row r="4" spans="1:14" ht="35.4" customHeight="1">
      <c r="A4" s="27" t="s">
        <v>2</v>
      </c>
      <c r="B4" s="28" t="s">
        <v>3</v>
      </c>
      <c r="C4" s="28" t="s">
        <v>4</v>
      </c>
      <c r="D4" s="28" t="s">
        <v>5</v>
      </c>
      <c r="E4" s="28" t="s">
        <v>24</v>
      </c>
      <c r="F4" s="28" t="s">
        <v>22</v>
      </c>
      <c r="G4" s="28" t="s">
        <v>25</v>
      </c>
      <c r="H4" s="28" t="s">
        <v>22</v>
      </c>
      <c r="I4" s="28" t="s">
        <v>26</v>
      </c>
      <c r="J4" s="28" t="s">
        <v>22</v>
      </c>
      <c r="K4" s="28" t="s">
        <v>65</v>
      </c>
      <c r="L4" s="6" t="s">
        <v>6</v>
      </c>
      <c r="M4" s="6" t="s">
        <v>7</v>
      </c>
    </row>
    <row r="5" spans="1:14">
      <c r="A5" s="45" t="s">
        <v>8</v>
      </c>
      <c r="B5" s="46" t="s">
        <v>9</v>
      </c>
      <c r="C5" s="46"/>
      <c r="D5" s="47"/>
      <c r="E5" s="48"/>
      <c r="F5" s="48"/>
      <c r="G5" s="48"/>
      <c r="H5" s="48"/>
      <c r="I5" s="48"/>
      <c r="J5" s="48"/>
      <c r="K5" s="48"/>
    </row>
    <row r="6" spans="1:14" ht="13.8">
      <c r="A6" s="1">
        <v>1</v>
      </c>
      <c r="B6" s="3" t="s">
        <v>56</v>
      </c>
      <c r="C6" s="2" t="s">
        <v>57</v>
      </c>
      <c r="D6" s="4">
        <v>80</v>
      </c>
      <c r="E6" s="5">
        <v>20000</v>
      </c>
      <c r="F6" s="5">
        <v>1600000</v>
      </c>
      <c r="G6" s="5"/>
      <c r="H6" s="5">
        <v>0</v>
      </c>
      <c r="I6" s="5">
        <v>20000</v>
      </c>
      <c r="J6" s="5">
        <v>1600000</v>
      </c>
      <c r="K6" s="5">
        <f>D6*I6</f>
        <v>1600000</v>
      </c>
    </row>
    <row r="7" spans="1:14" ht="13.8">
      <c r="A7" s="1">
        <v>2</v>
      </c>
      <c r="B7" s="3" t="s">
        <v>64</v>
      </c>
      <c r="C7" s="2" t="s">
        <v>35</v>
      </c>
      <c r="D7" s="4">
        <v>34.51</v>
      </c>
      <c r="E7" s="5">
        <v>20000</v>
      </c>
      <c r="F7" s="5">
        <v>690200</v>
      </c>
      <c r="G7" s="5"/>
      <c r="H7" s="5">
        <v>0</v>
      </c>
      <c r="I7" s="5">
        <v>20000</v>
      </c>
      <c r="J7" s="5">
        <v>690200</v>
      </c>
      <c r="K7" s="5">
        <f t="shared" ref="K7:K13" si="0">D7*I7</f>
        <v>690200</v>
      </c>
    </row>
    <row r="8" spans="1:14" ht="13.8" hidden="1">
      <c r="A8" s="1">
        <v>3</v>
      </c>
      <c r="B8" s="3" t="s">
        <v>29</v>
      </c>
      <c r="C8" s="2" t="s">
        <v>30</v>
      </c>
      <c r="D8" s="4">
        <v>45.540000000000006</v>
      </c>
      <c r="E8" s="5">
        <v>3000</v>
      </c>
      <c r="F8" s="5">
        <v>136620.00000000003</v>
      </c>
      <c r="G8" s="5">
        <v>0</v>
      </c>
      <c r="H8" s="5">
        <v>0</v>
      </c>
      <c r="I8" s="5">
        <v>3000</v>
      </c>
      <c r="J8" s="5">
        <v>136620.00000000003</v>
      </c>
      <c r="K8" s="5">
        <f t="shared" si="0"/>
        <v>136620.00000000003</v>
      </c>
      <c r="N8" s="6" t="s">
        <v>54</v>
      </c>
    </row>
    <row r="9" spans="1:14" ht="13.8">
      <c r="A9" s="1">
        <v>4</v>
      </c>
      <c r="B9" s="3" t="s">
        <v>58</v>
      </c>
      <c r="C9" s="2" t="s">
        <v>59</v>
      </c>
      <c r="D9" s="4">
        <v>3045</v>
      </c>
      <c r="E9" s="5">
        <v>5357</v>
      </c>
      <c r="F9" s="5">
        <v>16312065</v>
      </c>
      <c r="G9" s="5">
        <v>0</v>
      </c>
      <c r="H9" s="5">
        <v>0</v>
      </c>
      <c r="I9" s="5">
        <v>5357</v>
      </c>
      <c r="J9" s="5">
        <v>16312065</v>
      </c>
      <c r="K9" s="5">
        <f t="shared" si="0"/>
        <v>16312065</v>
      </c>
    </row>
    <row r="10" spans="1:14" ht="13.8" hidden="1">
      <c r="A10" s="1">
        <v>5</v>
      </c>
      <c r="B10" s="3" t="s">
        <v>31</v>
      </c>
      <c r="C10" s="2" t="s">
        <v>30</v>
      </c>
      <c r="D10" s="4">
        <v>1.8</v>
      </c>
      <c r="E10" s="5">
        <v>20000</v>
      </c>
      <c r="F10" s="5">
        <v>36000</v>
      </c>
      <c r="G10" s="5">
        <v>0</v>
      </c>
      <c r="H10" s="5">
        <v>0</v>
      </c>
      <c r="I10" s="5">
        <v>20000</v>
      </c>
      <c r="J10" s="5">
        <v>36000</v>
      </c>
      <c r="K10" s="5">
        <f t="shared" si="0"/>
        <v>36000</v>
      </c>
      <c r="N10" s="6" t="s">
        <v>54</v>
      </c>
    </row>
    <row r="11" spans="1:14" ht="13.8" hidden="1">
      <c r="A11" s="1">
        <v>6</v>
      </c>
      <c r="B11" s="3" t="s">
        <v>32</v>
      </c>
      <c r="C11" s="2" t="s">
        <v>33</v>
      </c>
      <c r="D11" s="4">
        <v>0.18</v>
      </c>
      <c r="E11" s="5">
        <v>5000</v>
      </c>
      <c r="F11" s="5">
        <v>900</v>
      </c>
      <c r="G11" s="5">
        <v>0</v>
      </c>
      <c r="H11" s="5">
        <v>0</v>
      </c>
      <c r="I11" s="5">
        <v>5000</v>
      </c>
      <c r="J11" s="5">
        <v>900</v>
      </c>
      <c r="K11" s="5">
        <f t="shared" si="0"/>
        <v>900</v>
      </c>
      <c r="N11" s="6" t="s">
        <v>54</v>
      </c>
    </row>
    <row r="12" spans="1:14" ht="13.8" hidden="1">
      <c r="A12" s="1">
        <v>7</v>
      </c>
      <c r="B12" s="3" t="s">
        <v>34</v>
      </c>
      <c r="C12" s="2" t="s">
        <v>35</v>
      </c>
      <c r="D12" s="4">
        <v>0.63540000000000008</v>
      </c>
      <c r="E12" s="5">
        <v>41440</v>
      </c>
      <c r="F12" s="5">
        <v>26330.976000000002</v>
      </c>
      <c r="G12" s="5">
        <v>0</v>
      </c>
      <c r="H12" s="5">
        <v>0</v>
      </c>
      <c r="I12" s="5">
        <v>41440</v>
      </c>
      <c r="J12" s="5">
        <v>26330.976000000002</v>
      </c>
      <c r="K12" s="5">
        <f t="shared" si="0"/>
        <v>26330.976000000002</v>
      </c>
      <c r="N12" s="6" t="s">
        <v>54</v>
      </c>
    </row>
    <row r="13" spans="1:14" ht="13.8" hidden="1">
      <c r="A13" s="1">
        <v>8</v>
      </c>
      <c r="B13" s="3" t="s">
        <v>36</v>
      </c>
      <c r="C13" s="2" t="s">
        <v>35</v>
      </c>
      <c r="D13" s="4">
        <v>7.2</v>
      </c>
      <c r="E13" s="5">
        <v>1473</v>
      </c>
      <c r="F13" s="5">
        <v>10605.6</v>
      </c>
      <c r="G13" s="5">
        <v>0</v>
      </c>
      <c r="H13" s="5">
        <v>0</v>
      </c>
      <c r="I13" s="5">
        <v>1473</v>
      </c>
      <c r="J13" s="5">
        <v>10605.6</v>
      </c>
      <c r="K13" s="5">
        <f t="shared" si="0"/>
        <v>10605.6</v>
      </c>
      <c r="N13" s="6" t="s">
        <v>54</v>
      </c>
    </row>
    <row r="14" spans="1:14">
      <c r="A14" s="49"/>
      <c r="B14" s="51" t="s">
        <v>12</v>
      </c>
      <c r="C14" s="50"/>
      <c r="D14" s="52"/>
      <c r="E14" s="53"/>
      <c r="F14" s="53">
        <v>18812721.576000001</v>
      </c>
      <c r="G14" s="53"/>
      <c r="H14" s="53">
        <v>0</v>
      </c>
      <c r="I14" s="53"/>
      <c r="J14" s="53">
        <v>18833947.233600002</v>
      </c>
      <c r="K14" s="53">
        <f>SUBTOTAL(9,K6:K13)</f>
        <v>18602265</v>
      </c>
    </row>
    <row r="15" spans="1:14">
      <c r="A15" s="45" t="s">
        <v>13</v>
      </c>
      <c r="B15" s="46" t="s">
        <v>14</v>
      </c>
      <c r="C15" s="46"/>
      <c r="D15" s="47"/>
      <c r="E15" s="48"/>
      <c r="F15" s="48"/>
      <c r="G15" s="48"/>
      <c r="H15" s="48"/>
      <c r="I15" s="48"/>
      <c r="J15" s="48"/>
      <c r="K15" s="48"/>
    </row>
    <row r="16" spans="1:14" ht="13.8" hidden="1">
      <c r="A16" s="1">
        <v>1</v>
      </c>
      <c r="B16" s="3" t="s">
        <v>37</v>
      </c>
      <c r="C16" s="2" t="s">
        <v>38</v>
      </c>
      <c r="D16" s="4">
        <v>10.4902</v>
      </c>
      <c r="E16" s="5">
        <v>301000</v>
      </c>
      <c r="F16" s="5">
        <v>3157550.1999999997</v>
      </c>
      <c r="G16" s="5">
        <v>0</v>
      </c>
      <c r="H16" s="5"/>
      <c r="I16" s="5">
        <v>301000</v>
      </c>
      <c r="J16" s="5">
        <v>3157550.1999999997</v>
      </c>
      <c r="K16" s="5">
        <f>D16*I16</f>
        <v>3157550.1999999997</v>
      </c>
      <c r="N16" s="6" t="s">
        <v>54</v>
      </c>
    </row>
    <row r="17" spans="1:14" ht="13.8">
      <c r="A17" s="1">
        <v>2</v>
      </c>
      <c r="B17" s="3" t="s">
        <v>39</v>
      </c>
      <c r="C17" s="2" t="s">
        <v>38</v>
      </c>
      <c r="D17" s="4">
        <v>948.99061499999993</v>
      </c>
      <c r="E17" s="5">
        <v>234563</v>
      </c>
      <c r="F17" s="5">
        <v>222598085.62624499</v>
      </c>
      <c r="G17" s="5">
        <v>0</v>
      </c>
      <c r="H17" s="5"/>
      <c r="I17" s="5">
        <v>234563</v>
      </c>
      <c r="J17" s="5">
        <v>222598085.62624499</v>
      </c>
      <c r="K17" s="5">
        <f t="shared" ref="K17:K20" si="1">D17*I17</f>
        <v>222598085.62624499</v>
      </c>
    </row>
    <row r="18" spans="1:14" ht="13.8">
      <c r="A18" s="1">
        <v>3</v>
      </c>
      <c r="B18" s="3" t="s">
        <v>61</v>
      </c>
      <c r="C18" s="2" t="s">
        <v>38</v>
      </c>
      <c r="D18" s="4">
        <v>9.24</v>
      </c>
      <c r="E18" s="5">
        <v>253949</v>
      </c>
      <c r="F18" s="5">
        <v>2346488.7600000002</v>
      </c>
      <c r="G18" s="5">
        <v>0</v>
      </c>
      <c r="H18" s="5"/>
      <c r="I18" s="5">
        <v>253949</v>
      </c>
      <c r="J18" s="5">
        <v>2346488.7600000002</v>
      </c>
      <c r="K18" s="5">
        <f t="shared" si="1"/>
        <v>2346488.7600000002</v>
      </c>
    </row>
    <row r="19" spans="1:14" ht="13.8">
      <c r="A19" s="1">
        <v>4</v>
      </c>
      <c r="B19" s="3" t="s">
        <v>40</v>
      </c>
      <c r="C19" s="2" t="s">
        <v>38</v>
      </c>
      <c r="D19" s="4">
        <v>3</v>
      </c>
      <c r="E19" s="5">
        <v>278438</v>
      </c>
      <c r="F19" s="5">
        <v>835314</v>
      </c>
      <c r="G19" s="5">
        <v>0</v>
      </c>
      <c r="H19" s="5"/>
      <c r="I19" s="5">
        <v>278438</v>
      </c>
      <c r="J19" s="5">
        <v>835314</v>
      </c>
      <c r="K19" s="5">
        <f t="shared" si="1"/>
        <v>835314</v>
      </c>
    </row>
    <row r="20" spans="1:14" ht="13.8">
      <c r="A20" s="1">
        <v>5</v>
      </c>
      <c r="B20" s="3" t="s">
        <v>41</v>
      </c>
      <c r="C20" s="2" t="s">
        <v>38</v>
      </c>
      <c r="D20" s="4">
        <v>14.580499999999999</v>
      </c>
      <c r="E20" s="5">
        <v>301451</v>
      </c>
      <c r="F20" s="5">
        <v>4395306.3054999998</v>
      </c>
      <c r="G20" s="5">
        <v>0</v>
      </c>
      <c r="H20" s="5"/>
      <c r="I20" s="5">
        <v>301451</v>
      </c>
      <c r="J20" s="5">
        <v>4395306.3054999998</v>
      </c>
      <c r="K20" s="5">
        <f t="shared" si="1"/>
        <v>4395306.3054999998</v>
      </c>
    </row>
    <row r="21" spans="1:14">
      <c r="A21" s="49"/>
      <c r="B21" s="51" t="s">
        <v>15</v>
      </c>
      <c r="C21" s="50"/>
      <c r="D21" s="52"/>
      <c r="E21" s="53"/>
      <c r="F21" s="53">
        <v>233332744.89174497</v>
      </c>
      <c r="G21" s="53"/>
      <c r="H21" s="53">
        <v>0</v>
      </c>
      <c r="I21" s="53"/>
      <c r="J21" s="53">
        <v>233332744.89174497</v>
      </c>
      <c r="K21" s="53">
        <f>SUBTOTAL(9,K16:K20)</f>
        <v>230175194.69174498</v>
      </c>
    </row>
    <row r="22" spans="1:14">
      <c r="A22" s="45" t="s">
        <v>16</v>
      </c>
      <c r="B22" s="46" t="s">
        <v>17</v>
      </c>
      <c r="C22" s="46"/>
      <c r="D22" s="47"/>
      <c r="E22" s="48"/>
      <c r="F22" s="48"/>
      <c r="G22" s="48"/>
      <c r="H22" s="48"/>
      <c r="I22" s="48"/>
      <c r="J22" s="48"/>
      <c r="K22" s="48"/>
    </row>
    <row r="23" spans="1:14" ht="13.8">
      <c r="A23" s="1">
        <v>1</v>
      </c>
      <c r="B23" s="3" t="s">
        <v>42</v>
      </c>
      <c r="C23" s="2" t="s">
        <v>43</v>
      </c>
      <c r="D23" s="4">
        <v>2</v>
      </c>
      <c r="E23" s="5">
        <v>2530418</v>
      </c>
      <c r="F23" s="5">
        <v>5060836</v>
      </c>
      <c r="G23" s="5">
        <v>0</v>
      </c>
      <c r="H23" s="5">
        <v>0</v>
      </c>
      <c r="I23" s="5">
        <v>2530418</v>
      </c>
      <c r="J23" s="5">
        <v>5060836</v>
      </c>
      <c r="K23" s="5">
        <f t="shared" ref="K23:K32" si="2">D23*I23</f>
        <v>5060836</v>
      </c>
    </row>
    <row r="24" spans="1:14" ht="13.8">
      <c r="A24" s="1">
        <v>2</v>
      </c>
      <c r="B24" s="3" t="s">
        <v>62</v>
      </c>
      <c r="C24" s="2" t="s">
        <v>43</v>
      </c>
      <c r="D24" s="4">
        <v>2.7440000000000002</v>
      </c>
      <c r="E24" s="5">
        <v>2209215</v>
      </c>
      <c r="F24" s="5">
        <v>6062085.9600000009</v>
      </c>
      <c r="G24" s="5">
        <v>0</v>
      </c>
      <c r="H24" s="5">
        <v>0</v>
      </c>
      <c r="I24" s="5">
        <v>2209215</v>
      </c>
      <c r="J24" s="5">
        <v>6062085.9600000009</v>
      </c>
      <c r="K24" s="5">
        <f t="shared" si="2"/>
        <v>6062085.9600000009</v>
      </c>
    </row>
    <row r="25" spans="1:14" ht="13.8">
      <c r="A25" s="1">
        <v>3</v>
      </c>
      <c r="B25" s="3" t="s">
        <v>45</v>
      </c>
      <c r="C25" s="2" t="s">
        <v>43</v>
      </c>
      <c r="D25" s="4">
        <v>25.973537499999999</v>
      </c>
      <c r="E25" s="5">
        <v>2702075</v>
      </c>
      <c r="F25" s="5">
        <v>70182446.340312496</v>
      </c>
      <c r="G25" s="5">
        <v>0</v>
      </c>
      <c r="H25" s="5">
        <v>0</v>
      </c>
      <c r="I25" s="5">
        <v>2702075</v>
      </c>
      <c r="J25" s="5">
        <v>70182446.340312496</v>
      </c>
      <c r="K25" s="5">
        <f t="shared" si="2"/>
        <v>70182446.340312496</v>
      </c>
    </row>
    <row r="26" spans="1:14" ht="13.8">
      <c r="A26" s="1">
        <v>4</v>
      </c>
      <c r="B26" s="3" t="s">
        <v>46</v>
      </c>
      <c r="C26" s="2" t="s">
        <v>43</v>
      </c>
      <c r="D26" s="4">
        <v>119.09249999999999</v>
      </c>
      <c r="E26" s="5">
        <v>363133</v>
      </c>
      <c r="F26" s="5">
        <v>43246416.802499995</v>
      </c>
      <c r="G26" s="5">
        <v>0</v>
      </c>
      <c r="H26" s="5">
        <v>0</v>
      </c>
      <c r="I26" s="5">
        <v>363133</v>
      </c>
      <c r="J26" s="5">
        <v>43246416.802499995</v>
      </c>
      <c r="K26" s="5">
        <f t="shared" si="2"/>
        <v>43246416.802499995</v>
      </c>
    </row>
    <row r="27" spans="1:14" ht="13.8" hidden="1">
      <c r="A27" s="1">
        <v>5</v>
      </c>
      <c r="B27" s="3" t="s">
        <v>47</v>
      </c>
      <c r="C27" s="2" t="s">
        <v>43</v>
      </c>
      <c r="D27" s="4">
        <v>1.9173999999999998</v>
      </c>
      <c r="E27" s="5">
        <v>147059</v>
      </c>
      <c r="F27" s="5">
        <v>281970.92659999995</v>
      </c>
      <c r="G27" s="5">
        <v>0</v>
      </c>
      <c r="H27" s="5">
        <v>0</v>
      </c>
      <c r="I27" s="5">
        <v>147059</v>
      </c>
      <c r="J27" s="5">
        <v>281970.92659999995</v>
      </c>
      <c r="K27" s="5">
        <f t="shared" si="2"/>
        <v>281970.92659999995</v>
      </c>
      <c r="N27" s="6" t="s">
        <v>54</v>
      </c>
    </row>
    <row r="28" spans="1:14" ht="13.8" hidden="1">
      <c r="A28" s="1">
        <v>6</v>
      </c>
      <c r="B28" s="3" t="s">
        <v>48</v>
      </c>
      <c r="C28" s="2" t="s">
        <v>43</v>
      </c>
      <c r="D28" s="4">
        <v>2.2867999999999999</v>
      </c>
      <c r="E28" s="5">
        <v>14767</v>
      </c>
      <c r="F28" s="5">
        <v>33769.175600000002</v>
      </c>
      <c r="G28" s="5">
        <v>0</v>
      </c>
      <c r="H28" s="5">
        <v>0</v>
      </c>
      <c r="I28" s="5">
        <v>14767</v>
      </c>
      <c r="J28" s="5">
        <v>33769.175600000002</v>
      </c>
      <c r="K28" s="5">
        <f t="shared" si="2"/>
        <v>33769.175600000002</v>
      </c>
      <c r="N28" s="6" t="s">
        <v>54</v>
      </c>
    </row>
    <row r="29" spans="1:14" ht="13.8">
      <c r="A29" s="1">
        <v>7</v>
      </c>
      <c r="B29" s="3" t="s">
        <v>49</v>
      </c>
      <c r="C29" s="2" t="s">
        <v>43</v>
      </c>
      <c r="D29" s="4">
        <v>2</v>
      </c>
      <c r="E29" s="5">
        <v>1440540</v>
      </c>
      <c r="F29" s="5">
        <v>2881080</v>
      </c>
      <c r="G29" s="5">
        <v>0</v>
      </c>
      <c r="H29" s="5">
        <v>0</v>
      </c>
      <c r="I29" s="5">
        <v>1440540</v>
      </c>
      <c r="J29" s="5">
        <v>2881080</v>
      </c>
      <c r="K29" s="5">
        <f t="shared" si="2"/>
        <v>2881080</v>
      </c>
    </row>
    <row r="30" spans="1:14" ht="13.8">
      <c r="A30" s="1">
        <v>8</v>
      </c>
      <c r="B30" s="3" t="s">
        <v>51</v>
      </c>
      <c r="C30" s="2" t="s">
        <v>43</v>
      </c>
      <c r="D30" s="4">
        <v>2</v>
      </c>
      <c r="E30" s="5">
        <v>1370551</v>
      </c>
      <c r="F30" s="5">
        <v>2741102</v>
      </c>
      <c r="G30" s="5">
        <v>0</v>
      </c>
      <c r="H30" s="5">
        <v>0</v>
      </c>
      <c r="I30" s="5">
        <v>1370551</v>
      </c>
      <c r="J30" s="5">
        <v>2741102</v>
      </c>
      <c r="K30" s="5">
        <f t="shared" si="2"/>
        <v>2741102</v>
      </c>
    </row>
    <row r="31" spans="1:14" ht="13.8">
      <c r="A31" s="1">
        <v>9</v>
      </c>
      <c r="B31" s="3" t="s">
        <v>52</v>
      </c>
      <c r="C31" s="2" t="s">
        <v>43</v>
      </c>
      <c r="D31" s="4">
        <v>26</v>
      </c>
      <c r="E31" s="5">
        <v>115189</v>
      </c>
      <c r="F31" s="5">
        <v>2994914</v>
      </c>
      <c r="G31" s="5">
        <v>0</v>
      </c>
      <c r="H31" s="5">
        <v>0</v>
      </c>
      <c r="I31" s="5">
        <v>115189</v>
      </c>
      <c r="J31" s="5">
        <v>2994914</v>
      </c>
      <c r="K31" s="5">
        <f t="shared" si="2"/>
        <v>2994914</v>
      </c>
    </row>
    <row r="32" spans="1:14" ht="13.8">
      <c r="A32" s="1">
        <v>10</v>
      </c>
      <c r="B32" s="3" t="s">
        <v>53</v>
      </c>
      <c r="C32" s="2" t="s">
        <v>43</v>
      </c>
      <c r="D32" s="4">
        <v>2</v>
      </c>
      <c r="E32" s="5">
        <v>218019</v>
      </c>
      <c r="F32" s="5">
        <v>436038</v>
      </c>
      <c r="G32" s="5">
        <v>0</v>
      </c>
      <c r="H32" s="5">
        <v>0</v>
      </c>
      <c r="I32" s="5">
        <v>218019</v>
      </c>
      <c r="J32" s="5">
        <v>436038</v>
      </c>
      <c r="K32" s="5">
        <f t="shared" si="2"/>
        <v>436038</v>
      </c>
    </row>
    <row r="33" spans="1:11">
      <c r="A33" s="49"/>
      <c r="B33" s="51" t="s">
        <v>19</v>
      </c>
      <c r="C33" s="50"/>
      <c r="D33" s="52"/>
      <c r="E33" s="53"/>
      <c r="F33" s="53">
        <v>133920659.20501249</v>
      </c>
      <c r="G33" s="53"/>
      <c r="H33" s="53">
        <v>0</v>
      </c>
      <c r="I33" s="53"/>
      <c r="J33" s="53">
        <v>133936372.84766649</v>
      </c>
      <c r="K33" s="53">
        <f>SUBTOTAL(9,K23:K32)</f>
        <v>133604919.10281248</v>
      </c>
    </row>
    <row r="37" spans="1:11">
      <c r="K37" s="54">
        <f>K33+K21+K14</f>
        <v>382382378.79455745</v>
      </c>
    </row>
  </sheetData>
  <autoFilter ref="A4:T32">
    <filterColumn colId="13">
      <filters blank="1"/>
    </filterColumn>
  </autoFilter>
  <mergeCells count="3">
    <mergeCell ref="A1:K1"/>
    <mergeCell ref="A2:K2"/>
    <mergeCell ref="A3:K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N38"/>
  <sheetViews>
    <sheetView workbookViewId="0">
      <selection activeCell="D9" sqref="D9"/>
    </sheetView>
  </sheetViews>
  <sheetFormatPr defaultColWidth="8.88671875" defaultRowHeight="10.8"/>
  <cols>
    <col min="1" max="1" width="5.77734375" style="6" customWidth="1"/>
    <col min="2" max="2" width="43" style="6" customWidth="1"/>
    <col min="3" max="3" width="10.33203125" style="6" customWidth="1"/>
    <col min="4" max="4" width="13.33203125" style="6" customWidth="1"/>
    <col min="5" max="5" width="14.109375" style="6" hidden="1" customWidth="1"/>
    <col min="6" max="8" width="13.33203125" style="6" hidden="1" customWidth="1"/>
    <col min="9" max="9" width="13.33203125" style="6" customWidth="1"/>
    <col min="10" max="10" width="13.33203125" style="6" hidden="1" customWidth="1"/>
    <col min="11" max="11" width="13.33203125" style="6" customWidth="1"/>
    <col min="12" max="13" width="8.88671875" style="6" hidden="1" customWidth="1"/>
    <col min="14" max="249" width="8.88671875" style="6"/>
    <col min="250" max="250" width="5.77734375" style="6" customWidth="1"/>
    <col min="251" max="251" width="12.5546875" style="6" customWidth="1"/>
    <col min="252" max="252" width="43" style="6" customWidth="1"/>
    <col min="253" max="253" width="10.33203125" style="6" customWidth="1"/>
    <col min="254" max="255" width="13.33203125" style="6" customWidth="1"/>
    <col min="256" max="258" width="0" style="6" hidden="1" customWidth="1"/>
    <col min="259" max="259" width="8.109375" style="6" customWidth="1"/>
    <col min="260" max="263" width="0" style="6" hidden="1" customWidth="1"/>
    <col min="264" max="264" width="13.33203125" style="6" customWidth="1"/>
    <col min="265" max="265" width="0" style="6" hidden="1" customWidth="1"/>
    <col min="266" max="267" width="13.33203125" style="6" customWidth="1"/>
    <col min="268" max="269" width="0" style="6" hidden="1" customWidth="1"/>
    <col min="270" max="505" width="8.88671875" style="6"/>
    <col min="506" max="506" width="5.77734375" style="6" customWidth="1"/>
    <col min="507" max="507" width="12.5546875" style="6" customWidth="1"/>
    <col min="508" max="508" width="43" style="6" customWidth="1"/>
    <col min="509" max="509" width="10.33203125" style="6" customWidth="1"/>
    <col min="510" max="511" width="13.33203125" style="6" customWidth="1"/>
    <col min="512" max="514" width="0" style="6" hidden="1" customWidth="1"/>
    <col min="515" max="515" width="8.109375" style="6" customWidth="1"/>
    <col min="516" max="519" width="0" style="6" hidden="1" customWidth="1"/>
    <col min="520" max="520" width="13.33203125" style="6" customWidth="1"/>
    <col min="521" max="521" width="0" style="6" hidden="1" customWidth="1"/>
    <col min="522" max="523" width="13.33203125" style="6" customWidth="1"/>
    <col min="524" max="525" width="0" style="6" hidden="1" customWidth="1"/>
    <col min="526" max="761" width="8.88671875" style="6"/>
    <col min="762" max="762" width="5.77734375" style="6" customWidth="1"/>
    <col min="763" max="763" width="12.5546875" style="6" customWidth="1"/>
    <col min="764" max="764" width="43" style="6" customWidth="1"/>
    <col min="765" max="765" width="10.33203125" style="6" customWidth="1"/>
    <col min="766" max="767" width="13.33203125" style="6" customWidth="1"/>
    <col min="768" max="770" width="0" style="6" hidden="1" customWidth="1"/>
    <col min="771" max="771" width="8.109375" style="6" customWidth="1"/>
    <col min="772" max="775" width="0" style="6" hidden="1" customWidth="1"/>
    <col min="776" max="776" width="13.33203125" style="6" customWidth="1"/>
    <col min="777" max="777" width="0" style="6" hidden="1" customWidth="1"/>
    <col min="778" max="779" width="13.33203125" style="6" customWidth="1"/>
    <col min="780" max="781" width="0" style="6" hidden="1" customWidth="1"/>
    <col min="782" max="1017" width="8.88671875" style="6"/>
    <col min="1018" max="1018" width="5.77734375" style="6" customWidth="1"/>
    <col min="1019" max="1019" width="12.5546875" style="6" customWidth="1"/>
    <col min="1020" max="1020" width="43" style="6" customWidth="1"/>
    <col min="1021" max="1021" width="10.33203125" style="6" customWidth="1"/>
    <col min="1022" max="1023" width="13.33203125" style="6" customWidth="1"/>
    <col min="1024" max="1026" width="0" style="6" hidden="1" customWidth="1"/>
    <col min="1027" max="1027" width="8.109375" style="6" customWidth="1"/>
    <col min="1028" max="1031" width="0" style="6" hidden="1" customWidth="1"/>
    <col min="1032" max="1032" width="13.33203125" style="6" customWidth="1"/>
    <col min="1033" max="1033" width="0" style="6" hidden="1" customWidth="1"/>
    <col min="1034" max="1035" width="13.33203125" style="6" customWidth="1"/>
    <col min="1036" max="1037" width="0" style="6" hidden="1" customWidth="1"/>
    <col min="1038" max="1273" width="8.88671875" style="6"/>
    <col min="1274" max="1274" width="5.77734375" style="6" customWidth="1"/>
    <col min="1275" max="1275" width="12.5546875" style="6" customWidth="1"/>
    <col min="1276" max="1276" width="43" style="6" customWidth="1"/>
    <col min="1277" max="1277" width="10.33203125" style="6" customWidth="1"/>
    <col min="1278" max="1279" width="13.33203125" style="6" customWidth="1"/>
    <col min="1280" max="1282" width="0" style="6" hidden="1" customWidth="1"/>
    <col min="1283" max="1283" width="8.109375" style="6" customWidth="1"/>
    <col min="1284" max="1287" width="0" style="6" hidden="1" customWidth="1"/>
    <col min="1288" max="1288" width="13.33203125" style="6" customWidth="1"/>
    <col min="1289" max="1289" width="0" style="6" hidden="1" customWidth="1"/>
    <col min="1290" max="1291" width="13.33203125" style="6" customWidth="1"/>
    <col min="1292" max="1293" width="0" style="6" hidden="1" customWidth="1"/>
    <col min="1294" max="1529" width="8.88671875" style="6"/>
    <col min="1530" max="1530" width="5.77734375" style="6" customWidth="1"/>
    <col min="1531" max="1531" width="12.5546875" style="6" customWidth="1"/>
    <col min="1532" max="1532" width="43" style="6" customWidth="1"/>
    <col min="1533" max="1533" width="10.33203125" style="6" customWidth="1"/>
    <col min="1534" max="1535" width="13.33203125" style="6" customWidth="1"/>
    <col min="1536" max="1538" width="0" style="6" hidden="1" customWidth="1"/>
    <col min="1539" max="1539" width="8.109375" style="6" customWidth="1"/>
    <col min="1540" max="1543" width="0" style="6" hidden="1" customWidth="1"/>
    <col min="1544" max="1544" width="13.33203125" style="6" customWidth="1"/>
    <col min="1545" max="1545" width="0" style="6" hidden="1" customWidth="1"/>
    <col min="1546" max="1547" width="13.33203125" style="6" customWidth="1"/>
    <col min="1548" max="1549" width="0" style="6" hidden="1" customWidth="1"/>
    <col min="1550" max="1785" width="8.88671875" style="6"/>
    <col min="1786" max="1786" width="5.77734375" style="6" customWidth="1"/>
    <col min="1787" max="1787" width="12.5546875" style="6" customWidth="1"/>
    <col min="1788" max="1788" width="43" style="6" customWidth="1"/>
    <col min="1789" max="1789" width="10.33203125" style="6" customWidth="1"/>
    <col min="1790" max="1791" width="13.33203125" style="6" customWidth="1"/>
    <col min="1792" max="1794" width="0" style="6" hidden="1" customWidth="1"/>
    <col min="1795" max="1795" width="8.109375" style="6" customWidth="1"/>
    <col min="1796" max="1799" width="0" style="6" hidden="1" customWidth="1"/>
    <col min="1800" max="1800" width="13.33203125" style="6" customWidth="1"/>
    <col min="1801" max="1801" width="0" style="6" hidden="1" customWidth="1"/>
    <col min="1802" max="1803" width="13.33203125" style="6" customWidth="1"/>
    <col min="1804" max="1805" width="0" style="6" hidden="1" customWidth="1"/>
    <col min="1806" max="2041" width="8.88671875" style="6"/>
    <col min="2042" max="2042" width="5.77734375" style="6" customWidth="1"/>
    <col min="2043" max="2043" width="12.5546875" style="6" customWidth="1"/>
    <col min="2044" max="2044" width="43" style="6" customWidth="1"/>
    <col min="2045" max="2045" width="10.33203125" style="6" customWidth="1"/>
    <col min="2046" max="2047" width="13.33203125" style="6" customWidth="1"/>
    <col min="2048" max="2050" width="0" style="6" hidden="1" customWidth="1"/>
    <col min="2051" max="2051" width="8.109375" style="6" customWidth="1"/>
    <col min="2052" max="2055" width="0" style="6" hidden="1" customWidth="1"/>
    <col min="2056" max="2056" width="13.33203125" style="6" customWidth="1"/>
    <col min="2057" max="2057" width="0" style="6" hidden="1" customWidth="1"/>
    <col min="2058" max="2059" width="13.33203125" style="6" customWidth="1"/>
    <col min="2060" max="2061" width="0" style="6" hidden="1" customWidth="1"/>
    <col min="2062" max="2297" width="8.88671875" style="6"/>
    <col min="2298" max="2298" width="5.77734375" style="6" customWidth="1"/>
    <col min="2299" max="2299" width="12.5546875" style="6" customWidth="1"/>
    <col min="2300" max="2300" width="43" style="6" customWidth="1"/>
    <col min="2301" max="2301" width="10.33203125" style="6" customWidth="1"/>
    <col min="2302" max="2303" width="13.33203125" style="6" customWidth="1"/>
    <col min="2304" max="2306" width="0" style="6" hidden="1" customWidth="1"/>
    <col min="2307" max="2307" width="8.109375" style="6" customWidth="1"/>
    <col min="2308" max="2311" width="0" style="6" hidden="1" customWidth="1"/>
    <col min="2312" max="2312" width="13.33203125" style="6" customWidth="1"/>
    <col min="2313" max="2313" width="0" style="6" hidden="1" customWidth="1"/>
    <col min="2314" max="2315" width="13.33203125" style="6" customWidth="1"/>
    <col min="2316" max="2317" width="0" style="6" hidden="1" customWidth="1"/>
    <col min="2318" max="2553" width="8.88671875" style="6"/>
    <col min="2554" max="2554" width="5.77734375" style="6" customWidth="1"/>
    <col min="2555" max="2555" width="12.5546875" style="6" customWidth="1"/>
    <col min="2556" max="2556" width="43" style="6" customWidth="1"/>
    <col min="2557" max="2557" width="10.33203125" style="6" customWidth="1"/>
    <col min="2558" max="2559" width="13.33203125" style="6" customWidth="1"/>
    <col min="2560" max="2562" width="0" style="6" hidden="1" customWidth="1"/>
    <col min="2563" max="2563" width="8.109375" style="6" customWidth="1"/>
    <col min="2564" max="2567" width="0" style="6" hidden="1" customWidth="1"/>
    <col min="2568" max="2568" width="13.33203125" style="6" customWidth="1"/>
    <col min="2569" max="2569" width="0" style="6" hidden="1" customWidth="1"/>
    <col min="2570" max="2571" width="13.33203125" style="6" customWidth="1"/>
    <col min="2572" max="2573" width="0" style="6" hidden="1" customWidth="1"/>
    <col min="2574" max="2809" width="8.88671875" style="6"/>
    <col min="2810" max="2810" width="5.77734375" style="6" customWidth="1"/>
    <col min="2811" max="2811" width="12.5546875" style="6" customWidth="1"/>
    <col min="2812" max="2812" width="43" style="6" customWidth="1"/>
    <col min="2813" max="2813" width="10.33203125" style="6" customWidth="1"/>
    <col min="2814" max="2815" width="13.33203125" style="6" customWidth="1"/>
    <col min="2816" max="2818" width="0" style="6" hidden="1" customWidth="1"/>
    <col min="2819" max="2819" width="8.109375" style="6" customWidth="1"/>
    <col min="2820" max="2823" width="0" style="6" hidden="1" customWidth="1"/>
    <col min="2824" max="2824" width="13.33203125" style="6" customWidth="1"/>
    <col min="2825" max="2825" width="0" style="6" hidden="1" customWidth="1"/>
    <col min="2826" max="2827" width="13.33203125" style="6" customWidth="1"/>
    <col min="2828" max="2829" width="0" style="6" hidden="1" customWidth="1"/>
    <col min="2830" max="3065" width="8.88671875" style="6"/>
    <col min="3066" max="3066" width="5.77734375" style="6" customWidth="1"/>
    <col min="3067" max="3067" width="12.5546875" style="6" customWidth="1"/>
    <col min="3068" max="3068" width="43" style="6" customWidth="1"/>
    <col min="3069" max="3069" width="10.33203125" style="6" customWidth="1"/>
    <col min="3070" max="3071" width="13.33203125" style="6" customWidth="1"/>
    <col min="3072" max="3074" width="0" style="6" hidden="1" customWidth="1"/>
    <col min="3075" max="3075" width="8.109375" style="6" customWidth="1"/>
    <col min="3076" max="3079" width="0" style="6" hidden="1" customWidth="1"/>
    <col min="3080" max="3080" width="13.33203125" style="6" customWidth="1"/>
    <col min="3081" max="3081" width="0" style="6" hidden="1" customWidth="1"/>
    <col min="3082" max="3083" width="13.33203125" style="6" customWidth="1"/>
    <col min="3084" max="3085" width="0" style="6" hidden="1" customWidth="1"/>
    <col min="3086" max="3321" width="8.88671875" style="6"/>
    <col min="3322" max="3322" width="5.77734375" style="6" customWidth="1"/>
    <col min="3323" max="3323" width="12.5546875" style="6" customWidth="1"/>
    <col min="3324" max="3324" width="43" style="6" customWidth="1"/>
    <col min="3325" max="3325" width="10.33203125" style="6" customWidth="1"/>
    <col min="3326" max="3327" width="13.33203125" style="6" customWidth="1"/>
    <col min="3328" max="3330" width="0" style="6" hidden="1" customWidth="1"/>
    <col min="3331" max="3331" width="8.109375" style="6" customWidth="1"/>
    <col min="3332" max="3335" width="0" style="6" hidden="1" customWidth="1"/>
    <col min="3336" max="3336" width="13.33203125" style="6" customWidth="1"/>
    <col min="3337" max="3337" width="0" style="6" hidden="1" customWidth="1"/>
    <col min="3338" max="3339" width="13.33203125" style="6" customWidth="1"/>
    <col min="3340" max="3341" width="0" style="6" hidden="1" customWidth="1"/>
    <col min="3342" max="3577" width="8.88671875" style="6"/>
    <col min="3578" max="3578" width="5.77734375" style="6" customWidth="1"/>
    <col min="3579" max="3579" width="12.5546875" style="6" customWidth="1"/>
    <col min="3580" max="3580" width="43" style="6" customWidth="1"/>
    <col min="3581" max="3581" width="10.33203125" style="6" customWidth="1"/>
    <col min="3582" max="3583" width="13.33203125" style="6" customWidth="1"/>
    <col min="3584" max="3586" width="0" style="6" hidden="1" customWidth="1"/>
    <col min="3587" max="3587" width="8.109375" style="6" customWidth="1"/>
    <col min="3588" max="3591" width="0" style="6" hidden="1" customWidth="1"/>
    <col min="3592" max="3592" width="13.33203125" style="6" customWidth="1"/>
    <col min="3593" max="3593" width="0" style="6" hidden="1" customWidth="1"/>
    <col min="3594" max="3595" width="13.33203125" style="6" customWidth="1"/>
    <col min="3596" max="3597" width="0" style="6" hidden="1" customWidth="1"/>
    <col min="3598" max="3833" width="8.88671875" style="6"/>
    <col min="3834" max="3834" width="5.77734375" style="6" customWidth="1"/>
    <col min="3835" max="3835" width="12.5546875" style="6" customWidth="1"/>
    <col min="3836" max="3836" width="43" style="6" customWidth="1"/>
    <col min="3837" max="3837" width="10.33203125" style="6" customWidth="1"/>
    <col min="3838" max="3839" width="13.33203125" style="6" customWidth="1"/>
    <col min="3840" max="3842" width="0" style="6" hidden="1" customWidth="1"/>
    <col min="3843" max="3843" width="8.109375" style="6" customWidth="1"/>
    <col min="3844" max="3847" width="0" style="6" hidden="1" customWidth="1"/>
    <col min="3848" max="3848" width="13.33203125" style="6" customWidth="1"/>
    <col min="3849" max="3849" width="0" style="6" hidden="1" customWidth="1"/>
    <col min="3850" max="3851" width="13.33203125" style="6" customWidth="1"/>
    <col min="3852" max="3853" width="0" style="6" hidden="1" customWidth="1"/>
    <col min="3854" max="4089" width="8.88671875" style="6"/>
    <col min="4090" max="4090" width="5.77734375" style="6" customWidth="1"/>
    <col min="4091" max="4091" width="12.5546875" style="6" customWidth="1"/>
    <col min="4092" max="4092" width="43" style="6" customWidth="1"/>
    <col min="4093" max="4093" width="10.33203125" style="6" customWidth="1"/>
    <col min="4094" max="4095" width="13.33203125" style="6" customWidth="1"/>
    <col min="4096" max="4098" width="0" style="6" hidden="1" customWidth="1"/>
    <col min="4099" max="4099" width="8.109375" style="6" customWidth="1"/>
    <col min="4100" max="4103" width="0" style="6" hidden="1" customWidth="1"/>
    <col min="4104" max="4104" width="13.33203125" style="6" customWidth="1"/>
    <col min="4105" max="4105" width="0" style="6" hidden="1" customWidth="1"/>
    <col min="4106" max="4107" width="13.33203125" style="6" customWidth="1"/>
    <col min="4108" max="4109" width="0" style="6" hidden="1" customWidth="1"/>
    <col min="4110" max="4345" width="8.88671875" style="6"/>
    <col min="4346" max="4346" width="5.77734375" style="6" customWidth="1"/>
    <col min="4347" max="4347" width="12.5546875" style="6" customWidth="1"/>
    <col min="4348" max="4348" width="43" style="6" customWidth="1"/>
    <col min="4349" max="4349" width="10.33203125" style="6" customWidth="1"/>
    <col min="4350" max="4351" width="13.33203125" style="6" customWidth="1"/>
    <col min="4352" max="4354" width="0" style="6" hidden="1" customWidth="1"/>
    <col min="4355" max="4355" width="8.109375" style="6" customWidth="1"/>
    <col min="4356" max="4359" width="0" style="6" hidden="1" customWidth="1"/>
    <col min="4360" max="4360" width="13.33203125" style="6" customWidth="1"/>
    <col min="4361" max="4361" width="0" style="6" hidden="1" customWidth="1"/>
    <col min="4362" max="4363" width="13.33203125" style="6" customWidth="1"/>
    <col min="4364" max="4365" width="0" style="6" hidden="1" customWidth="1"/>
    <col min="4366" max="4601" width="8.88671875" style="6"/>
    <col min="4602" max="4602" width="5.77734375" style="6" customWidth="1"/>
    <col min="4603" max="4603" width="12.5546875" style="6" customWidth="1"/>
    <col min="4604" max="4604" width="43" style="6" customWidth="1"/>
    <col min="4605" max="4605" width="10.33203125" style="6" customWidth="1"/>
    <col min="4606" max="4607" width="13.33203125" style="6" customWidth="1"/>
    <col min="4608" max="4610" width="0" style="6" hidden="1" customWidth="1"/>
    <col min="4611" max="4611" width="8.109375" style="6" customWidth="1"/>
    <col min="4612" max="4615" width="0" style="6" hidden="1" customWidth="1"/>
    <col min="4616" max="4616" width="13.33203125" style="6" customWidth="1"/>
    <col min="4617" max="4617" width="0" style="6" hidden="1" customWidth="1"/>
    <col min="4618" max="4619" width="13.33203125" style="6" customWidth="1"/>
    <col min="4620" max="4621" width="0" style="6" hidden="1" customWidth="1"/>
    <col min="4622" max="4857" width="8.88671875" style="6"/>
    <col min="4858" max="4858" width="5.77734375" style="6" customWidth="1"/>
    <col min="4859" max="4859" width="12.5546875" style="6" customWidth="1"/>
    <col min="4860" max="4860" width="43" style="6" customWidth="1"/>
    <col min="4861" max="4861" width="10.33203125" style="6" customWidth="1"/>
    <col min="4862" max="4863" width="13.33203125" style="6" customWidth="1"/>
    <col min="4864" max="4866" width="0" style="6" hidden="1" customWidth="1"/>
    <col min="4867" max="4867" width="8.109375" style="6" customWidth="1"/>
    <col min="4868" max="4871" width="0" style="6" hidden="1" customWidth="1"/>
    <col min="4872" max="4872" width="13.33203125" style="6" customWidth="1"/>
    <col min="4873" max="4873" width="0" style="6" hidden="1" customWidth="1"/>
    <col min="4874" max="4875" width="13.33203125" style="6" customWidth="1"/>
    <col min="4876" max="4877" width="0" style="6" hidden="1" customWidth="1"/>
    <col min="4878" max="5113" width="8.88671875" style="6"/>
    <col min="5114" max="5114" width="5.77734375" style="6" customWidth="1"/>
    <col min="5115" max="5115" width="12.5546875" style="6" customWidth="1"/>
    <col min="5116" max="5116" width="43" style="6" customWidth="1"/>
    <col min="5117" max="5117" width="10.33203125" style="6" customWidth="1"/>
    <col min="5118" max="5119" width="13.33203125" style="6" customWidth="1"/>
    <col min="5120" max="5122" width="0" style="6" hidden="1" customWidth="1"/>
    <col min="5123" max="5123" width="8.109375" style="6" customWidth="1"/>
    <col min="5124" max="5127" width="0" style="6" hidden="1" customWidth="1"/>
    <col min="5128" max="5128" width="13.33203125" style="6" customWidth="1"/>
    <col min="5129" max="5129" width="0" style="6" hidden="1" customWidth="1"/>
    <col min="5130" max="5131" width="13.33203125" style="6" customWidth="1"/>
    <col min="5132" max="5133" width="0" style="6" hidden="1" customWidth="1"/>
    <col min="5134" max="5369" width="8.88671875" style="6"/>
    <col min="5370" max="5370" width="5.77734375" style="6" customWidth="1"/>
    <col min="5371" max="5371" width="12.5546875" style="6" customWidth="1"/>
    <col min="5372" max="5372" width="43" style="6" customWidth="1"/>
    <col min="5373" max="5373" width="10.33203125" style="6" customWidth="1"/>
    <col min="5374" max="5375" width="13.33203125" style="6" customWidth="1"/>
    <col min="5376" max="5378" width="0" style="6" hidden="1" customWidth="1"/>
    <col min="5379" max="5379" width="8.109375" style="6" customWidth="1"/>
    <col min="5380" max="5383" width="0" style="6" hidden="1" customWidth="1"/>
    <col min="5384" max="5384" width="13.33203125" style="6" customWidth="1"/>
    <col min="5385" max="5385" width="0" style="6" hidden="1" customWidth="1"/>
    <col min="5386" max="5387" width="13.33203125" style="6" customWidth="1"/>
    <col min="5388" max="5389" width="0" style="6" hidden="1" customWidth="1"/>
    <col min="5390" max="5625" width="8.88671875" style="6"/>
    <col min="5626" max="5626" width="5.77734375" style="6" customWidth="1"/>
    <col min="5627" max="5627" width="12.5546875" style="6" customWidth="1"/>
    <col min="5628" max="5628" width="43" style="6" customWidth="1"/>
    <col min="5629" max="5629" width="10.33203125" style="6" customWidth="1"/>
    <col min="5630" max="5631" width="13.33203125" style="6" customWidth="1"/>
    <col min="5632" max="5634" width="0" style="6" hidden="1" customWidth="1"/>
    <col min="5635" max="5635" width="8.109375" style="6" customWidth="1"/>
    <col min="5636" max="5639" width="0" style="6" hidden="1" customWidth="1"/>
    <col min="5640" max="5640" width="13.33203125" style="6" customWidth="1"/>
    <col min="5641" max="5641" width="0" style="6" hidden="1" customWidth="1"/>
    <col min="5642" max="5643" width="13.33203125" style="6" customWidth="1"/>
    <col min="5644" max="5645" width="0" style="6" hidden="1" customWidth="1"/>
    <col min="5646" max="5881" width="8.88671875" style="6"/>
    <col min="5882" max="5882" width="5.77734375" style="6" customWidth="1"/>
    <col min="5883" max="5883" width="12.5546875" style="6" customWidth="1"/>
    <col min="5884" max="5884" width="43" style="6" customWidth="1"/>
    <col min="5885" max="5885" width="10.33203125" style="6" customWidth="1"/>
    <col min="5886" max="5887" width="13.33203125" style="6" customWidth="1"/>
    <col min="5888" max="5890" width="0" style="6" hidden="1" customWidth="1"/>
    <col min="5891" max="5891" width="8.109375" style="6" customWidth="1"/>
    <col min="5892" max="5895" width="0" style="6" hidden="1" customWidth="1"/>
    <col min="5896" max="5896" width="13.33203125" style="6" customWidth="1"/>
    <col min="5897" max="5897" width="0" style="6" hidden="1" customWidth="1"/>
    <col min="5898" max="5899" width="13.33203125" style="6" customWidth="1"/>
    <col min="5900" max="5901" width="0" style="6" hidden="1" customWidth="1"/>
    <col min="5902" max="6137" width="8.88671875" style="6"/>
    <col min="6138" max="6138" width="5.77734375" style="6" customWidth="1"/>
    <col min="6139" max="6139" width="12.5546875" style="6" customWidth="1"/>
    <col min="6140" max="6140" width="43" style="6" customWidth="1"/>
    <col min="6141" max="6141" width="10.33203125" style="6" customWidth="1"/>
    <col min="6142" max="6143" width="13.33203125" style="6" customWidth="1"/>
    <col min="6144" max="6146" width="0" style="6" hidden="1" customWidth="1"/>
    <col min="6147" max="6147" width="8.109375" style="6" customWidth="1"/>
    <col min="6148" max="6151" width="0" style="6" hidden="1" customWidth="1"/>
    <col min="6152" max="6152" width="13.33203125" style="6" customWidth="1"/>
    <col min="6153" max="6153" width="0" style="6" hidden="1" customWidth="1"/>
    <col min="6154" max="6155" width="13.33203125" style="6" customWidth="1"/>
    <col min="6156" max="6157" width="0" style="6" hidden="1" customWidth="1"/>
    <col min="6158" max="6393" width="8.88671875" style="6"/>
    <col min="6394" max="6394" width="5.77734375" style="6" customWidth="1"/>
    <col min="6395" max="6395" width="12.5546875" style="6" customWidth="1"/>
    <col min="6396" max="6396" width="43" style="6" customWidth="1"/>
    <col min="6397" max="6397" width="10.33203125" style="6" customWidth="1"/>
    <col min="6398" max="6399" width="13.33203125" style="6" customWidth="1"/>
    <col min="6400" max="6402" width="0" style="6" hidden="1" customWidth="1"/>
    <col min="6403" max="6403" width="8.109375" style="6" customWidth="1"/>
    <col min="6404" max="6407" width="0" style="6" hidden="1" customWidth="1"/>
    <col min="6408" max="6408" width="13.33203125" style="6" customWidth="1"/>
    <col min="6409" max="6409" width="0" style="6" hidden="1" customWidth="1"/>
    <col min="6410" max="6411" width="13.33203125" style="6" customWidth="1"/>
    <col min="6412" max="6413" width="0" style="6" hidden="1" customWidth="1"/>
    <col min="6414" max="6649" width="8.88671875" style="6"/>
    <col min="6650" max="6650" width="5.77734375" style="6" customWidth="1"/>
    <col min="6651" max="6651" width="12.5546875" style="6" customWidth="1"/>
    <col min="6652" max="6652" width="43" style="6" customWidth="1"/>
    <col min="6653" max="6653" width="10.33203125" style="6" customWidth="1"/>
    <col min="6654" max="6655" width="13.33203125" style="6" customWidth="1"/>
    <col min="6656" max="6658" width="0" style="6" hidden="1" customWidth="1"/>
    <col min="6659" max="6659" width="8.109375" style="6" customWidth="1"/>
    <col min="6660" max="6663" width="0" style="6" hidden="1" customWidth="1"/>
    <col min="6664" max="6664" width="13.33203125" style="6" customWidth="1"/>
    <col min="6665" max="6665" width="0" style="6" hidden="1" customWidth="1"/>
    <col min="6666" max="6667" width="13.33203125" style="6" customWidth="1"/>
    <col min="6668" max="6669" width="0" style="6" hidden="1" customWidth="1"/>
    <col min="6670" max="6905" width="8.88671875" style="6"/>
    <col min="6906" max="6906" width="5.77734375" style="6" customWidth="1"/>
    <col min="6907" max="6907" width="12.5546875" style="6" customWidth="1"/>
    <col min="6908" max="6908" width="43" style="6" customWidth="1"/>
    <col min="6909" max="6909" width="10.33203125" style="6" customWidth="1"/>
    <col min="6910" max="6911" width="13.33203125" style="6" customWidth="1"/>
    <col min="6912" max="6914" width="0" style="6" hidden="1" customWidth="1"/>
    <col min="6915" max="6915" width="8.109375" style="6" customWidth="1"/>
    <col min="6916" max="6919" width="0" style="6" hidden="1" customWidth="1"/>
    <col min="6920" max="6920" width="13.33203125" style="6" customWidth="1"/>
    <col min="6921" max="6921" width="0" style="6" hidden="1" customWidth="1"/>
    <col min="6922" max="6923" width="13.33203125" style="6" customWidth="1"/>
    <col min="6924" max="6925" width="0" style="6" hidden="1" customWidth="1"/>
    <col min="6926" max="7161" width="8.88671875" style="6"/>
    <col min="7162" max="7162" width="5.77734375" style="6" customWidth="1"/>
    <col min="7163" max="7163" width="12.5546875" style="6" customWidth="1"/>
    <col min="7164" max="7164" width="43" style="6" customWidth="1"/>
    <col min="7165" max="7165" width="10.33203125" style="6" customWidth="1"/>
    <col min="7166" max="7167" width="13.33203125" style="6" customWidth="1"/>
    <col min="7168" max="7170" width="0" style="6" hidden="1" customWidth="1"/>
    <col min="7171" max="7171" width="8.109375" style="6" customWidth="1"/>
    <col min="7172" max="7175" width="0" style="6" hidden="1" customWidth="1"/>
    <col min="7176" max="7176" width="13.33203125" style="6" customWidth="1"/>
    <col min="7177" max="7177" width="0" style="6" hidden="1" customWidth="1"/>
    <col min="7178" max="7179" width="13.33203125" style="6" customWidth="1"/>
    <col min="7180" max="7181" width="0" style="6" hidden="1" customWidth="1"/>
    <col min="7182" max="7417" width="8.88671875" style="6"/>
    <col min="7418" max="7418" width="5.77734375" style="6" customWidth="1"/>
    <col min="7419" max="7419" width="12.5546875" style="6" customWidth="1"/>
    <col min="7420" max="7420" width="43" style="6" customWidth="1"/>
    <col min="7421" max="7421" width="10.33203125" style="6" customWidth="1"/>
    <col min="7422" max="7423" width="13.33203125" style="6" customWidth="1"/>
    <col min="7424" max="7426" width="0" style="6" hidden="1" customWidth="1"/>
    <col min="7427" max="7427" width="8.109375" style="6" customWidth="1"/>
    <col min="7428" max="7431" width="0" style="6" hidden="1" customWidth="1"/>
    <col min="7432" max="7432" width="13.33203125" style="6" customWidth="1"/>
    <col min="7433" max="7433" width="0" style="6" hidden="1" customWidth="1"/>
    <col min="7434" max="7435" width="13.33203125" style="6" customWidth="1"/>
    <col min="7436" max="7437" width="0" style="6" hidden="1" customWidth="1"/>
    <col min="7438" max="7673" width="8.88671875" style="6"/>
    <col min="7674" max="7674" width="5.77734375" style="6" customWidth="1"/>
    <col min="7675" max="7675" width="12.5546875" style="6" customWidth="1"/>
    <col min="7676" max="7676" width="43" style="6" customWidth="1"/>
    <col min="7677" max="7677" width="10.33203125" style="6" customWidth="1"/>
    <col min="7678" max="7679" width="13.33203125" style="6" customWidth="1"/>
    <col min="7680" max="7682" width="0" style="6" hidden="1" customWidth="1"/>
    <col min="7683" max="7683" width="8.109375" style="6" customWidth="1"/>
    <col min="7684" max="7687" width="0" style="6" hidden="1" customWidth="1"/>
    <col min="7688" max="7688" width="13.33203125" style="6" customWidth="1"/>
    <col min="7689" max="7689" width="0" style="6" hidden="1" customWidth="1"/>
    <col min="7690" max="7691" width="13.33203125" style="6" customWidth="1"/>
    <col min="7692" max="7693" width="0" style="6" hidden="1" customWidth="1"/>
    <col min="7694" max="7929" width="8.88671875" style="6"/>
    <col min="7930" max="7930" width="5.77734375" style="6" customWidth="1"/>
    <col min="7931" max="7931" width="12.5546875" style="6" customWidth="1"/>
    <col min="7932" max="7932" width="43" style="6" customWidth="1"/>
    <col min="7933" max="7933" width="10.33203125" style="6" customWidth="1"/>
    <col min="7934" max="7935" width="13.33203125" style="6" customWidth="1"/>
    <col min="7936" max="7938" width="0" style="6" hidden="1" customWidth="1"/>
    <col min="7939" max="7939" width="8.109375" style="6" customWidth="1"/>
    <col min="7940" max="7943" width="0" style="6" hidden="1" customWidth="1"/>
    <col min="7944" max="7944" width="13.33203125" style="6" customWidth="1"/>
    <col min="7945" max="7945" width="0" style="6" hidden="1" customWidth="1"/>
    <col min="7946" max="7947" width="13.33203125" style="6" customWidth="1"/>
    <col min="7948" max="7949" width="0" style="6" hidden="1" customWidth="1"/>
    <col min="7950" max="8185" width="8.88671875" style="6"/>
    <col min="8186" max="8186" width="5.77734375" style="6" customWidth="1"/>
    <col min="8187" max="8187" width="12.5546875" style="6" customWidth="1"/>
    <col min="8188" max="8188" width="43" style="6" customWidth="1"/>
    <col min="8189" max="8189" width="10.33203125" style="6" customWidth="1"/>
    <col min="8190" max="8191" width="13.33203125" style="6" customWidth="1"/>
    <col min="8192" max="8194" width="0" style="6" hidden="1" customWidth="1"/>
    <col min="8195" max="8195" width="8.109375" style="6" customWidth="1"/>
    <col min="8196" max="8199" width="0" style="6" hidden="1" customWidth="1"/>
    <col min="8200" max="8200" width="13.33203125" style="6" customWidth="1"/>
    <col min="8201" max="8201" width="0" style="6" hidden="1" customWidth="1"/>
    <col min="8202" max="8203" width="13.33203125" style="6" customWidth="1"/>
    <col min="8204" max="8205" width="0" style="6" hidden="1" customWidth="1"/>
    <col min="8206" max="8441" width="8.88671875" style="6"/>
    <col min="8442" max="8442" width="5.77734375" style="6" customWidth="1"/>
    <col min="8443" max="8443" width="12.5546875" style="6" customWidth="1"/>
    <col min="8444" max="8444" width="43" style="6" customWidth="1"/>
    <col min="8445" max="8445" width="10.33203125" style="6" customWidth="1"/>
    <col min="8446" max="8447" width="13.33203125" style="6" customWidth="1"/>
    <col min="8448" max="8450" width="0" style="6" hidden="1" customWidth="1"/>
    <col min="8451" max="8451" width="8.109375" style="6" customWidth="1"/>
    <col min="8452" max="8455" width="0" style="6" hidden="1" customWidth="1"/>
    <col min="8456" max="8456" width="13.33203125" style="6" customWidth="1"/>
    <col min="8457" max="8457" width="0" style="6" hidden="1" customWidth="1"/>
    <col min="8458" max="8459" width="13.33203125" style="6" customWidth="1"/>
    <col min="8460" max="8461" width="0" style="6" hidden="1" customWidth="1"/>
    <col min="8462" max="8697" width="8.88671875" style="6"/>
    <col min="8698" max="8698" width="5.77734375" style="6" customWidth="1"/>
    <col min="8699" max="8699" width="12.5546875" style="6" customWidth="1"/>
    <col min="8700" max="8700" width="43" style="6" customWidth="1"/>
    <col min="8701" max="8701" width="10.33203125" style="6" customWidth="1"/>
    <col min="8702" max="8703" width="13.33203125" style="6" customWidth="1"/>
    <col min="8704" max="8706" width="0" style="6" hidden="1" customWidth="1"/>
    <col min="8707" max="8707" width="8.109375" style="6" customWidth="1"/>
    <col min="8708" max="8711" width="0" style="6" hidden="1" customWidth="1"/>
    <col min="8712" max="8712" width="13.33203125" style="6" customWidth="1"/>
    <col min="8713" max="8713" width="0" style="6" hidden="1" customWidth="1"/>
    <col min="8714" max="8715" width="13.33203125" style="6" customWidth="1"/>
    <col min="8716" max="8717" width="0" style="6" hidden="1" customWidth="1"/>
    <col min="8718" max="8953" width="8.88671875" style="6"/>
    <col min="8954" max="8954" width="5.77734375" style="6" customWidth="1"/>
    <col min="8955" max="8955" width="12.5546875" style="6" customWidth="1"/>
    <col min="8956" max="8956" width="43" style="6" customWidth="1"/>
    <col min="8957" max="8957" width="10.33203125" style="6" customWidth="1"/>
    <col min="8958" max="8959" width="13.33203125" style="6" customWidth="1"/>
    <col min="8960" max="8962" width="0" style="6" hidden="1" customWidth="1"/>
    <col min="8963" max="8963" width="8.109375" style="6" customWidth="1"/>
    <col min="8964" max="8967" width="0" style="6" hidden="1" customWidth="1"/>
    <col min="8968" max="8968" width="13.33203125" style="6" customWidth="1"/>
    <col min="8969" max="8969" width="0" style="6" hidden="1" customWidth="1"/>
    <col min="8970" max="8971" width="13.33203125" style="6" customWidth="1"/>
    <col min="8972" max="8973" width="0" style="6" hidden="1" customWidth="1"/>
    <col min="8974" max="9209" width="8.88671875" style="6"/>
    <col min="9210" max="9210" width="5.77734375" style="6" customWidth="1"/>
    <col min="9211" max="9211" width="12.5546875" style="6" customWidth="1"/>
    <col min="9212" max="9212" width="43" style="6" customWidth="1"/>
    <col min="9213" max="9213" width="10.33203125" style="6" customWidth="1"/>
    <col min="9214" max="9215" width="13.33203125" style="6" customWidth="1"/>
    <col min="9216" max="9218" width="0" style="6" hidden="1" customWidth="1"/>
    <col min="9219" max="9219" width="8.109375" style="6" customWidth="1"/>
    <col min="9220" max="9223" width="0" style="6" hidden="1" customWidth="1"/>
    <col min="9224" max="9224" width="13.33203125" style="6" customWidth="1"/>
    <col min="9225" max="9225" width="0" style="6" hidden="1" customWidth="1"/>
    <col min="9226" max="9227" width="13.33203125" style="6" customWidth="1"/>
    <col min="9228" max="9229" width="0" style="6" hidden="1" customWidth="1"/>
    <col min="9230" max="9465" width="8.88671875" style="6"/>
    <col min="9466" max="9466" width="5.77734375" style="6" customWidth="1"/>
    <col min="9467" max="9467" width="12.5546875" style="6" customWidth="1"/>
    <col min="9468" max="9468" width="43" style="6" customWidth="1"/>
    <col min="9469" max="9469" width="10.33203125" style="6" customWidth="1"/>
    <col min="9470" max="9471" width="13.33203125" style="6" customWidth="1"/>
    <col min="9472" max="9474" width="0" style="6" hidden="1" customWidth="1"/>
    <col min="9475" max="9475" width="8.109375" style="6" customWidth="1"/>
    <col min="9476" max="9479" width="0" style="6" hidden="1" customWidth="1"/>
    <col min="9480" max="9480" width="13.33203125" style="6" customWidth="1"/>
    <col min="9481" max="9481" width="0" style="6" hidden="1" customWidth="1"/>
    <col min="9482" max="9483" width="13.33203125" style="6" customWidth="1"/>
    <col min="9484" max="9485" width="0" style="6" hidden="1" customWidth="1"/>
    <col min="9486" max="9721" width="8.88671875" style="6"/>
    <col min="9722" max="9722" width="5.77734375" style="6" customWidth="1"/>
    <col min="9723" max="9723" width="12.5546875" style="6" customWidth="1"/>
    <col min="9724" max="9724" width="43" style="6" customWidth="1"/>
    <col min="9725" max="9725" width="10.33203125" style="6" customWidth="1"/>
    <col min="9726" max="9727" width="13.33203125" style="6" customWidth="1"/>
    <col min="9728" max="9730" width="0" style="6" hidden="1" customWidth="1"/>
    <col min="9731" max="9731" width="8.109375" style="6" customWidth="1"/>
    <col min="9732" max="9735" width="0" style="6" hidden="1" customWidth="1"/>
    <col min="9736" max="9736" width="13.33203125" style="6" customWidth="1"/>
    <col min="9737" max="9737" width="0" style="6" hidden="1" customWidth="1"/>
    <col min="9738" max="9739" width="13.33203125" style="6" customWidth="1"/>
    <col min="9740" max="9741" width="0" style="6" hidden="1" customWidth="1"/>
    <col min="9742" max="9977" width="8.88671875" style="6"/>
    <col min="9978" max="9978" width="5.77734375" style="6" customWidth="1"/>
    <col min="9979" max="9979" width="12.5546875" style="6" customWidth="1"/>
    <col min="9980" max="9980" width="43" style="6" customWidth="1"/>
    <col min="9981" max="9981" width="10.33203125" style="6" customWidth="1"/>
    <col min="9982" max="9983" width="13.33203125" style="6" customWidth="1"/>
    <col min="9984" max="9986" width="0" style="6" hidden="1" customWidth="1"/>
    <col min="9987" max="9987" width="8.109375" style="6" customWidth="1"/>
    <col min="9988" max="9991" width="0" style="6" hidden="1" customWidth="1"/>
    <col min="9992" max="9992" width="13.33203125" style="6" customWidth="1"/>
    <col min="9993" max="9993" width="0" style="6" hidden="1" customWidth="1"/>
    <col min="9994" max="9995" width="13.33203125" style="6" customWidth="1"/>
    <col min="9996" max="9997" width="0" style="6" hidden="1" customWidth="1"/>
    <col min="9998" max="10233" width="8.88671875" style="6"/>
    <col min="10234" max="10234" width="5.77734375" style="6" customWidth="1"/>
    <col min="10235" max="10235" width="12.5546875" style="6" customWidth="1"/>
    <col min="10236" max="10236" width="43" style="6" customWidth="1"/>
    <col min="10237" max="10237" width="10.33203125" style="6" customWidth="1"/>
    <col min="10238" max="10239" width="13.33203125" style="6" customWidth="1"/>
    <col min="10240" max="10242" width="0" style="6" hidden="1" customWidth="1"/>
    <col min="10243" max="10243" width="8.109375" style="6" customWidth="1"/>
    <col min="10244" max="10247" width="0" style="6" hidden="1" customWidth="1"/>
    <col min="10248" max="10248" width="13.33203125" style="6" customWidth="1"/>
    <col min="10249" max="10249" width="0" style="6" hidden="1" customWidth="1"/>
    <col min="10250" max="10251" width="13.33203125" style="6" customWidth="1"/>
    <col min="10252" max="10253" width="0" style="6" hidden="1" customWidth="1"/>
    <col min="10254" max="10489" width="8.88671875" style="6"/>
    <col min="10490" max="10490" width="5.77734375" style="6" customWidth="1"/>
    <col min="10491" max="10491" width="12.5546875" style="6" customWidth="1"/>
    <col min="10492" max="10492" width="43" style="6" customWidth="1"/>
    <col min="10493" max="10493" width="10.33203125" style="6" customWidth="1"/>
    <col min="10494" max="10495" width="13.33203125" style="6" customWidth="1"/>
    <col min="10496" max="10498" width="0" style="6" hidden="1" customWidth="1"/>
    <col min="10499" max="10499" width="8.109375" style="6" customWidth="1"/>
    <col min="10500" max="10503" width="0" style="6" hidden="1" customWidth="1"/>
    <col min="10504" max="10504" width="13.33203125" style="6" customWidth="1"/>
    <col min="10505" max="10505" width="0" style="6" hidden="1" customWidth="1"/>
    <col min="10506" max="10507" width="13.33203125" style="6" customWidth="1"/>
    <col min="10508" max="10509" width="0" style="6" hidden="1" customWidth="1"/>
    <col min="10510" max="10745" width="8.88671875" style="6"/>
    <col min="10746" max="10746" width="5.77734375" style="6" customWidth="1"/>
    <col min="10747" max="10747" width="12.5546875" style="6" customWidth="1"/>
    <col min="10748" max="10748" width="43" style="6" customWidth="1"/>
    <col min="10749" max="10749" width="10.33203125" style="6" customWidth="1"/>
    <col min="10750" max="10751" width="13.33203125" style="6" customWidth="1"/>
    <col min="10752" max="10754" width="0" style="6" hidden="1" customWidth="1"/>
    <col min="10755" max="10755" width="8.109375" style="6" customWidth="1"/>
    <col min="10756" max="10759" width="0" style="6" hidden="1" customWidth="1"/>
    <col min="10760" max="10760" width="13.33203125" style="6" customWidth="1"/>
    <col min="10761" max="10761" width="0" style="6" hidden="1" customWidth="1"/>
    <col min="10762" max="10763" width="13.33203125" style="6" customWidth="1"/>
    <col min="10764" max="10765" width="0" style="6" hidden="1" customWidth="1"/>
    <col min="10766" max="11001" width="8.88671875" style="6"/>
    <col min="11002" max="11002" width="5.77734375" style="6" customWidth="1"/>
    <col min="11003" max="11003" width="12.5546875" style="6" customWidth="1"/>
    <col min="11004" max="11004" width="43" style="6" customWidth="1"/>
    <col min="11005" max="11005" width="10.33203125" style="6" customWidth="1"/>
    <col min="11006" max="11007" width="13.33203125" style="6" customWidth="1"/>
    <col min="11008" max="11010" width="0" style="6" hidden="1" customWidth="1"/>
    <col min="11011" max="11011" width="8.109375" style="6" customWidth="1"/>
    <col min="11012" max="11015" width="0" style="6" hidden="1" customWidth="1"/>
    <col min="11016" max="11016" width="13.33203125" style="6" customWidth="1"/>
    <col min="11017" max="11017" width="0" style="6" hidden="1" customWidth="1"/>
    <col min="11018" max="11019" width="13.33203125" style="6" customWidth="1"/>
    <col min="11020" max="11021" width="0" style="6" hidden="1" customWidth="1"/>
    <col min="11022" max="11257" width="8.88671875" style="6"/>
    <col min="11258" max="11258" width="5.77734375" style="6" customWidth="1"/>
    <col min="11259" max="11259" width="12.5546875" style="6" customWidth="1"/>
    <col min="11260" max="11260" width="43" style="6" customWidth="1"/>
    <col min="11261" max="11261" width="10.33203125" style="6" customWidth="1"/>
    <col min="11262" max="11263" width="13.33203125" style="6" customWidth="1"/>
    <col min="11264" max="11266" width="0" style="6" hidden="1" customWidth="1"/>
    <col min="11267" max="11267" width="8.109375" style="6" customWidth="1"/>
    <col min="11268" max="11271" width="0" style="6" hidden="1" customWidth="1"/>
    <col min="11272" max="11272" width="13.33203125" style="6" customWidth="1"/>
    <col min="11273" max="11273" width="0" style="6" hidden="1" customWidth="1"/>
    <col min="11274" max="11275" width="13.33203125" style="6" customWidth="1"/>
    <col min="11276" max="11277" width="0" style="6" hidden="1" customWidth="1"/>
    <col min="11278" max="11513" width="8.88671875" style="6"/>
    <col min="11514" max="11514" width="5.77734375" style="6" customWidth="1"/>
    <col min="11515" max="11515" width="12.5546875" style="6" customWidth="1"/>
    <col min="11516" max="11516" width="43" style="6" customWidth="1"/>
    <col min="11517" max="11517" width="10.33203125" style="6" customWidth="1"/>
    <col min="11518" max="11519" width="13.33203125" style="6" customWidth="1"/>
    <col min="11520" max="11522" width="0" style="6" hidden="1" customWidth="1"/>
    <col min="11523" max="11523" width="8.109375" style="6" customWidth="1"/>
    <col min="11524" max="11527" width="0" style="6" hidden="1" customWidth="1"/>
    <col min="11528" max="11528" width="13.33203125" style="6" customWidth="1"/>
    <col min="11529" max="11529" width="0" style="6" hidden="1" customWidth="1"/>
    <col min="11530" max="11531" width="13.33203125" style="6" customWidth="1"/>
    <col min="11532" max="11533" width="0" style="6" hidden="1" customWidth="1"/>
    <col min="11534" max="11769" width="8.88671875" style="6"/>
    <col min="11770" max="11770" width="5.77734375" style="6" customWidth="1"/>
    <col min="11771" max="11771" width="12.5546875" style="6" customWidth="1"/>
    <col min="11772" max="11772" width="43" style="6" customWidth="1"/>
    <col min="11773" max="11773" width="10.33203125" style="6" customWidth="1"/>
    <col min="11774" max="11775" width="13.33203125" style="6" customWidth="1"/>
    <col min="11776" max="11778" width="0" style="6" hidden="1" customWidth="1"/>
    <col min="11779" max="11779" width="8.109375" style="6" customWidth="1"/>
    <col min="11780" max="11783" width="0" style="6" hidden="1" customWidth="1"/>
    <col min="11784" max="11784" width="13.33203125" style="6" customWidth="1"/>
    <col min="11785" max="11785" width="0" style="6" hidden="1" customWidth="1"/>
    <col min="11786" max="11787" width="13.33203125" style="6" customWidth="1"/>
    <col min="11788" max="11789" width="0" style="6" hidden="1" customWidth="1"/>
    <col min="11790" max="12025" width="8.88671875" style="6"/>
    <col min="12026" max="12026" width="5.77734375" style="6" customWidth="1"/>
    <col min="12027" max="12027" width="12.5546875" style="6" customWidth="1"/>
    <col min="12028" max="12028" width="43" style="6" customWidth="1"/>
    <col min="12029" max="12029" width="10.33203125" style="6" customWidth="1"/>
    <col min="12030" max="12031" width="13.33203125" style="6" customWidth="1"/>
    <col min="12032" max="12034" width="0" style="6" hidden="1" customWidth="1"/>
    <col min="12035" max="12035" width="8.109375" style="6" customWidth="1"/>
    <col min="12036" max="12039" width="0" style="6" hidden="1" customWidth="1"/>
    <col min="12040" max="12040" width="13.33203125" style="6" customWidth="1"/>
    <col min="12041" max="12041" width="0" style="6" hidden="1" customWidth="1"/>
    <col min="12042" max="12043" width="13.33203125" style="6" customWidth="1"/>
    <col min="12044" max="12045" width="0" style="6" hidden="1" customWidth="1"/>
    <col min="12046" max="12281" width="8.88671875" style="6"/>
    <col min="12282" max="12282" width="5.77734375" style="6" customWidth="1"/>
    <col min="12283" max="12283" width="12.5546875" style="6" customWidth="1"/>
    <col min="12284" max="12284" width="43" style="6" customWidth="1"/>
    <col min="12285" max="12285" width="10.33203125" style="6" customWidth="1"/>
    <col min="12286" max="12287" width="13.33203125" style="6" customWidth="1"/>
    <col min="12288" max="12290" width="0" style="6" hidden="1" customWidth="1"/>
    <col min="12291" max="12291" width="8.109375" style="6" customWidth="1"/>
    <col min="12292" max="12295" width="0" style="6" hidden="1" customWidth="1"/>
    <col min="12296" max="12296" width="13.33203125" style="6" customWidth="1"/>
    <col min="12297" max="12297" width="0" style="6" hidden="1" customWidth="1"/>
    <col min="12298" max="12299" width="13.33203125" style="6" customWidth="1"/>
    <col min="12300" max="12301" width="0" style="6" hidden="1" customWidth="1"/>
    <col min="12302" max="12537" width="8.88671875" style="6"/>
    <col min="12538" max="12538" width="5.77734375" style="6" customWidth="1"/>
    <col min="12539" max="12539" width="12.5546875" style="6" customWidth="1"/>
    <col min="12540" max="12540" width="43" style="6" customWidth="1"/>
    <col min="12541" max="12541" width="10.33203125" style="6" customWidth="1"/>
    <col min="12542" max="12543" width="13.33203125" style="6" customWidth="1"/>
    <col min="12544" max="12546" width="0" style="6" hidden="1" customWidth="1"/>
    <col min="12547" max="12547" width="8.109375" style="6" customWidth="1"/>
    <col min="12548" max="12551" width="0" style="6" hidden="1" customWidth="1"/>
    <col min="12552" max="12552" width="13.33203125" style="6" customWidth="1"/>
    <col min="12553" max="12553" width="0" style="6" hidden="1" customWidth="1"/>
    <col min="12554" max="12555" width="13.33203125" style="6" customWidth="1"/>
    <col min="12556" max="12557" width="0" style="6" hidden="1" customWidth="1"/>
    <col min="12558" max="12793" width="8.88671875" style="6"/>
    <col min="12794" max="12794" width="5.77734375" style="6" customWidth="1"/>
    <col min="12795" max="12795" width="12.5546875" style="6" customWidth="1"/>
    <col min="12796" max="12796" width="43" style="6" customWidth="1"/>
    <col min="12797" max="12797" width="10.33203125" style="6" customWidth="1"/>
    <col min="12798" max="12799" width="13.33203125" style="6" customWidth="1"/>
    <col min="12800" max="12802" width="0" style="6" hidden="1" customWidth="1"/>
    <col min="12803" max="12803" width="8.109375" style="6" customWidth="1"/>
    <col min="12804" max="12807" width="0" style="6" hidden="1" customWidth="1"/>
    <col min="12808" max="12808" width="13.33203125" style="6" customWidth="1"/>
    <col min="12809" max="12809" width="0" style="6" hidden="1" customWidth="1"/>
    <col min="12810" max="12811" width="13.33203125" style="6" customWidth="1"/>
    <col min="12812" max="12813" width="0" style="6" hidden="1" customWidth="1"/>
    <col min="12814" max="13049" width="8.88671875" style="6"/>
    <col min="13050" max="13050" width="5.77734375" style="6" customWidth="1"/>
    <col min="13051" max="13051" width="12.5546875" style="6" customWidth="1"/>
    <col min="13052" max="13052" width="43" style="6" customWidth="1"/>
    <col min="13053" max="13053" width="10.33203125" style="6" customWidth="1"/>
    <col min="13054" max="13055" width="13.33203125" style="6" customWidth="1"/>
    <col min="13056" max="13058" width="0" style="6" hidden="1" customWidth="1"/>
    <col min="13059" max="13059" width="8.109375" style="6" customWidth="1"/>
    <col min="13060" max="13063" width="0" style="6" hidden="1" customWidth="1"/>
    <col min="13064" max="13064" width="13.33203125" style="6" customWidth="1"/>
    <col min="13065" max="13065" width="0" style="6" hidden="1" customWidth="1"/>
    <col min="13066" max="13067" width="13.33203125" style="6" customWidth="1"/>
    <col min="13068" max="13069" width="0" style="6" hidden="1" customWidth="1"/>
    <col min="13070" max="13305" width="8.88671875" style="6"/>
    <col min="13306" max="13306" width="5.77734375" style="6" customWidth="1"/>
    <col min="13307" max="13307" width="12.5546875" style="6" customWidth="1"/>
    <col min="13308" max="13308" width="43" style="6" customWidth="1"/>
    <col min="13309" max="13309" width="10.33203125" style="6" customWidth="1"/>
    <col min="13310" max="13311" width="13.33203125" style="6" customWidth="1"/>
    <col min="13312" max="13314" width="0" style="6" hidden="1" customWidth="1"/>
    <col min="13315" max="13315" width="8.109375" style="6" customWidth="1"/>
    <col min="13316" max="13319" width="0" style="6" hidden="1" customWidth="1"/>
    <col min="13320" max="13320" width="13.33203125" style="6" customWidth="1"/>
    <col min="13321" max="13321" width="0" style="6" hidden="1" customWidth="1"/>
    <col min="13322" max="13323" width="13.33203125" style="6" customWidth="1"/>
    <col min="13324" max="13325" width="0" style="6" hidden="1" customWidth="1"/>
    <col min="13326" max="13561" width="8.88671875" style="6"/>
    <col min="13562" max="13562" width="5.77734375" style="6" customWidth="1"/>
    <col min="13563" max="13563" width="12.5546875" style="6" customWidth="1"/>
    <col min="13564" max="13564" width="43" style="6" customWidth="1"/>
    <col min="13565" max="13565" width="10.33203125" style="6" customWidth="1"/>
    <col min="13566" max="13567" width="13.33203125" style="6" customWidth="1"/>
    <col min="13568" max="13570" width="0" style="6" hidden="1" customWidth="1"/>
    <col min="13571" max="13571" width="8.109375" style="6" customWidth="1"/>
    <col min="13572" max="13575" width="0" style="6" hidden="1" customWidth="1"/>
    <col min="13576" max="13576" width="13.33203125" style="6" customWidth="1"/>
    <col min="13577" max="13577" width="0" style="6" hidden="1" customWidth="1"/>
    <col min="13578" max="13579" width="13.33203125" style="6" customWidth="1"/>
    <col min="13580" max="13581" width="0" style="6" hidden="1" customWidth="1"/>
    <col min="13582" max="13817" width="8.88671875" style="6"/>
    <col min="13818" max="13818" width="5.77734375" style="6" customWidth="1"/>
    <col min="13819" max="13819" width="12.5546875" style="6" customWidth="1"/>
    <col min="13820" max="13820" width="43" style="6" customWidth="1"/>
    <col min="13821" max="13821" width="10.33203125" style="6" customWidth="1"/>
    <col min="13822" max="13823" width="13.33203125" style="6" customWidth="1"/>
    <col min="13824" max="13826" width="0" style="6" hidden="1" customWidth="1"/>
    <col min="13827" max="13827" width="8.109375" style="6" customWidth="1"/>
    <col min="13828" max="13831" width="0" style="6" hidden="1" customWidth="1"/>
    <col min="13832" max="13832" width="13.33203125" style="6" customWidth="1"/>
    <col min="13833" max="13833" width="0" style="6" hidden="1" customWidth="1"/>
    <col min="13834" max="13835" width="13.33203125" style="6" customWidth="1"/>
    <col min="13836" max="13837" width="0" style="6" hidden="1" customWidth="1"/>
    <col min="13838" max="14073" width="8.88671875" style="6"/>
    <col min="14074" max="14074" width="5.77734375" style="6" customWidth="1"/>
    <col min="14075" max="14075" width="12.5546875" style="6" customWidth="1"/>
    <col min="14076" max="14076" width="43" style="6" customWidth="1"/>
    <col min="14077" max="14077" width="10.33203125" style="6" customWidth="1"/>
    <col min="14078" max="14079" width="13.33203125" style="6" customWidth="1"/>
    <col min="14080" max="14082" width="0" style="6" hidden="1" customWidth="1"/>
    <col min="14083" max="14083" width="8.109375" style="6" customWidth="1"/>
    <col min="14084" max="14087" width="0" style="6" hidden="1" customWidth="1"/>
    <col min="14088" max="14088" width="13.33203125" style="6" customWidth="1"/>
    <col min="14089" max="14089" width="0" style="6" hidden="1" customWidth="1"/>
    <col min="14090" max="14091" width="13.33203125" style="6" customWidth="1"/>
    <col min="14092" max="14093" width="0" style="6" hidden="1" customWidth="1"/>
    <col min="14094" max="14329" width="8.88671875" style="6"/>
    <col min="14330" max="14330" width="5.77734375" style="6" customWidth="1"/>
    <col min="14331" max="14331" width="12.5546875" style="6" customWidth="1"/>
    <col min="14332" max="14332" width="43" style="6" customWidth="1"/>
    <col min="14333" max="14333" width="10.33203125" style="6" customWidth="1"/>
    <col min="14334" max="14335" width="13.33203125" style="6" customWidth="1"/>
    <col min="14336" max="14338" width="0" style="6" hidden="1" customWidth="1"/>
    <col min="14339" max="14339" width="8.109375" style="6" customWidth="1"/>
    <col min="14340" max="14343" width="0" style="6" hidden="1" customWidth="1"/>
    <col min="14344" max="14344" width="13.33203125" style="6" customWidth="1"/>
    <col min="14345" max="14345" width="0" style="6" hidden="1" customWidth="1"/>
    <col min="14346" max="14347" width="13.33203125" style="6" customWidth="1"/>
    <col min="14348" max="14349" width="0" style="6" hidden="1" customWidth="1"/>
    <col min="14350" max="14585" width="8.88671875" style="6"/>
    <col min="14586" max="14586" width="5.77734375" style="6" customWidth="1"/>
    <col min="14587" max="14587" width="12.5546875" style="6" customWidth="1"/>
    <col min="14588" max="14588" width="43" style="6" customWidth="1"/>
    <col min="14589" max="14589" width="10.33203125" style="6" customWidth="1"/>
    <col min="14590" max="14591" width="13.33203125" style="6" customWidth="1"/>
    <col min="14592" max="14594" width="0" style="6" hidden="1" customWidth="1"/>
    <col min="14595" max="14595" width="8.109375" style="6" customWidth="1"/>
    <col min="14596" max="14599" width="0" style="6" hidden="1" customWidth="1"/>
    <col min="14600" max="14600" width="13.33203125" style="6" customWidth="1"/>
    <col min="14601" max="14601" width="0" style="6" hidden="1" customWidth="1"/>
    <col min="14602" max="14603" width="13.33203125" style="6" customWidth="1"/>
    <col min="14604" max="14605" width="0" style="6" hidden="1" customWidth="1"/>
    <col min="14606" max="14841" width="8.88671875" style="6"/>
    <col min="14842" max="14842" width="5.77734375" style="6" customWidth="1"/>
    <col min="14843" max="14843" width="12.5546875" style="6" customWidth="1"/>
    <col min="14844" max="14844" width="43" style="6" customWidth="1"/>
    <col min="14845" max="14845" width="10.33203125" style="6" customWidth="1"/>
    <col min="14846" max="14847" width="13.33203125" style="6" customWidth="1"/>
    <col min="14848" max="14850" width="0" style="6" hidden="1" customWidth="1"/>
    <col min="14851" max="14851" width="8.109375" style="6" customWidth="1"/>
    <col min="14852" max="14855" width="0" style="6" hidden="1" customWidth="1"/>
    <col min="14856" max="14856" width="13.33203125" style="6" customWidth="1"/>
    <col min="14857" max="14857" width="0" style="6" hidden="1" customWidth="1"/>
    <col min="14858" max="14859" width="13.33203125" style="6" customWidth="1"/>
    <col min="14860" max="14861" width="0" style="6" hidden="1" customWidth="1"/>
    <col min="14862" max="15097" width="8.88671875" style="6"/>
    <col min="15098" max="15098" width="5.77734375" style="6" customWidth="1"/>
    <col min="15099" max="15099" width="12.5546875" style="6" customWidth="1"/>
    <col min="15100" max="15100" width="43" style="6" customWidth="1"/>
    <col min="15101" max="15101" width="10.33203125" style="6" customWidth="1"/>
    <col min="15102" max="15103" width="13.33203125" style="6" customWidth="1"/>
    <col min="15104" max="15106" width="0" style="6" hidden="1" customWidth="1"/>
    <col min="15107" max="15107" width="8.109375" style="6" customWidth="1"/>
    <col min="15108" max="15111" width="0" style="6" hidden="1" customWidth="1"/>
    <col min="15112" max="15112" width="13.33203125" style="6" customWidth="1"/>
    <col min="15113" max="15113" width="0" style="6" hidden="1" customWidth="1"/>
    <col min="15114" max="15115" width="13.33203125" style="6" customWidth="1"/>
    <col min="15116" max="15117" width="0" style="6" hidden="1" customWidth="1"/>
    <col min="15118" max="15353" width="8.88671875" style="6"/>
    <col min="15354" max="15354" width="5.77734375" style="6" customWidth="1"/>
    <col min="15355" max="15355" width="12.5546875" style="6" customWidth="1"/>
    <col min="15356" max="15356" width="43" style="6" customWidth="1"/>
    <col min="15357" max="15357" width="10.33203125" style="6" customWidth="1"/>
    <col min="15358" max="15359" width="13.33203125" style="6" customWidth="1"/>
    <col min="15360" max="15362" width="0" style="6" hidden="1" customWidth="1"/>
    <col min="15363" max="15363" width="8.109375" style="6" customWidth="1"/>
    <col min="15364" max="15367" width="0" style="6" hidden="1" customWidth="1"/>
    <col min="15368" max="15368" width="13.33203125" style="6" customWidth="1"/>
    <col min="15369" max="15369" width="0" style="6" hidden="1" customWidth="1"/>
    <col min="15370" max="15371" width="13.33203125" style="6" customWidth="1"/>
    <col min="15372" max="15373" width="0" style="6" hidden="1" customWidth="1"/>
    <col min="15374" max="15609" width="8.88671875" style="6"/>
    <col min="15610" max="15610" width="5.77734375" style="6" customWidth="1"/>
    <col min="15611" max="15611" width="12.5546875" style="6" customWidth="1"/>
    <col min="15612" max="15612" width="43" style="6" customWidth="1"/>
    <col min="15613" max="15613" width="10.33203125" style="6" customWidth="1"/>
    <col min="15614" max="15615" width="13.33203125" style="6" customWidth="1"/>
    <col min="15616" max="15618" width="0" style="6" hidden="1" customWidth="1"/>
    <col min="15619" max="15619" width="8.109375" style="6" customWidth="1"/>
    <col min="15620" max="15623" width="0" style="6" hidden="1" customWidth="1"/>
    <col min="15624" max="15624" width="13.33203125" style="6" customWidth="1"/>
    <col min="15625" max="15625" width="0" style="6" hidden="1" customWidth="1"/>
    <col min="15626" max="15627" width="13.33203125" style="6" customWidth="1"/>
    <col min="15628" max="15629" width="0" style="6" hidden="1" customWidth="1"/>
    <col min="15630" max="15865" width="8.88671875" style="6"/>
    <col min="15866" max="15866" width="5.77734375" style="6" customWidth="1"/>
    <col min="15867" max="15867" width="12.5546875" style="6" customWidth="1"/>
    <col min="15868" max="15868" width="43" style="6" customWidth="1"/>
    <col min="15869" max="15869" width="10.33203125" style="6" customWidth="1"/>
    <col min="15870" max="15871" width="13.33203125" style="6" customWidth="1"/>
    <col min="15872" max="15874" width="0" style="6" hidden="1" customWidth="1"/>
    <col min="15875" max="15875" width="8.109375" style="6" customWidth="1"/>
    <col min="15876" max="15879" width="0" style="6" hidden="1" customWidth="1"/>
    <col min="15880" max="15880" width="13.33203125" style="6" customWidth="1"/>
    <col min="15881" max="15881" width="0" style="6" hidden="1" customWidth="1"/>
    <col min="15882" max="15883" width="13.33203125" style="6" customWidth="1"/>
    <col min="15884" max="15885" width="0" style="6" hidden="1" customWidth="1"/>
    <col min="15886" max="16121" width="8.88671875" style="6"/>
    <col min="16122" max="16122" width="5.77734375" style="6" customWidth="1"/>
    <col min="16123" max="16123" width="12.5546875" style="6" customWidth="1"/>
    <col min="16124" max="16124" width="43" style="6" customWidth="1"/>
    <col min="16125" max="16125" width="10.33203125" style="6" customWidth="1"/>
    <col min="16126" max="16127" width="13.33203125" style="6" customWidth="1"/>
    <col min="16128" max="16130" width="0" style="6" hidden="1" customWidth="1"/>
    <col min="16131" max="16131" width="8.109375" style="6" customWidth="1"/>
    <col min="16132" max="16135" width="0" style="6" hidden="1" customWidth="1"/>
    <col min="16136" max="16136" width="13.33203125" style="6" customWidth="1"/>
    <col min="16137" max="16137" width="0" style="6" hidden="1" customWidth="1"/>
    <col min="16138" max="16139" width="13.33203125" style="6" customWidth="1"/>
    <col min="16140" max="16141" width="0" style="6" hidden="1" customWidth="1"/>
    <col min="16142" max="16384" width="8.88671875" style="6"/>
  </cols>
  <sheetData>
    <row r="1" spans="1:14" ht="19.8" customHeight="1">
      <c r="A1" s="87" t="s">
        <v>0</v>
      </c>
      <c r="B1" s="88"/>
      <c r="C1" s="88"/>
      <c r="D1" s="88"/>
      <c r="E1" s="88"/>
      <c r="F1" s="88"/>
      <c r="G1" s="88"/>
      <c r="H1" s="88"/>
      <c r="I1" s="88"/>
      <c r="J1" s="88"/>
      <c r="K1" s="88"/>
      <c r="N1" s="57" t="s">
        <v>69</v>
      </c>
    </row>
    <row r="2" spans="1:14" ht="19.2" customHeight="1">
      <c r="A2" s="95" t="s">
        <v>66</v>
      </c>
      <c r="B2" s="88"/>
      <c r="C2" s="88"/>
      <c r="D2" s="88"/>
      <c r="E2" s="88"/>
      <c r="F2" s="88"/>
      <c r="G2" s="88"/>
      <c r="H2" s="88"/>
      <c r="I2" s="88"/>
      <c r="J2" s="88"/>
      <c r="K2" s="88"/>
      <c r="N2" s="82" t="s">
        <v>86</v>
      </c>
    </row>
    <row r="3" spans="1:14" ht="19.2" customHeight="1">
      <c r="A3" s="96" t="s">
        <v>1</v>
      </c>
      <c r="B3" s="88"/>
      <c r="C3" s="88"/>
      <c r="D3" s="88"/>
      <c r="E3" s="88"/>
      <c r="F3" s="88"/>
      <c r="G3" s="88"/>
      <c r="H3" s="88"/>
      <c r="I3" s="88"/>
      <c r="J3" s="88"/>
      <c r="K3" s="88"/>
      <c r="N3" s="56"/>
    </row>
    <row r="4" spans="1:14" ht="26.4" customHeight="1">
      <c r="A4" s="27" t="s">
        <v>2</v>
      </c>
      <c r="B4" s="28" t="s">
        <v>3</v>
      </c>
      <c r="C4" s="28" t="s">
        <v>4</v>
      </c>
      <c r="D4" s="28" t="s">
        <v>5</v>
      </c>
      <c r="E4" s="28" t="s">
        <v>24</v>
      </c>
      <c r="F4" s="28" t="s">
        <v>22</v>
      </c>
      <c r="G4" s="28" t="s">
        <v>25</v>
      </c>
      <c r="H4" s="28" t="s">
        <v>22</v>
      </c>
      <c r="I4" s="28" t="s">
        <v>26</v>
      </c>
      <c r="J4" s="28" t="s">
        <v>22</v>
      </c>
      <c r="K4" s="28" t="s">
        <v>65</v>
      </c>
      <c r="L4" s="6" t="s">
        <v>6</v>
      </c>
      <c r="M4" s="6" t="s">
        <v>7</v>
      </c>
    </row>
    <row r="5" spans="1:14">
      <c r="A5" s="45" t="s">
        <v>8</v>
      </c>
      <c r="B5" s="46" t="s">
        <v>9</v>
      </c>
      <c r="C5" s="46"/>
      <c r="D5" s="47"/>
      <c r="E5" s="48"/>
      <c r="F5" s="48"/>
      <c r="G5" s="48"/>
      <c r="H5" s="48"/>
      <c r="I5" s="48"/>
      <c r="J5" s="48"/>
      <c r="K5" s="48"/>
    </row>
    <row r="6" spans="1:14" ht="13.8">
      <c r="A6" s="1">
        <v>1</v>
      </c>
      <c r="B6" s="3" t="s">
        <v>56</v>
      </c>
      <c r="C6" s="2" t="s">
        <v>57</v>
      </c>
      <c r="D6" s="4">
        <v>152</v>
      </c>
      <c r="E6" s="5">
        <v>20000</v>
      </c>
      <c r="F6" s="5">
        <v>3040000</v>
      </c>
      <c r="G6" s="5"/>
      <c r="H6" s="5">
        <v>0</v>
      </c>
      <c r="I6" s="5">
        <v>20000</v>
      </c>
      <c r="J6" s="5">
        <v>3040000</v>
      </c>
      <c r="K6" s="5">
        <f>D6*I6</f>
        <v>3040000</v>
      </c>
    </row>
    <row r="7" spans="1:14" ht="13.8">
      <c r="A7" s="1">
        <v>2</v>
      </c>
      <c r="B7" s="3" t="s">
        <v>64</v>
      </c>
      <c r="C7" s="2" t="s">
        <v>35</v>
      </c>
      <c r="D7" s="4">
        <v>65.569000000000003</v>
      </c>
      <c r="E7" s="5">
        <v>20000</v>
      </c>
      <c r="F7" s="5">
        <v>1311380</v>
      </c>
      <c r="G7" s="5"/>
      <c r="H7" s="5">
        <v>0</v>
      </c>
      <c r="I7" s="5">
        <v>20000</v>
      </c>
      <c r="J7" s="5">
        <v>1311380</v>
      </c>
      <c r="K7" s="5">
        <f t="shared" ref="K7:K13" si="0">D7*I7</f>
        <v>1311380</v>
      </c>
    </row>
    <row r="8" spans="1:14" ht="13.8" hidden="1">
      <c r="A8" s="1">
        <v>4</v>
      </c>
      <c r="B8" s="3" t="s">
        <v>29</v>
      </c>
      <c r="C8" s="2" t="s">
        <v>30</v>
      </c>
      <c r="D8" s="4">
        <v>91.15</v>
      </c>
      <c r="E8" s="5">
        <v>3000</v>
      </c>
      <c r="F8" s="5">
        <v>273450</v>
      </c>
      <c r="G8" s="5">
        <v>0</v>
      </c>
      <c r="H8" s="5">
        <v>0</v>
      </c>
      <c r="I8" s="5">
        <v>3000</v>
      </c>
      <c r="J8" s="5">
        <v>273450</v>
      </c>
      <c r="K8" s="5">
        <f t="shared" si="0"/>
        <v>273450</v>
      </c>
      <c r="N8" s="6" t="s">
        <v>54</v>
      </c>
    </row>
    <row r="9" spans="1:14" ht="13.8">
      <c r="A9" s="1">
        <v>5</v>
      </c>
      <c r="B9" s="3" t="s">
        <v>58</v>
      </c>
      <c r="C9" s="2" t="s">
        <v>59</v>
      </c>
      <c r="D9" s="4">
        <v>5785.5</v>
      </c>
      <c r="E9" s="5">
        <v>5357</v>
      </c>
      <c r="F9" s="5">
        <v>30992923.5</v>
      </c>
      <c r="G9" s="5">
        <v>0</v>
      </c>
      <c r="H9" s="5">
        <v>0</v>
      </c>
      <c r="I9" s="5">
        <v>5357</v>
      </c>
      <c r="J9" s="5">
        <v>30992923.5</v>
      </c>
      <c r="K9" s="5">
        <f t="shared" si="0"/>
        <v>30992923.5</v>
      </c>
    </row>
    <row r="10" spans="1:14" ht="13.8" hidden="1">
      <c r="A10" s="1">
        <v>6</v>
      </c>
      <c r="B10" s="3" t="s">
        <v>31</v>
      </c>
      <c r="C10" s="2" t="s">
        <v>30</v>
      </c>
      <c r="D10" s="4">
        <v>2.875</v>
      </c>
      <c r="E10" s="5">
        <v>20000</v>
      </c>
      <c r="F10" s="5">
        <v>57500</v>
      </c>
      <c r="G10" s="5">
        <v>0</v>
      </c>
      <c r="H10" s="5">
        <v>0</v>
      </c>
      <c r="I10" s="5">
        <v>20000</v>
      </c>
      <c r="J10" s="5">
        <v>57500</v>
      </c>
      <c r="K10" s="5">
        <f t="shared" si="0"/>
        <v>57500</v>
      </c>
      <c r="N10" s="6" t="s">
        <v>54</v>
      </c>
    </row>
    <row r="11" spans="1:14" ht="13.8" hidden="1">
      <c r="A11" s="1">
        <v>7</v>
      </c>
      <c r="B11" s="3" t="s">
        <v>32</v>
      </c>
      <c r="C11" s="2" t="s">
        <v>33</v>
      </c>
      <c r="D11" s="4">
        <v>0.28749999999999998</v>
      </c>
      <c r="E11" s="5">
        <v>5000</v>
      </c>
      <c r="F11" s="5">
        <v>1437.5</v>
      </c>
      <c r="G11" s="5">
        <v>0</v>
      </c>
      <c r="H11" s="5">
        <v>0</v>
      </c>
      <c r="I11" s="5">
        <v>5000</v>
      </c>
      <c r="J11" s="5">
        <v>1437.5</v>
      </c>
      <c r="K11" s="5">
        <f t="shared" si="0"/>
        <v>1437.5</v>
      </c>
      <c r="N11" s="6" t="s">
        <v>54</v>
      </c>
    </row>
    <row r="12" spans="1:14" ht="13.8" hidden="1">
      <c r="A12" s="1">
        <v>8</v>
      </c>
      <c r="B12" s="3" t="s">
        <v>34</v>
      </c>
      <c r="C12" s="2" t="s">
        <v>35</v>
      </c>
      <c r="D12" s="4">
        <v>1.1990000000000001</v>
      </c>
      <c r="E12" s="5">
        <v>41440</v>
      </c>
      <c r="F12" s="5">
        <v>49686.560000000005</v>
      </c>
      <c r="G12" s="5">
        <v>0</v>
      </c>
      <c r="H12" s="5">
        <v>0</v>
      </c>
      <c r="I12" s="5">
        <v>41440</v>
      </c>
      <c r="J12" s="5">
        <v>49686.560000000005</v>
      </c>
      <c r="K12" s="5">
        <f t="shared" si="0"/>
        <v>49686.560000000005</v>
      </c>
      <c r="N12" s="6" t="s">
        <v>54</v>
      </c>
    </row>
    <row r="13" spans="1:14" ht="13.8" hidden="1">
      <c r="A13" s="1">
        <v>9</v>
      </c>
      <c r="B13" s="3" t="s">
        <v>36</v>
      </c>
      <c r="C13" s="2" t="s">
        <v>35</v>
      </c>
      <c r="D13" s="4">
        <v>11.5</v>
      </c>
      <c r="E13" s="5">
        <v>1473</v>
      </c>
      <c r="F13" s="5">
        <v>16939.5</v>
      </c>
      <c r="G13" s="5">
        <v>0</v>
      </c>
      <c r="H13" s="5">
        <v>0</v>
      </c>
      <c r="I13" s="5">
        <v>1473</v>
      </c>
      <c r="J13" s="5">
        <v>16939.5</v>
      </c>
      <c r="K13" s="5">
        <f t="shared" si="0"/>
        <v>16939.5</v>
      </c>
      <c r="N13" s="6" t="s">
        <v>54</v>
      </c>
    </row>
    <row r="14" spans="1:14">
      <c r="A14" s="49"/>
      <c r="B14" s="51" t="s">
        <v>12</v>
      </c>
      <c r="C14" s="50"/>
      <c r="D14" s="52"/>
      <c r="E14" s="53"/>
      <c r="F14" s="53">
        <v>35743317.060000002</v>
      </c>
      <c r="G14" s="53"/>
      <c r="H14" s="53">
        <v>0</v>
      </c>
      <c r="I14" s="53"/>
      <c r="J14" s="53">
        <v>35783505.916000001</v>
      </c>
      <c r="K14" s="53">
        <f>SUBTOTAL(9,K6:K13)</f>
        <v>35344303.5</v>
      </c>
    </row>
    <row r="15" spans="1:14">
      <c r="A15" s="45" t="s">
        <v>13</v>
      </c>
      <c r="B15" s="46" t="s">
        <v>14</v>
      </c>
      <c r="C15" s="46"/>
      <c r="D15" s="47"/>
      <c r="E15" s="48"/>
      <c r="F15" s="48"/>
      <c r="G15" s="48"/>
      <c r="H15" s="48"/>
      <c r="I15" s="48"/>
      <c r="J15" s="48"/>
      <c r="K15" s="48"/>
    </row>
    <row r="16" spans="1:14" ht="13.8" hidden="1">
      <c r="A16" s="1">
        <v>1</v>
      </c>
      <c r="B16" s="3" t="s">
        <v>37</v>
      </c>
      <c r="C16" s="2" t="s">
        <v>38</v>
      </c>
      <c r="D16" s="4">
        <v>23.0321</v>
      </c>
      <c r="E16" s="5">
        <v>301000</v>
      </c>
      <c r="F16" s="5">
        <v>6932662.0999999996</v>
      </c>
      <c r="G16" s="5">
        <v>0</v>
      </c>
      <c r="H16" s="5"/>
      <c r="I16" s="5">
        <v>301000</v>
      </c>
      <c r="J16" s="5">
        <v>6932662.0999999996</v>
      </c>
      <c r="K16" s="5">
        <f>D16*I16</f>
        <v>6932662.0999999996</v>
      </c>
      <c r="N16" s="6" t="s">
        <v>54</v>
      </c>
    </row>
    <row r="17" spans="1:14" ht="13.8">
      <c r="A17" s="1">
        <v>2</v>
      </c>
      <c r="B17" s="3" t="s">
        <v>39</v>
      </c>
      <c r="C17" s="2" t="s">
        <v>38</v>
      </c>
      <c r="D17" s="4">
        <v>1767.1698999999999</v>
      </c>
      <c r="E17" s="5">
        <v>234563</v>
      </c>
      <c r="F17" s="5">
        <v>414512673.25369996</v>
      </c>
      <c r="G17" s="5">
        <v>0</v>
      </c>
      <c r="H17" s="5"/>
      <c r="I17" s="5">
        <v>234563</v>
      </c>
      <c r="J17" s="5">
        <v>414512673.25369996</v>
      </c>
      <c r="K17" s="5">
        <f t="shared" ref="K17:K20" si="1">D17*I17</f>
        <v>414512673.25369996</v>
      </c>
    </row>
    <row r="18" spans="1:14" ht="13.8">
      <c r="A18" s="1">
        <v>3</v>
      </c>
      <c r="B18" s="3" t="s">
        <v>61</v>
      </c>
      <c r="C18" s="2" t="s">
        <v>38</v>
      </c>
      <c r="D18" s="4">
        <v>17.556000000000001</v>
      </c>
      <c r="E18" s="5">
        <v>253949</v>
      </c>
      <c r="F18" s="5">
        <v>4458328.6440000003</v>
      </c>
      <c r="G18" s="5">
        <v>0</v>
      </c>
      <c r="H18" s="5"/>
      <c r="I18" s="5">
        <v>253949</v>
      </c>
      <c r="J18" s="5">
        <v>4458328.6440000003</v>
      </c>
      <c r="K18" s="5">
        <f t="shared" si="1"/>
        <v>4458328.6440000003</v>
      </c>
    </row>
    <row r="19" spans="1:14" ht="13.8">
      <c r="A19" s="1">
        <v>4</v>
      </c>
      <c r="B19" s="3" t="s">
        <v>40</v>
      </c>
      <c r="C19" s="2" t="s">
        <v>38</v>
      </c>
      <c r="D19" s="4">
        <v>3</v>
      </c>
      <c r="E19" s="5">
        <v>278438</v>
      </c>
      <c r="F19" s="5">
        <v>835314</v>
      </c>
      <c r="G19" s="5">
        <v>0</v>
      </c>
      <c r="H19" s="5"/>
      <c r="I19" s="5">
        <v>278438</v>
      </c>
      <c r="J19" s="5">
        <v>835314</v>
      </c>
      <c r="K19" s="5">
        <f t="shared" si="1"/>
        <v>835314</v>
      </c>
    </row>
    <row r="20" spans="1:14" ht="13.8">
      <c r="A20" s="1">
        <v>5</v>
      </c>
      <c r="B20" s="3" t="s">
        <v>41</v>
      </c>
      <c r="C20" s="2" t="s">
        <v>38</v>
      </c>
      <c r="D20" s="4">
        <v>29.069699999999997</v>
      </c>
      <c r="E20" s="5">
        <v>301451</v>
      </c>
      <c r="F20" s="5">
        <v>8763090.1346999984</v>
      </c>
      <c r="G20" s="5">
        <v>0</v>
      </c>
      <c r="H20" s="5"/>
      <c r="I20" s="5">
        <v>301451</v>
      </c>
      <c r="J20" s="5">
        <v>8763090.1346999984</v>
      </c>
      <c r="K20" s="5">
        <f t="shared" si="1"/>
        <v>8763090.1346999984</v>
      </c>
    </row>
    <row r="21" spans="1:14">
      <c r="A21" s="49"/>
      <c r="B21" s="51" t="s">
        <v>15</v>
      </c>
      <c r="C21" s="50"/>
      <c r="D21" s="52"/>
      <c r="E21" s="53"/>
      <c r="F21" s="53">
        <v>435502068.13239998</v>
      </c>
      <c r="G21" s="53"/>
      <c r="H21" s="53">
        <v>0</v>
      </c>
      <c r="I21" s="53"/>
      <c r="J21" s="53">
        <v>435502068.13239998</v>
      </c>
      <c r="K21" s="53">
        <f>SUBTOTAL(9,K16:K20)</f>
        <v>428569406.03239995</v>
      </c>
    </row>
    <row r="22" spans="1:14">
      <c r="A22" s="45" t="s">
        <v>16</v>
      </c>
      <c r="B22" s="46" t="s">
        <v>17</v>
      </c>
      <c r="C22" s="46"/>
      <c r="D22" s="47"/>
      <c r="E22" s="48"/>
      <c r="F22" s="48"/>
      <c r="G22" s="48"/>
      <c r="H22" s="48"/>
      <c r="I22" s="48"/>
      <c r="J22" s="48"/>
      <c r="K22" s="48"/>
    </row>
    <row r="23" spans="1:14" ht="13.8">
      <c r="A23" s="1">
        <v>1</v>
      </c>
      <c r="B23" s="3" t="s">
        <v>42</v>
      </c>
      <c r="C23" s="2" t="s">
        <v>43</v>
      </c>
      <c r="D23" s="4">
        <v>2</v>
      </c>
      <c r="E23" s="5">
        <v>2530418</v>
      </c>
      <c r="F23" s="5">
        <v>5060836</v>
      </c>
      <c r="G23" s="5">
        <v>0</v>
      </c>
      <c r="H23" s="5">
        <v>0</v>
      </c>
      <c r="I23" s="5">
        <v>2530418</v>
      </c>
      <c r="J23" s="5">
        <v>5060836</v>
      </c>
      <c r="K23" s="5">
        <f>D23*I23</f>
        <v>5060836</v>
      </c>
    </row>
    <row r="24" spans="1:14" ht="13.8">
      <c r="A24" s="1">
        <v>2</v>
      </c>
      <c r="B24" s="3" t="s">
        <v>62</v>
      </c>
      <c r="C24" s="2" t="s">
        <v>43</v>
      </c>
      <c r="D24" s="4">
        <v>5.2136000000000005</v>
      </c>
      <c r="E24" s="5">
        <v>2209215</v>
      </c>
      <c r="F24" s="5">
        <v>11517963.324000001</v>
      </c>
      <c r="G24" s="5">
        <v>0</v>
      </c>
      <c r="H24" s="5">
        <v>0</v>
      </c>
      <c r="I24" s="5">
        <v>2209215</v>
      </c>
      <c r="J24" s="5">
        <v>11517963.324000001</v>
      </c>
      <c r="K24" s="5">
        <f t="shared" ref="K24:K32" si="2">D24*I24</f>
        <v>11517963.324000001</v>
      </c>
    </row>
    <row r="25" spans="1:14" ht="13.8">
      <c r="A25" s="1">
        <v>3</v>
      </c>
      <c r="B25" s="3" t="s">
        <v>45</v>
      </c>
      <c r="C25" s="2" t="s">
        <v>43</v>
      </c>
      <c r="D25" s="4">
        <v>62.967629999999993</v>
      </c>
      <c r="E25" s="5">
        <v>2702075</v>
      </c>
      <c r="F25" s="5">
        <v>170143258.83224997</v>
      </c>
      <c r="G25" s="5">
        <v>0</v>
      </c>
      <c r="H25" s="5">
        <v>0</v>
      </c>
      <c r="I25" s="5">
        <v>2702075</v>
      </c>
      <c r="J25" s="5">
        <v>170143258.83224997</v>
      </c>
      <c r="K25" s="5">
        <f t="shared" si="2"/>
        <v>170143258.83224997</v>
      </c>
    </row>
    <row r="26" spans="1:14" ht="13.8">
      <c r="A26" s="1">
        <v>5</v>
      </c>
      <c r="B26" s="3" t="s">
        <v>46</v>
      </c>
      <c r="C26" s="2" t="s">
        <v>43</v>
      </c>
      <c r="D26" s="4">
        <v>299.55700000000002</v>
      </c>
      <c r="E26" s="5">
        <v>363133</v>
      </c>
      <c r="F26" s="5">
        <v>108779032.081</v>
      </c>
      <c r="G26" s="5">
        <v>0</v>
      </c>
      <c r="H26" s="5">
        <v>0</v>
      </c>
      <c r="I26" s="5">
        <v>363133</v>
      </c>
      <c r="J26" s="5">
        <v>108779032.081</v>
      </c>
      <c r="K26" s="5">
        <f t="shared" si="2"/>
        <v>108779032.081</v>
      </c>
    </row>
    <row r="27" spans="1:14" ht="13.8" hidden="1">
      <c r="A27" s="1">
        <v>6</v>
      </c>
      <c r="B27" s="3" t="s">
        <v>47</v>
      </c>
      <c r="C27" s="2" t="s">
        <v>43</v>
      </c>
      <c r="D27" s="4">
        <v>4.3273999999999999</v>
      </c>
      <c r="E27" s="5">
        <v>147059</v>
      </c>
      <c r="F27" s="5">
        <v>636383.11659999995</v>
      </c>
      <c r="G27" s="5">
        <v>0</v>
      </c>
      <c r="H27" s="5">
        <v>0</v>
      </c>
      <c r="I27" s="5">
        <v>147059</v>
      </c>
      <c r="J27" s="5">
        <v>636383.11659999995</v>
      </c>
      <c r="K27" s="5">
        <f t="shared" si="2"/>
        <v>636383.11659999995</v>
      </c>
      <c r="N27" s="6" t="s">
        <v>54</v>
      </c>
    </row>
    <row r="28" spans="1:14" ht="13.8" hidden="1">
      <c r="A28" s="1">
        <v>7</v>
      </c>
      <c r="B28" s="3" t="s">
        <v>48</v>
      </c>
      <c r="C28" s="2" t="s">
        <v>43</v>
      </c>
      <c r="D28" s="4">
        <v>4.2344999999999997</v>
      </c>
      <c r="E28" s="5">
        <v>14767</v>
      </c>
      <c r="F28" s="5">
        <v>62530.861499999999</v>
      </c>
      <c r="G28" s="5">
        <v>0</v>
      </c>
      <c r="H28" s="5">
        <v>0</v>
      </c>
      <c r="I28" s="5">
        <v>14767</v>
      </c>
      <c r="J28" s="5">
        <v>62530.861499999999</v>
      </c>
      <c r="K28" s="5">
        <f t="shared" si="2"/>
        <v>62530.861499999999</v>
      </c>
      <c r="N28" s="6" t="s">
        <v>54</v>
      </c>
    </row>
    <row r="29" spans="1:14" ht="13.8">
      <c r="A29" s="1">
        <v>8</v>
      </c>
      <c r="B29" s="3" t="s">
        <v>49</v>
      </c>
      <c r="C29" s="2" t="s">
        <v>43</v>
      </c>
      <c r="D29" s="4">
        <v>2</v>
      </c>
      <c r="E29" s="5">
        <v>1440540</v>
      </c>
      <c r="F29" s="5">
        <v>2881080</v>
      </c>
      <c r="G29" s="5">
        <v>0</v>
      </c>
      <c r="H29" s="5">
        <v>0</v>
      </c>
      <c r="I29" s="5">
        <v>1440540</v>
      </c>
      <c r="J29" s="5">
        <v>2881080</v>
      </c>
      <c r="K29" s="5">
        <f t="shared" si="2"/>
        <v>2881080</v>
      </c>
    </row>
    <row r="30" spans="1:14" ht="13.8">
      <c r="A30" s="1">
        <v>9</v>
      </c>
      <c r="B30" s="3" t="s">
        <v>51</v>
      </c>
      <c r="C30" s="2" t="s">
        <v>43</v>
      </c>
      <c r="D30" s="4">
        <v>5</v>
      </c>
      <c r="E30" s="5">
        <v>1370551</v>
      </c>
      <c r="F30" s="5">
        <v>6852755</v>
      </c>
      <c r="G30" s="5">
        <v>0</v>
      </c>
      <c r="H30" s="5">
        <v>0</v>
      </c>
      <c r="I30" s="5">
        <v>1370551</v>
      </c>
      <c r="J30" s="5">
        <v>6852755</v>
      </c>
      <c r="K30" s="5">
        <f t="shared" si="2"/>
        <v>6852755</v>
      </c>
    </row>
    <row r="31" spans="1:14" ht="13.8">
      <c r="A31" s="1">
        <v>10</v>
      </c>
      <c r="B31" s="3" t="s">
        <v>52</v>
      </c>
      <c r="C31" s="2" t="s">
        <v>43</v>
      </c>
      <c r="D31" s="4">
        <v>65</v>
      </c>
      <c r="E31" s="5">
        <v>115189</v>
      </c>
      <c r="F31" s="5">
        <v>7487285</v>
      </c>
      <c r="G31" s="5">
        <v>0</v>
      </c>
      <c r="H31" s="5">
        <v>0</v>
      </c>
      <c r="I31" s="5">
        <v>115189</v>
      </c>
      <c r="J31" s="5">
        <v>7487285</v>
      </c>
      <c r="K31" s="5">
        <f t="shared" si="2"/>
        <v>7487285</v>
      </c>
    </row>
    <row r="32" spans="1:14" ht="13.8">
      <c r="A32" s="1">
        <v>11</v>
      </c>
      <c r="B32" s="3" t="s">
        <v>53</v>
      </c>
      <c r="C32" s="2" t="s">
        <v>43</v>
      </c>
      <c r="D32" s="4">
        <v>2</v>
      </c>
      <c r="E32" s="5">
        <v>218019</v>
      </c>
      <c r="F32" s="5">
        <v>436038</v>
      </c>
      <c r="G32" s="5">
        <v>0</v>
      </c>
      <c r="H32" s="5">
        <v>0</v>
      </c>
      <c r="I32" s="5">
        <v>218019</v>
      </c>
      <c r="J32" s="5">
        <v>436038</v>
      </c>
      <c r="K32" s="5">
        <f t="shared" si="2"/>
        <v>436038</v>
      </c>
    </row>
    <row r="33" spans="1:11">
      <c r="A33" s="49"/>
      <c r="B33" s="51" t="s">
        <v>19</v>
      </c>
      <c r="C33" s="50"/>
      <c r="D33" s="52"/>
      <c r="E33" s="53"/>
      <c r="F33" s="53">
        <v>313857162.21534997</v>
      </c>
      <c r="G33" s="53"/>
      <c r="H33" s="53">
        <v>0</v>
      </c>
      <c r="I33" s="53"/>
      <c r="J33" s="53">
        <v>313891990.73810995</v>
      </c>
      <c r="K33" s="53">
        <f>SUBTOTAL(9,K23:K32)</f>
        <v>313158248.23724997</v>
      </c>
    </row>
    <row r="38" spans="1:11">
      <c r="K38" s="54">
        <f>K33+K21+K14</f>
        <v>777071957.76964998</v>
      </c>
    </row>
  </sheetData>
  <autoFilter ref="A4:T32">
    <filterColumn colId="13">
      <filters blank="1"/>
    </filterColumn>
  </autoFilter>
  <mergeCells count="3">
    <mergeCell ref="A1:K1"/>
    <mergeCell ref="A2:K2"/>
    <mergeCell ref="A3:K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N37"/>
  <sheetViews>
    <sheetView workbookViewId="0">
      <selection activeCell="Q24" sqref="Q24"/>
    </sheetView>
  </sheetViews>
  <sheetFormatPr defaultColWidth="8.88671875" defaultRowHeight="10.8"/>
  <cols>
    <col min="1" max="1" width="5.77734375" style="6" customWidth="1"/>
    <col min="2" max="2" width="43" style="6" customWidth="1"/>
    <col min="3" max="3" width="10.33203125" style="6" customWidth="1"/>
    <col min="4" max="4" width="13.33203125" style="6" customWidth="1"/>
    <col min="5" max="5" width="14.109375" style="6" hidden="1" customWidth="1"/>
    <col min="6" max="8" width="13.33203125" style="6" hidden="1" customWidth="1"/>
    <col min="9" max="9" width="13.33203125" style="6" customWidth="1"/>
    <col min="10" max="10" width="13.33203125" style="6" hidden="1" customWidth="1"/>
    <col min="11" max="11" width="13.33203125" style="6" customWidth="1"/>
    <col min="12" max="13" width="8.88671875" style="6" hidden="1" customWidth="1"/>
    <col min="14" max="249" width="8.88671875" style="6"/>
    <col min="250" max="250" width="5.77734375" style="6" customWidth="1"/>
    <col min="251" max="251" width="12.5546875" style="6" customWidth="1"/>
    <col min="252" max="252" width="43" style="6" customWidth="1"/>
    <col min="253" max="253" width="10.33203125" style="6" customWidth="1"/>
    <col min="254" max="255" width="13.33203125" style="6" customWidth="1"/>
    <col min="256" max="258" width="0" style="6" hidden="1" customWidth="1"/>
    <col min="259" max="259" width="8.109375" style="6" customWidth="1"/>
    <col min="260" max="263" width="0" style="6" hidden="1" customWidth="1"/>
    <col min="264" max="264" width="13.33203125" style="6" customWidth="1"/>
    <col min="265" max="265" width="0" style="6" hidden="1" customWidth="1"/>
    <col min="266" max="267" width="13.33203125" style="6" customWidth="1"/>
    <col min="268" max="269" width="0" style="6" hidden="1" customWidth="1"/>
    <col min="270" max="505" width="8.88671875" style="6"/>
    <col min="506" max="506" width="5.77734375" style="6" customWidth="1"/>
    <col min="507" max="507" width="12.5546875" style="6" customWidth="1"/>
    <col min="508" max="508" width="43" style="6" customWidth="1"/>
    <col min="509" max="509" width="10.33203125" style="6" customWidth="1"/>
    <col min="510" max="511" width="13.33203125" style="6" customWidth="1"/>
    <col min="512" max="514" width="0" style="6" hidden="1" customWidth="1"/>
    <col min="515" max="515" width="8.109375" style="6" customWidth="1"/>
    <col min="516" max="519" width="0" style="6" hidden="1" customWidth="1"/>
    <col min="520" max="520" width="13.33203125" style="6" customWidth="1"/>
    <col min="521" max="521" width="0" style="6" hidden="1" customWidth="1"/>
    <col min="522" max="523" width="13.33203125" style="6" customWidth="1"/>
    <col min="524" max="525" width="0" style="6" hidden="1" customWidth="1"/>
    <col min="526" max="761" width="8.88671875" style="6"/>
    <col min="762" max="762" width="5.77734375" style="6" customWidth="1"/>
    <col min="763" max="763" width="12.5546875" style="6" customWidth="1"/>
    <col min="764" max="764" width="43" style="6" customWidth="1"/>
    <col min="765" max="765" width="10.33203125" style="6" customWidth="1"/>
    <col min="766" max="767" width="13.33203125" style="6" customWidth="1"/>
    <col min="768" max="770" width="0" style="6" hidden="1" customWidth="1"/>
    <col min="771" max="771" width="8.109375" style="6" customWidth="1"/>
    <col min="772" max="775" width="0" style="6" hidden="1" customWidth="1"/>
    <col min="776" max="776" width="13.33203125" style="6" customWidth="1"/>
    <col min="777" max="777" width="0" style="6" hidden="1" customWidth="1"/>
    <col min="778" max="779" width="13.33203125" style="6" customWidth="1"/>
    <col min="780" max="781" width="0" style="6" hidden="1" customWidth="1"/>
    <col min="782" max="1017" width="8.88671875" style="6"/>
    <col min="1018" max="1018" width="5.77734375" style="6" customWidth="1"/>
    <col min="1019" max="1019" width="12.5546875" style="6" customWidth="1"/>
    <col min="1020" max="1020" width="43" style="6" customWidth="1"/>
    <col min="1021" max="1021" width="10.33203125" style="6" customWidth="1"/>
    <col min="1022" max="1023" width="13.33203125" style="6" customWidth="1"/>
    <col min="1024" max="1026" width="0" style="6" hidden="1" customWidth="1"/>
    <col min="1027" max="1027" width="8.109375" style="6" customWidth="1"/>
    <col min="1028" max="1031" width="0" style="6" hidden="1" customWidth="1"/>
    <col min="1032" max="1032" width="13.33203125" style="6" customWidth="1"/>
    <col min="1033" max="1033" width="0" style="6" hidden="1" customWidth="1"/>
    <col min="1034" max="1035" width="13.33203125" style="6" customWidth="1"/>
    <col min="1036" max="1037" width="0" style="6" hidden="1" customWidth="1"/>
    <col min="1038" max="1273" width="8.88671875" style="6"/>
    <col min="1274" max="1274" width="5.77734375" style="6" customWidth="1"/>
    <col min="1275" max="1275" width="12.5546875" style="6" customWidth="1"/>
    <col min="1276" max="1276" width="43" style="6" customWidth="1"/>
    <col min="1277" max="1277" width="10.33203125" style="6" customWidth="1"/>
    <col min="1278" max="1279" width="13.33203125" style="6" customWidth="1"/>
    <col min="1280" max="1282" width="0" style="6" hidden="1" customWidth="1"/>
    <col min="1283" max="1283" width="8.109375" style="6" customWidth="1"/>
    <col min="1284" max="1287" width="0" style="6" hidden="1" customWidth="1"/>
    <col min="1288" max="1288" width="13.33203125" style="6" customWidth="1"/>
    <col min="1289" max="1289" width="0" style="6" hidden="1" customWidth="1"/>
    <col min="1290" max="1291" width="13.33203125" style="6" customWidth="1"/>
    <col min="1292" max="1293" width="0" style="6" hidden="1" customWidth="1"/>
    <col min="1294" max="1529" width="8.88671875" style="6"/>
    <col min="1530" max="1530" width="5.77734375" style="6" customWidth="1"/>
    <col min="1531" max="1531" width="12.5546875" style="6" customWidth="1"/>
    <col min="1532" max="1532" width="43" style="6" customWidth="1"/>
    <col min="1533" max="1533" width="10.33203125" style="6" customWidth="1"/>
    <col min="1534" max="1535" width="13.33203125" style="6" customWidth="1"/>
    <col min="1536" max="1538" width="0" style="6" hidden="1" customWidth="1"/>
    <col min="1539" max="1539" width="8.109375" style="6" customWidth="1"/>
    <col min="1540" max="1543" width="0" style="6" hidden="1" customWidth="1"/>
    <col min="1544" max="1544" width="13.33203125" style="6" customWidth="1"/>
    <col min="1545" max="1545" width="0" style="6" hidden="1" customWidth="1"/>
    <col min="1546" max="1547" width="13.33203125" style="6" customWidth="1"/>
    <col min="1548" max="1549" width="0" style="6" hidden="1" customWidth="1"/>
    <col min="1550" max="1785" width="8.88671875" style="6"/>
    <col min="1786" max="1786" width="5.77734375" style="6" customWidth="1"/>
    <col min="1787" max="1787" width="12.5546875" style="6" customWidth="1"/>
    <col min="1788" max="1788" width="43" style="6" customWidth="1"/>
    <col min="1789" max="1789" width="10.33203125" style="6" customWidth="1"/>
    <col min="1790" max="1791" width="13.33203125" style="6" customWidth="1"/>
    <col min="1792" max="1794" width="0" style="6" hidden="1" customWidth="1"/>
    <col min="1795" max="1795" width="8.109375" style="6" customWidth="1"/>
    <col min="1796" max="1799" width="0" style="6" hidden="1" customWidth="1"/>
    <col min="1800" max="1800" width="13.33203125" style="6" customWidth="1"/>
    <col min="1801" max="1801" width="0" style="6" hidden="1" customWidth="1"/>
    <col min="1802" max="1803" width="13.33203125" style="6" customWidth="1"/>
    <col min="1804" max="1805" width="0" style="6" hidden="1" customWidth="1"/>
    <col min="1806" max="2041" width="8.88671875" style="6"/>
    <col min="2042" max="2042" width="5.77734375" style="6" customWidth="1"/>
    <col min="2043" max="2043" width="12.5546875" style="6" customWidth="1"/>
    <col min="2044" max="2044" width="43" style="6" customWidth="1"/>
    <col min="2045" max="2045" width="10.33203125" style="6" customWidth="1"/>
    <col min="2046" max="2047" width="13.33203125" style="6" customWidth="1"/>
    <col min="2048" max="2050" width="0" style="6" hidden="1" customWidth="1"/>
    <col min="2051" max="2051" width="8.109375" style="6" customWidth="1"/>
    <col min="2052" max="2055" width="0" style="6" hidden="1" customWidth="1"/>
    <col min="2056" max="2056" width="13.33203125" style="6" customWidth="1"/>
    <col min="2057" max="2057" width="0" style="6" hidden="1" customWidth="1"/>
    <col min="2058" max="2059" width="13.33203125" style="6" customWidth="1"/>
    <col min="2060" max="2061" width="0" style="6" hidden="1" customWidth="1"/>
    <col min="2062" max="2297" width="8.88671875" style="6"/>
    <col min="2298" max="2298" width="5.77734375" style="6" customWidth="1"/>
    <col min="2299" max="2299" width="12.5546875" style="6" customWidth="1"/>
    <col min="2300" max="2300" width="43" style="6" customWidth="1"/>
    <col min="2301" max="2301" width="10.33203125" style="6" customWidth="1"/>
    <col min="2302" max="2303" width="13.33203125" style="6" customWidth="1"/>
    <col min="2304" max="2306" width="0" style="6" hidden="1" customWidth="1"/>
    <col min="2307" max="2307" width="8.109375" style="6" customWidth="1"/>
    <col min="2308" max="2311" width="0" style="6" hidden="1" customWidth="1"/>
    <col min="2312" max="2312" width="13.33203125" style="6" customWidth="1"/>
    <col min="2313" max="2313" width="0" style="6" hidden="1" customWidth="1"/>
    <col min="2314" max="2315" width="13.33203125" style="6" customWidth="1"/>
    <col min="2316" max="2317" width="0" style="6" hidden="1" customWidth="1"/>
    <col min="2318" max="2553" width="8.88671875" style="6"/>
    <col min="2554" max="2554" width="5.77734375" style="6" customWidth="1"/>
    <col min="2555" max="2555" width="12.5546875" style="6" customWidth="1"/>
    <col min="2556" max="2556" width="43" style="6" customWidth="1"/>
    <col min="2557" max="2557" width="10.33203125" style="6" customWidth="1"/>
    <col min="2558" max="2559" width="13.33203125" style="6" customWidth="1"/>
    <col min="2560" max="2562" width="0" style="6" hidden="1" customWidth="1"/>
    <col min="2563" max="2563" width="8.109375" style="6" customWidth="1"/>
    <col min="2564" max="2567" width="0" style="6" hidden="1" customWidth="1"/>
    <col min="2568" max="2568" width="13.33203125" style="6" customWidth="1"/>
    <col min="2569" max="2569" width="0" style="6" hidden="1" customWidth="1"/>
    <col min="2570" max="2571" width="13.33203125" style="6" customWidth="1"/>
    <col min="2572" max="2573" width="0" style="6" hidden="1" customWidth="1"/>
    <col min="2574" max="2809" width="8.88671875" style="6"/>
    <col min="2810" max="2810" width="5.77734375" style="6" customWidth="1"/>
    <col min="2811" max="2811" width="12.5546875" style="6" customWidth="1"/>
    <col min="2812" max="2812" width="43" style="6" customWidth="1"/>
    <col min="2813" max="2813" width="10.33203125" style="6" customWidth="1"/>
    <col min="2814" max="2815" width="13.33203125" style="6" customWidth="1"/>
    <col min="2816" max="2818" width="0" style="6" hidden="1" customWidth="1"/>
    <col min="2819" max="2819" width="8.109375" style="6" customWidth="1"/>
    <col min="2820" max="2823" width="0" style="6" hidden="1" customWidth="1"/>
    <col min="2824" max="2824" width="13.33203125" style="6" customWidth="1"/>
    <col min="2825" max="2825" width="0" style="6" hidden="1" customWidth="1"/>
    <col min="2826" max="2827" width="13.33203125" style="6" customWidth="1"/>
    <col min="2828" max="2829" width="0" style="6" hidden="1" customWidth="1"/>
    <col min="2830" max="3065" width="8.88671875" style="6"/>
    <col min="3066" max="3066" width="5.77734375" style="6" customWidth="1"/>
    <col min="3067" max="3067" width="12.5546875" style="6" customWidth="1"/>
    <col min="3068" max="3068" width="43" style="6" customWidth="1"/>
    <col min="3069" max="3069" width="10.33203125" style="6" customWidth="1"/>
    <col min="3070" max="3071" width="13.33203125" style="6" customWidth="1"/>
    <col min="3072" max="3074" width="0" style="6" hidden="1" customWidth="1"/>
    <col min="3075" max="3075" width="8.109375" style="6" customWidth="1"/>
    <col min="3076" max="3079" width="0" style="6" hidden="1" customWidth="1"/>
    <col min="3080" max="3080" width="13.33203125" style="6" customWidth="1"/>
    <col min="3081" max="3081" width="0" style="6" hidden="1" customWidth="1"/>
    <col min="3082" max="3083" width="13.33203125" style="6" customWidth="1"/>
    <col min="3084" max="3085" width="0" style="6" hidden="1" customWidth="1"/>
    <col min="3086" max="3321" width="8.88671875" style="6"/>
    <col min="3322" max="3322" width="5.77734375" style="6" customWidth="1"/>
    <col min="3323" max="3323" width="12.5546875" style="6" customWidth="1"/>
    <col min="3324" max="3324" width="43" style="6" customWidth="1"/>
    <col min="3325" max="3325" width="10.33203125" style="6" customWidth="1"/>
    <col min="3326" max="3327" width="13.33203125" style="6" customWidth="1"/>
    <col min="3328" max="3330" width="0" style="6" hidden="1" customWidth="1"/>
    <col min="3331" max="3331" width="8.109375" style="6" customWidth="1"/>
    <col min="3332" max="3335" width="0" style="6" hidden="1" customWidth="1"/>
    <col min="3336" max="3336" width="13.33203125" style="6" customWidth="1"/>
    <col min="3337" max="3337" width="0" style="6" hidden="1" customWidth="1"/>
    <col min="3338" max="3339" width="13.33203125" style="6" customWidth="1"/>
    <col min="3340" max="3341" width="0" style="6" hidden="1" customWidth="1"/>
    <col min="3342" max="3577" width="8.88671875" style="6"/>
    <col min="3578" max="3578" width="5.77734375" style="6" customWidth="1"/>
    <col min="3579" max="3579" width="12.5546875" style="6" customWidth="1"/>
    <col min="3580" max="3580" width="43" style="6" customWidth="1"/>
    <col min="3581" max="3581" width="10.33203125" style="6" customWidth="1"/>
    <col min="3582" max="3583" width="13.33203125" style="6" customWidth="1"/>
    <col min="3584" max="3586" width="0" style="6" hidden="1" customWidth="1"/>
    <col min="3587" max="3587" width="8.109375" style="6" customWidth="1"/>
    <col min="3588" max="3591" width="0" style="6" hidden="1" customWidth="1"/>
    <col min="3592" max="3592" width="13.33203125" style="6" customWidth="1"/>
    <col min="3593" max="3593" width="0" style="6" hidden="1" customWidth="1"/>
    <col min="3594" max="3595" width="13.33203125" style="6" customWidth="1"/>
    <col min="3596" max="3597" width="0" style="6" hidden="1" customWidth="1"/>
    <col min="3598" max="3833" width="8.88671875" style="6"/>
    <col min="3834" max="3834" width="5.77734375" style="6" customWidth="1"/>
    <col min="3835" max="3835" width="12.5546875" style="6" customWidth="1"/>
    <col min="3836" max="3836" width="43" style="6" customWidth="1"/>
    <col min="3837" max="3837" width="10.33203125" style="6" customWidth="1"/>
    <col min="3838" max="3839" width="13.33203125" style="6" customWidth="1"/>
    <col min="3840" max="3842" width="0" style="6" hidden="1" customWidth="1"/>
    <col min="3843" max="3843" width="8.109375" style="6" customWidth="1"/>
    <col min="3844" max="3847" width="0" style="6" hidden="1" customWidth="1"/>
    <col min="3848" max="3848" width="13.33203125" style="6" customWidth="1"/>
    <col min="3849" max="3849" width="0" style="6" hidden="1" customWidth="1"/>
    <col min="3850" max="3851" width="13.33203125" style="6" customWidth="1"/>
    <col min="3852" max="3853" width="0" style="6" hidden="1" customWidth="1"/>
    <col min="3854" max="4089" width="8.88671875" style="6"/>
    <col min="4090" max="4090" width="5.77734375" style="6" customWidth="1"/>
    <col min="4091" max="4091" width="12.5546875" style="6" customWidth="1"/>
    <col min="4092" max="4092" width="43" style="6" customWidth="1"/>
    <col min="4093" max="4093" width="10.33203125" style="6" customWidth="1"/>
    <col min="4094" max="4095" width="13.33203125" style="6" customWidth="1"/>
    <col min="4096" max="4098" width="0" style="6" hidden="1" customWidth="1"/>
    <col min="4099" max="4099" width="8.109375" style="6" customWidth="1"/>
    <col min="4100" max="4103" width="0" style="6" hidden="1" customWidth="1"/>
    <col min="4104" max="4104" width="13.33203125" style="6" customWidth="1"/>
    <col min="4105" max="4105" width="0" style="6" hidden="1" customWidth="1"/>
    <col min="4106" max="4107" width="13.33203125" style="6" customWidth="1"/>
    <col min="4108" max="4109" width="0" style="6" hidden="1" customWidth="1"/>
    <col min="4110" max="4345" width="8.88671875" style="6"/>
    <col min="4346" max="4346" width="5.77734375" style="6" customWidth="1"/>
    <col min="4347" max="4347" width="12.5546875" style="6" customWidth="1"/>
    <col min="4348" max="4348" width="43" style="6" customWidth="1"/>
    <col min="4349" max="4349" width="10.33203125" style="6" customWidth="1"/>
    <col min="4350" max="4351" width="13.33203125" style="6" customWidth="1"/>
    <col min="4352" max="4354" width="0" style="6" hidden="1" customWidth="1"/>
    <col min="4355" max="4355" width="8.109375" style="6" customWidth="1"/>
    <col min="4356" max="4359" width="0" style="6" hidden="1" customWidth="1"/>
    <col min="4360" max="4360" width="13.33203125" style="6" customWidth="1"/>
    <col min="4361" max="4361" width="0" style="6" hidden="1" customWidth="1"/>
    <col min="4362" max="4363" width="13.33203125" style="6" customWidth="1"/>
    <col min="4364" max="4365" width="0" style="6" hidden="1" customWidth="1"/>
    <col min="4366" max="4601" width="8.88671875" style="6"/>
    <col min="4602" max="4602" width="5.77734375" style="6" customWidth="1"/>
    <col min="4603" max="4603" width="12.5546875" style="6" customWidth="1"/>
    <col min="4604" max="4604" width="43" style="6" customWidth="1"/>
    <col min="4605" max="4605" width="10.33203125" style="6" customWidth="1"/>
    <col min="4606" max="4607" width="13.33203125" style="6" customWidth="1"/>
    <col min="4608" max="4610" width="0" style="6" hidden="1" customWidth="1"/>
    <col min="4611" max="4611" width="8.109375" style="6" customWidth="1"/>
    <col min="4612" max="4615" width="0" style="6" hidden="1" customWidth="1"/>
    <col min="4616" max="4616" width="13.33203125" style="6" customWidth="1"/>
    <col min="4617" max="4617" width="0" style="6" hidden="1" customWidth="1"/>
    <col min="4618" max="4619" width="13.33203125" style="6" customWidth="1"/>
    <col min="4620" max="4621" width="0" style="6" hidden="1" customWidth="1"/>
    <col min="4622" max="4857" width="8.88671875" style="6"/>
    <col min="4858" max="4858" width="5.77734375" style="6" customWidth="1"/>
    <col min="4859" max="4859" width="12.5546875" style="6" customWidth="1"/>
    <col min="4860" max="4860" width="43" style="6" customWidth="1"/>
    <col min="4861" max="4861" width="10.33203125" style="6" customWidth="1"/>
    <col min="4862" max="4863" width="13.33203125" style="6" customWidth="1"/>
    <col min="4864" max="4866" width="0" style="6" hidden="1" customWidth="1"/>
    <col min="4867" max="4867" width="8.109375" style="6" customWidth="1"/>
    <col min="4868" max="4871" width="0" style="6" hidden="1" customWidth="1"/>
    <col min="4872" max="4872" width="13.33203125" style="6" customWidth="1"/>
    <col min="4873" max="4873" width="0" style="6" hidden="1" customWidth="1"/>
    <col min="4874" max="4875" width="13.33203125" style="6" customWidth="1"/>
    <col min="4876" max="4877" width="0" style="6" hidden="1" customWidth="1"/>
    <col min="4878" max="5113" width="8.88671875" style="6"/>
    <col min="5114" max="5114" width="5.77734375" style="6" customWidth="1"/>
    <col min="5115" max="5115" width="12.5546875" style="6" customWidth="1"/>
    <col min="5116" max="5116" width="43" style="6" customWidth="1"/>
    <col min="5117" max="5117" width="10.33203125" style="6" customWidth="1"/>
    <col min="5118" max="5119" width="13.33203125" style="6" customWidth="1"/>
    <col min="5120" max="5122" width="0" style="6" hidden="1" customWidth="1"/>
    <col min="5123" max="5123" width="8.109375" style="6" customWidth="1"/>
    <col min="5124" max="5127" width="0" style="6" hidden="1" customWidth="1"/>
    <col min="5128" max="5128" width="13.33203125" style="6" customWidth="1"/>
    <col min="5129" max="5129" width="0" style="6" hidden="1" customWidth="1"/>
    <col min="5130" max="5131" width="13.33203125" style="6" customWidth="1"/>
    <col min="5132" max="5133" width="0" style="6" hidden="1" customWidth="1"/>
    <col min="5134" max="5369" width="8.88671875" style="6"/>
    <col min="5370" max="5370" width="5.77734375" style="6" customWidth="1"/>
    <col min="5371" max="5371" width="12.5546875" style="6" customWidth="1"/>
    <col min="5372" max="5372" width="43" style="6" customWidth="1"/>
    <col min="5373" max="5373" width="10.33203125" style="6" customWidth="1"/>
    <col min="5374" max="5375" width="13.33203125" style="6" customWidth="1"/>
    <col min="5376" max="5378" width="0" style="6" hidden="1" customWidth="1"/>
    <col min="5379" max="5379" width="8.109375" style="6" customWidth="1"/>
    <col min="5380" max="5383" width="0" style="6" hidden="1" customWidth="1"/>
    <col min="5384" max="5384" width="13.33203125" style="6" customWidth="1"/>
    <col min="5385" max="5385" width="0" style="6" hidden="1" customWidth="1"/>
    <col min="5386" max="5387" width="13.33203125" style="6" customWidth="1"/>
    <col min="5388" max="5389" width="0" style="6" hidden="1" customWidth="1"/>
    <col min="5390" max="5625" width="8.88671875" style="6"/>
    <col min="5626" max="5626" width="5.77734375" style="6" customWidth="1"/>
    <col min="5627" max="5627" width="12.5546875" style="6" customWidth="1"/>
    <col min="5628" max="5628" width="43" style="6" customWidth="1"/>
    <col min="5629" max="5629" width="10.33203125" style="6" customWidth="1"/>
    <col min="5630" max="5631" width="13.33203125" style="6" customWidth="1"/>
    <col min="5632" max="5634" width="0" style="6" hidden="1" customWidth="1"/>
    <col min="5635" max="5635" width="8.109375" style="6" customWidth="1"/>
    <col min="5636" max="5639" width="0" style="6" hidden="1" customWidth="1"/>
    <col min="5640" max="5640" width="13.33203125" style="6" customWidth="1"/>
    <col min="5641" max="5641" width="0" style="6" hidden="1" customWidth="1"/>
    <col min="5642" max="5643" width="13.33203125" style="6" customWidth="1"/>
    <col min="5644" max="5645" width="0" style="6" hidden="1" customWidth="1"/>
    <col min="5646" max="5881" width="8.88671875" style="6"/>
    <col min="5882" max="5882" width="5.77734375" style="6" customWidth="1"/>
    <col min="5883" max="5883" width="12.5546875" style="6" customWidth="1"/>
    <col min="5884" max="5884" width="43" style="6" customWidth="1"/>
    <col min="5885" max="5885" width="10.33203125" style="6" customWidth="1"/>
    <col min="5886" max="5887" width="13.33203125" style="6" customWidth="1"/>
    <col min="5888" max="5890" width="0" style="6" hidden="1" customWidth="1"/>
    <col min="5891" max="5891" width="8.109375" style="6" customWidth="1"/>
    <col min="5892" max="5895" width="0" style="6" hidden="1" customWidth="1"/>
    <col min="5896" max="5896" width="13.33203125" style="6" customWidth="1"/>
    <col min="5897" max="5897" width="0" style="6" hidden="1" customWidth="1"/>
    <col min="5898" max="5899" width="13.33203125" style="6" customWidth="1"/>
    <col min="5900" max="5901" width="0" style="6" hidden="1" customWidth="1"/>
    <col min="5902" max="6137" width="8.88671875" style="6"/>
    <col min="6138" max="6138" width="5.77734375" style="6" customWidth="1"/>
    <col min="6139" max="6139" width="12.5546875" style="6" customWidth="1"/>
    <col min="6140" max="6140" width="43" style="6" customWidth="1"/>
    <col min="6141" max="6141" width="10.33203125" style="6" customWidth="1"/>
    <col min="6142" max="6143" width="13.33203125" style="6" customWidth="1"/>
    <col min="6144" max="6146" width="0" style="6" hidden="1" customWidth="1"/>
    <col min="6147" max="6147" width="8.109375" style="6" customWidth="1"/>
    <col min="6148" max="6151" width="0" style="6" hidden="1" customWidth="1"/>
    <col min="6152" max="6152" width="13.33203125" style="6" customWidth="1"/>
    <col min="6153" max="6153" width="0" style="6" hidden="1" customWidth="1"/>
    <col min="6154" max="6155" width="13.33203125" style="6" customWidth="1"/>
    <col min="6156" max="6157" width="0" style="6" hidden="1" customWidth="1"/>
    <col min="6158" max="6393" width="8.88671875" style="6"/>
    <col min="6394" max="6394" width="5.77734375" style="6" customWidth="1"/>
    <col min="6395" max="6395" width="12.5546875" style="6" customWidth="1"/>
    <col min="6396" max="6396" width="43" style="6" customWidth="1"/>
    <col min="6397" max="6397" width="10.33203125" style="6" customWidth="1"/>
    <col min="6398" max="6399" width="13.33203125" style="6" customWidth="1"/>
    <col min="6400" max="6402" width="0" style="6" hidden="1" customWidth="1"/>
    <col min="6403" max="6403" width="8.109375" style="6" customWidth="1"/>
    <col min="6404" max="6407" width="0" style="6" hidden="1" customWidth="1"/>
    <col min="6408" max="6408" width="13.33203125" style="6" customWidth="1"/>
    <col min="6409" max="6409" width="0" style="6" hidden="1" customWidth="1"/>
    <col min="6410" max="6411" width="13.33203125" style="6" customWidth="1"/>
    <col min="6412" max="6413" width="0" style="6" hidden="1" customWidth="1"/>
    <col min="6414" max="6649" width="8.88671875" style="6"/>
    <col min="6650" max="6650" width="5.77734375" style="6" customWidth="1"/>
    <col min="6651" max="6651" width="12.5546875" style="6" customWidth="1"/>
    <col min="6652" max="6652" width="43" style="6" customWidth="1"/>
    <col min="6653" max="6653" width="10.33203125" style="6" customWidth="1"/>
    <col min="6654" max="6655" width="13.33203125" style="6" customWidth="1"/>
    <col min="6656" max="6658" width="0" style="6" hidden="1" customWidth="1"/>
    <col min="6659" max="6659" width="8.109375" style="6" customWidth="1"/>
    <col min="6660" max="6663" width="0" style="6" hidden="1" customWidth="1"/>
    <col min="6664" max="6664" width="13.33203125" style="6" customWidth="1"/>
    <col min="6665" max="6665" width="0" style="6" hidden="1" customWidth="1"/>
    <col min="6666" max="6667" width="13.33203125" style="6" customWidth="1"/>
    <col min="6668" max="6669" width="0" style="6" hidden="1" customWidth="1"/>
    <col min="6670" max="6905" width="8.88671875" style="6"/>
    <col min="6906" max="6906" width="5.77734375" style="6" customWidth="1"/>
    <col min="6907" max="6907" width="12.5546875" style="6" customWidth="1"/>
    <col min="6908" max="6908" width="43" style="6" customWidth="1"/>
    <col min="6909" max="6909" width="10.33203125" style="6" customWidth="1"/>
    <col min="6910" max="6911" width="13.33203125" style="6" customWidth="1"/>
    <col min="6912" max="6914" width="0" style="6" hidden="1" customWidth="1"/>
    <col min="6915" max="6915" width="8.109375" style="6" customWidth="1"/>
    <col min="6916" max="6919" width="0" style="6" hidden="1" customWidth="1"/>
    <col min="6920" max="6920" width="13.33203125" style="6" customWidth="1"/>
    <col min="6921" max="6921" width="0" style="6" hidden="1" customWidth="1"/>
    <col min="6922" max="6923" width="13.33203125" style="6" customWidth="1"/>
    <col min="6924" max="6925" width="0" style="6" hidden="1" customWidth="1"/>
    <col min="6926" max="7161" width="8.88671875" style="6"/>
    <col min="7162" max="7162" width="5.77734375" style="6" customWidth="1"/>
    <col min="7163" max="7163" width="12.5546875" style="6" customWidth="1"/>
    <col min="7164" max="7164" width="43" style="6" customWidth="1"/>
    <col min="7165" max="7165" width="10.33203125" style="6" customWidth="1"/>
    <col min="7166" max="7167" width="13.33203125" style="6" customWidth="1"/>
    <col min="7168" max="7170" width="0" style="6" hidden="1" customWidth="1"/>
    <col min="7171" max="7171" width="8.109375" style="6" customWidth="1"/>
    <col min="7172" max="7175" width="0" style="6" hidden="1" customWidth="1"/>
    <col min="7176" max="7176" width="13.33203125" style="6" customWidth="1"/>
    <col min="7177" max="7177" width="0" style="6" hidden="1" customWidth="1"/>
    <col min="7178" max="7179" width="13.33203125" style="6" customWidth="1"/>
    <col min="7180" max="7181" width="0" style="6" hidden="1" customWidth="1"/>
    <col min="7182" max="7417" width="8.88671875" style="6"/>
    <col min="7418" max="7418" width="5.77734375" style="6" customWidth="1"/>
    <col min="7419" max="7419" width="12.5546875" style="6" customWidth="1"/>
    <col min="7420" max="7420" width="43" style="6" customWidth="1"/>
    <col min="7421" max="7421" width="10.33203125" style="6" customWidth="1"/>
    <col min="7422" max="7423" width="13.33203125" style="6" customWidth="1"/>
    <col min="7424" max="7426" width="0" style="6" hidden="1" customWidth="1"/>
    <col min="7427" max="7427" width="8.109375" style="6" customWidth="1"/>
    <col min="7428" max="7431" width="0" style="6" hidden="1" customWidth="1"/>
    <col min="7432" max="7432" width="13.33203125" style="6" customWidth="1"/>
    <col min="7433" max="7433" width="0" style="6" hidden="1" customWidth="1"/>
    <col min="7434" max="7435" width="13.33203125" style="6" customWidth="1"/>
    <col min="7436" max="7437" width="0" style="6" hidden="1" customWidth="1"/>
    <col min="7438" max="7673" width="8.88671875" style="6"/>
    <col min="7674" max="7674" width="5.77734375" style="6" customWidth="1"/>
    <col min="7675" max="7675" width="12.5546875" style="6" customWidth="1"/>
    <col min="7676" max="7676" width="43" style="6" customWidth="1"/>
    <col min="7677" max="7677" width="10.33203125" style="6" customWidth="1"/>
    <col min="7678" max="7679" width="13.33203125" style="6" customWidth="1"/>
    <col min="7680" max="7682" width="0" style="6" hidden="1" customWidth="1"/>
    <col min="7683" max="7683" width="8.109375" style="6" customWidth="1"/>
    <col min="7684" max="7687" width="0" style="6" hidden="1" customWidth="1"/>
    <col min="7688" max="7688" width="13.33203125" style="6" customWidth="1"/>
    <col min="7689" max="7689" width="0" style="6" hidden="1" customWidth="1"/>
    <col min="7690" max="7691" width="13.33203125" style="6" customWidth="1"/>
    <col min="7692" max="7693" width="0" style="6" hidden="1" customWidth="1"/>
    <col min="7694" max="7929" width="8.88671875" style="6"/>
    <col min="7930" max="7930" width="5.77734375" style="6" customWidth="1"/>
    <col min="7931" max="7931" width="12.5546875" style="6" customWidth="1"/>
    <col min="7932" max="7932" width="43" style="6" customWidth="1"/>
    <col min="7933" max="7933" width="10.33203125" style="6" customWidth="1"/>
    <col min="7934" max="7935" width="13.33203125" style="6" customWidth="1"/>
    <col min="7936" max="7938" width="0" style="6" hidden="1" customWidth="1"/>
    <col min="7939" max="7939" width="8.109375" style="6" customWidth="1"/>
    <col min="7940" max="7943" width="0" style="6" hidden="1" customWidth="1"/>
    <col min="7944" max="7944" width="13.33203125" style="6" customWidth="1"/>
    <col min="7945" max="7945" width="0" style="6" hidden="1" customWidth="1"/>
    <col min="7946" max="7947" width="13.33203125" style="6" customWidth="1"/>
    <col min="7948" max="7949" width="0" style="6" hidden="1" customWidth="1"/>
    <col min="7950" max="8185" width="8.88671875" style="6"/>
    <col min="8186" max="8186" width="5.77734375" style="6" customWidth="1"/>
    <col min="8187" max="8187" width="12.5546875" style="6" customWidth="1"/>
    <col min="8188" max="8188" width="43" style="6" customWidth="1"/>
    <col min="8189" max="8189" width="10.33203125" style="6" customWidth="1"/>
    <col min="8190" max="8191" width="13.33203125" style="6" customWidth="1"/>
    <col min="8192" max="8194" width="0" style="6" hidden="1" customWidth="1"/>
    <col min="8195" max="8195" width="8.109375" style="6" customWidth="1"/>
    <col min="8196" max="8199" width="0" style="6" hidden="1" customWidth="1"/>
    <col min="8200" max="8200" width="13.33203125" style="6" customWidth="1"/>
    <col min="8201" max="8201" width="0" style="6" hidden="1" customWidth="1"/>
    <col min="8202" max="8203" width="13.33203125" style="6" customWidth="1"/>
    <col min="8204" max="8205" width="0" style="6" hidden="1" customWidth="1"/>
    <col min="8206" max="8441" width="8.88671875" style="6"/>
    <col min="8442" max="8442" width="5.77734375" style="6" customWidth="1"/>
    <col min="8443" max="8443" width="12.5546875" style="6" customWidth="1"/>
    <col min="8444" max="8444" width="43" style="6" customWidth="1"/>
    <col min="8445" max="8445" width="10.33203125" style="6" customWidth="1"/>
    <col min="8446" max="8447" width="13.33203125" style="6" customWidth="1"/>
    <col min="8448" max="8450" width="0" style="6" hidden="1" customWidth="1"/>
    <col min="8451" max="8451" width="8.109375" style="6" customWidth="1"/>
    <col min="8452" max="8455" width="0" style="6" hidden="1" customWidth="1"/>
    <col min="8456" max="8456" width="13.33203125" style="6" customWidth="1"/>
    <col min="8457" max="8457" width="0" style="6" hidden="1" customWidth="1"/>
    <col min="8458" max="8459" width="13.33203125" style="6" customWidth="1"/>
    <col min="8460" max="8461" width="0" style="6" hidden="1" customWidth="1"/>
    <col min="8462" max="8697" width="8.88671875" style="6"/>
    <col min="8698" max="8698" width="5.77734375" style="6" customWidth="1"/>
    <col min="8699" max="8699" width="12.5546875" style="6" customWidth="1"/>
    <col min="8700" max="8700" width="43" style="6" customWidth="1"/>
    <col min="8701" max="8701" width="10.33203125" style="6" customWidth="1"/>
    <col min="8702" max="8703" width="13.33203125" style="6" customWidth="1"/>
    <col min="8704" max="8706" width="0" style="6" hidden="1" customWidth="1"/>
    <col min="8707" max="8707" width="8.109375" style="6" customWidth="1"/>
    <col min="8708" max="8711" width="0" style="6" hidden="1" customWidth="1"/>
    <col min="8712" max="8712" width="13.33203125" style="6" customWidth="1"/>
    <col min="8713" max="8713" width="0" style="6" hidden="1" customWidth="1"/>
    <col min="8714" max="8715" width="13.33203125" style="6" customWidth="1"/>
    <col min="8716" max="8717" width="0" style="6" hidden="1" customWidth="1"/>
    <col min="8718" max="8953" width="8.88671875" style="6"/>
    <col min="8954" max="8954" width="5.77734375" style="6" customWidth="1"/>
    <col min="8955" max="8955" width="12.5546875" style="6" customWidth="1"/>
    <col min="8956" max="8956" width="43" style="6" customWidth="1"/>
    <col min="8957" max="8957" width="10.33203125" style="6" customWidth="1"/>
    <col min="8958" max="8959" width="13.33203125" style="6" customWidth="1"/>
    <col min="8960" max="8962" width="0" style="6" hidden="1" customWidth="1"/>
    <col min="8963" max="8963" width="8.109375" style="6" customWidth="1"/>
    <col min="8964" max="8967" width="0" style="6" hidden="1" customWidth="1"/>
    <col min="8968" max="8968" width="13.33203125" style="6" customWidth="1"/>
    <col min="8969" max="8969" width="0" style="6" hidden="1" customWidth="1"/>
    <col min="8970" max="8971" width="13.33203125" style="6" customWidth="1"/>
    <col min="8972" max="8973" width="0" style="6" hidden="1" customWidth="1"/>
    <col min="8974" max="9209" width="8.88671875" style="6"/>
    <col min="9210" max="9210" width="5.77734375" style="6" customWidth="1"/>
    <col min="9211" max="9211" width="12.5546875" style="6" customWidth="1"/>
    <col min="9212" max="9212" width="43" style="6" customWidth="1"/>
    <col min="9213" max="9213" width="10.33203125" style="6" customWidth="1"/>
    <col min="9214" max="9215" width="13.33203125" style="6" customWidth="1"/>
    <col min="9216" max="9218" width="0" style="6" hidden="1" customWidth="1"/>
    <col min="9219" max="9219" width="8.109375" style="6" customWidth="1"/>
    <col min="9220" max="9223" width="0" style="6" hidden="1" customWidth="1"/>
    <col min="9224" max="9224" width="13.33203125" style="6" customWidth="1"/>
    <col min="9225" max="9225" width="0" style="6" hidden="1" customWidth="1"/>
    <col min="9226" max="9227" width="13.33203125" style="6" customWidth="1"/>
    <col min="9228" max="9229" width="0" style="6" hidden="1" customWidth="1"/>
    <col min="9230" max="9465" width="8.88671875" style="6"/>
    <col min="9466" max="9466" width="5.77734375" style="6" customWidth="1"/>
    <col min="9467" max="9467" width="12.5546875" style="6" customWidth="1"/>
    <col min="9468" max="9468" width="43" style="6" customWidth="1"/>
    <col min="9469" max="9469" width="10.33203125" style="6" customWidth="1"/>
    <col min="9470" max="9471" width="13.33203125" style="6" customWidth="1"/>
    <col min="9472" max="9474" width="0" style="6" hidden="1" customWidth="1"/>
    <col min="9475" max="9475" width="8.109375" style="6" customWidth="1"/>
    <col min="9476" max="9479" width="0" style="6" hidden="1" customWidth="1"/>
    <col min="9480" max="9480" width="13.33203125" style="6" customWidth="1"/>
    <col min="9481" max="9481" width="0" style="6" hidden="1" customWidth="1"/>
    <col min="9482" max="9483" width="13.33203125" style="6" customWidth="1"/>
    <col min="9484" max="9485" width="0" style="6" hidden="1" customWidth="1"/>
    <col min="9486" max="9721" width="8.88671875" style="6"/>
    <col min="9722" max="9722" width="5.77734375" style="6" customWidth="1"/>
    <col min="9723" max="9723" width="12.5546875" style="6" customWidth="1"/>
    <col min="9724" max="9724" width="43" style="6" customWidth="1"/>
    <col min="9725" max="9725" width="10.33203125" style="6" customWidth="1"/>
    <col min="9726" max="9727" width="13.33203125" style="6" customWidth="1"/>
    <col min="9728" max="9730" width="0" style="6" hidden="1" customWidth="1"/>
    <col min="9731" max="9731" width="8.109375" style="6" customWidth="1"/>
    <col min="9732" max="9735" width="0" style="6" hidden="1" customWidth="1"/>
    <col min="9736" max="9736" width="13.33203125" style="6" customWidth="1"/>
    <col min="9737" max="9737" width="0" style="6" hidden="1" customWidth="1"/>
    <col min="9738" max="9739" width="13.33203125" style="6" customWidth="1"/>
    <col min="9740" max="9741" width="0" style="6" hidden="1" customWidth="1"/>
    <col min="9742" max="9977" width="8.88671875" style="6"/>
    <col min="9978" max="9978" width="5.77734375" style="6" customWidth="1"/>
    <col min="9979" max="9979" width="12.5546875" style="6" customWidth="1"/>
    <col min="9980" max="9980" width="43" style="6" customWidth="1"/>
    <col min="9981" max="9981" width="10.33203125" style="6" customWidth="1"/>
    <col min="9982" max="9983" width="13.33203125" style="6" customWidth="1"/>
    <col min="9984" max="9986" width="0" style="6" hidden="1" customWidth="1"/>
    <col min="9987" max="9987" width="8.109375" style="6" customWidth="1"/>
    <col min="9988" max="9991" width="0" style="6" hidden="1" customWidth="1"/>
    <col min="9992" max="9992" width="13.33203125" style="6" customWidth="1"/>
    <col min="9993" max="9993" width="0" style="6" hidden="1" customWidth="1"/>
    <col min="9994" max="9995" width="13.33203125" style="6" customWidth="1"/>
    <col min="9996" max="9997" width="0" style="6" hidden="1" customWidth="1"/>
    <col min="9998" max="10233" width="8.88671875" style="6"/>
    <col min="10234" max="10234" width="5.77734375" style="6" customWidth="1"/>
    <col min="10235" max="10235" width="12.5546875" style="6" customWidth="1"/>
    <col min="10236" max="10236" width="43" style="6" customWidth="1"/>
    <col min="10237" max="10237" width="10.33203125" style="6" customWidth="1"/>
    <col min="10238" max="10239" width="13.33203125" style="6" customWidth="1"/>
    <col min="10240" max="10242" width="0" style="6" hidden="1" customWidth="1"/>
    <col min="10243" max="10243" width="8.109375" style="6" customWidth="1"/>
    <col min="10244" max="10247" width="0" style="6" hidden="1" customWidth="1"/>
    <col min="10248" max="10248" width="13.33203125" style="6" customWidth="1"/>
    <col min="10249" max="10249" width="0" style="6" hidden="1" customWidth="1"/>
    <col min="10250" max="10251" width="13.33203125" style="6" customWidth="1"/>
    <col min="10252" max="10253" width="0" style="6" hidden="1" customWidth="1"/>
    <col min="10254" max="10489" width="8.88671875" style="6"/>
    <col min="10490" max="10490" width="5.77734375" style="6" customWidth="1"/>
    <col min="10491" max="10491" width="12.5546875" style="6" customWidth="1"/>
    <col min="10492" max="10492" width="43" style="6" customWidth="1"/>
    <col min="10493" max="10493" width="10.33203125" style="6" customWidth="1"/>
    <col min="10494" max="10495" width="13.33203125" style="6" customWidth="1"/>
    <col min="10496" max="10498" width="0" style="6" hidden="1" customWidth="1"/>
    <col min="10499" max="10499" width="8.109375" style="6" customWidth="1"/>
    <col min="10500" max="10503" width="0" style="6" hidden="1" customWidth="1"/>
    <col min="10504" max="10504" width="13.33203125" style="6" customWidth="1"/>
    <col min="10505" max="10505" width="0" style="6" hidden="1" customWidth="1"/>
    <col min="10506" max="10507" width="13.33203125" style="6" customWidth="1"/>
    <col min="10508" max="10509" width="0" style="6" hidden="1" customWidth="1"/>
    <col min="10510" max="10745" width="8.88671875" style="6"/>
    <col min="10746" max="10746" width="5.77734375" style="6" customWidth="1"/>
    <col min="10747" max="10747" width="12.5546875" style="6" customWidth="1"/>
    <col min="10748" max="10748" width="43" style="6" customWidth="1"/>
    <col min="10749" max="10749" width="10.33203125" style="6" customWidth="1"/>
    <col min="10750" max="10751" width="13.33203125" style="6" customWidth="1"/>
    <col min="10752" max="10754" width="0" style="6" hidden="1" customWidth="1"/>
    <col min="10755" max="10755" width="8.109375" style="6" customWidth="1"/>
    <col min="10756" max="10759" width="0" style="6" hidden="1" customWidth="1"/>
    <col min="10760" max="10760" width="13.33203125" style="6" customWidth="1"/>
    <col min="10761" max="10761" width="0" style="6" hidden="1" customWidth="1"/>
    <col min="10762" max="10763" width="13.33203125" style="6" customWidth="1"/>
    <col min="10764" max="10765" width="0" style="6" hidden="1" customWidth="1"/>
    <col min="10766" max="11001" width="8.88671875" style="6"/>
    <col min="11002" max="11002" width="5.77734375" style="6" customWidth="1"/>
    <col min="11003" max="11003" width="12.5546875" style="6" customWidth="1"/>
    <col min="11004" max="11004" width="43" style="6" customWidth="1"/>
    <col min="11005" max="11005" width="10.33203125" style="6" customWidth="1"/>
    <col min="11006" max="11007" width="13.33203125" style="6" customWidth="1"/>
    <col min="11008" max="11010" width="0" style="6" hidden="1" customWidth="1"/>
    <col min="11011" max="11011" width="8.109375" style="6" customWidth="1"/>
    <col min="11012" max="11015" width="0" style="6" hidden="1" customWidth="1"/>
    <col min="11016" max="11016" width="13.33203125" style="6" customWidth="1"/>
    <col min="11017" max="11017" width="0" style="6" hidden="1" customWidth="1"/>
    <col min="11018" max="11019" width="13.33203125" style="6" customWidth="1"/>
    <col min="11020" max="11021" width="0" style="6" hidden="1" customWidth="1"/>
    <col min="11022" max="11257" width="8.88671875" style="6"/>
    <col min="11258" max="11258" width="5.77734375" style="6" customWidth="1"/>
    <col min="11259" max="11259" width="12.5546875" style="6" customWidth="1"/>
    <col min="11260" max="11260" width="43" style="6" customWidth="1"/>
    <col min="11261" max="11261" width="10.33203125" style="6" customWidth="1"/>
    <col min="11262" max="11263" width="13.33203125" style="6" customWidth="1"/>
    <col min="11264" max="11266" width="0" style="6" hidden="1" customWidth="1"/>
    <col min="11267" max="11267" width="8.109375" style="6" customWidth="1"/>
    <col min="11268" max="11271" width="0" style="6" hidden="1" customWidth="1"/>
    <col min="11272" max="11272" width="13.33203125" style="6" customWidth="1"/>
    <col min="11273" max="11273" width="0" style="6" hidden="1" customWidth="1"/>
    <col min="11274" max="11275" width="13.33203125" style="6" customWidth="1"/>
    <col min="11276" max="11277" width="0" style="6" hidden="1" customWidth="1"/>
    <col min="11278" max="11513" width="8.88671875" style="6"/>
    <col min="11514" max="11514" width="5.77734375" style="6" customWidth="1"/>
    <col min="11515" max="11515" width="12.5546875" style="6" customWidth="1"/>
    <col min="11516" max="11516" width="43" style="6" customWidth="1"/>
    <col min="11517" max="11517" width="10.33203125" style="6" customWidth="1"/>
    <col min="11518" max="11519" width="13.33203125" style="6" customWidth="1"/>
    <col min="11520" max="11522" width="0" style="6" hidden="1" customWidth="1"/>
    <col min="11523" max="11523" width="8.109375" style="6" customWidth="1"/>
    <col min="11524" max="11527" width="0" style="6" hidden="1" customWidth="1"/>
    <col min="11528" max="11528" width="13.33203125" style="6" customWidth="1"/>
    <col min="11529" max="11529" width="0" style="6" hidden="1" customWidth="1"/>
    <col min="11530" max="11531" width="13.33203125" style="6" customWidth="1"/>
    <col min="11532" max="11533" width="0" style="6" hidden="1" customWidth="1"/>
    <col min="11534" max="11769" width="8.88671875" style="6"/>
    <col min="11770" max="11770" width="5.77734375" style="6" customWidth="1"/>
    <col min="11771" max="11771" width="12.5546875" style="6" customWidth="1"/>
    <col min="11772" max="11772" width="43" style="6" customWidth="1"/>
    <col min="11773" max="11773" width="10.33203125" style="6" customWidth="1"/>
    <col min="11774" max="11775" width="13.33203125" style="6" customWidth="1"/>
    <col min="11776" max="11778" width="0" style="6" hidden="1" customWidth="1"/>
    <col min="11779" max="11779" width="8.109375" style="6" customWidth="1"/>
    <col min="11780" max="11783" width="0" style="6" hidden="1" customWidth="1"/>
    <col min="11784" max="11784" width="13.33203125" style="6" customWidth="1"/>
    <col min="11785" max="11785" width="0" style="6" hidden="1" customWidth="1"/>
    <col min="11786" max="11787" width="13.33203125" style="6" customWidth="1"/>
    <col min="11788" max="11789" width="0" style="6" hidden="1" customWidth="1"/>
    <col min="11790" max="12025" width="8.88671875" style="6"/>
    <col min="12026" max="12026" width="5.77734375" style="6" customWidth="1"/>
    <col min="12027" max="12027" width="12.5546875" style="6" customWidth="1"/>
    <col min="12028" max="12028" width="43" style="6" customWidth="1"/>
    <col min="12029" max="12029" width="10.33203125" style="6" customWidth="1"/>
    <col min="12030" max="12031" width="13.33203125" style="6" customWidth="1"/>
    <col min="12032" max="12034" width="0" style="6" hidden="1" customWidth="1"/>
    <col min="12035" max="12035" width="8.109375" style="6" customWidth="1"/>
    <col min="12036" max="12039" width="0" style="6" hidden="1" customWidth="1"/>
    <col min="12040" max="12040" width="13.33203125" style="6" customWidth="1"/>
    <col min="12041" max="12041" width="0" style="6" hidden="1" customWidth="1"/>
    <col min="12042" max="12043" width="13.33203125" style="6" customWidth="1"/>
    <col min="12044" max="12045" width="0" style="6" hidden="1" customWidth="1"/>
    <col min="12046" max="12281" width="8.88671875" style="6"/>
    <col min="12282" max="12282" width="5.77734375" style="6" customWidth="1"/>
    <col min="12283" max="12283" width="12.5546875" style="6" customWidth="1"/>
    <col min="12284" max="12284" width="43" style="6" customWidth="1"/>
    <col min="12285" max="12285" width="10.33203125" style="6" customWidth="1"/>
    <col min="12286" max="12287" width="13.33203125" style="6" customWidth="1"/>
    <col min="12288" max="12290" width="0" style="6" hidden="1" customWidth="1"/>
    <col min="12291" max="12291" width="8.109375" style="6" customWidth="1"/>
    <col min="12292" max="12295" width="0" style="6" hidden="1" customWidth="1"/>
    <col min="12296" max="12296" width="13.33203125" style="6" customWidth="1"/>
    <col min="12297" max="12297" width="0" style="6" hidden="1" customWidth="1"/>
    <col min="12298" max="12299" width="13.33203125" style="6" customWidth="1"/>
    <col min="12300" max="12301" width="0" style="6" hidden="1" customWidth="1"/>
    <col min="12302" max="12537" width="8.88671875" style="6"/>
    <col min="12538" max="12538" width="5.77734375" style="6" customWidth="1"/>
    <col min="12539" max="12539" width="12.5546875" style="6" customWidth="1"/>
    <col min="12540" max="12540" width="43" style="6" customWidth="1"/>
    <col min="12541" max="12541" width="10.33203125" style="6" customWidth="1"/>
    <col min="12542" max="12543" width="13.33203125" style="6" customWidth="1"/>
    <col min="12544" max="12546" width="0" style="6" hidden="1" customWidth="1"/>
    <col min="12547" max="12547" width="8.109375" style="6" customWidth="1"/>
    <col min="12548" max="12551" width="0" style="6" hidden="1" customWidth="1"/>
    <col min="12552" max="12552" width="13.33203125" style="6" customWidth="1"/>
    <col min="12553" max="12553" width="0" style="6" hidden="1" customWidth="1"/>
    <col min="12554" max="12555" width="13.33203125" style="6" customWidth="1"/>
    <col min="12556" max="12557" width="0" style="6" hidden="1" customWidth="1"/>
    <col min="12558" max="12793" width="8.88671875" style="6"/>
    <col min="12794" max="12794" width="5.77734375" style="6" customWidth="1"/>
    <col min="12795" max="12795" width="12.5546875" style="6" customWidth="1"/>
    <col min="12796" max="12796" width="43" style="6" customWidth="1"/>
    <col min="12797" max="12797" width="10.33203125" style="6" customWidth="1"/>
    <col min="12798" max="12799" width="13.33203125" style="6" customWidth="1"/>
    <col min="12800" max="12802" width="0" style="6" hidden="1" customWidth="1"/>
    <col min="12803" max="12803" width="8.109375" style="6" customWidth="1"/>
    <col min="12804" max="12807" width="0" style="6" hidden="1" customWidth="1"/>
    <col min="12808" max="12808" width="13.33203125" style="6" customWidth="1"/>
    <col min="12809" max="12809" width="0" style="6" hidden="1" customWidth="1"/>
    <col min="12810" max="12811" width="13.33203125" style="6" customWidth="1"/>
    <col min="12812" max="12813" width="0" style="6" hidden="1" customWidth="1"/>
    <col min="12814" max="13049" width="8.88671875" style="6"/>
    <col min="13050" max="13050" width="5.77734375" style="6" customWidth="1"/>
    <col min="13051" max="13051" width="12.5546875" style="6" customWidth="1"/>
    <col min="13052" max="13052" width="43" style="6" customWidth="1"/>
    <col min="13053" max="13053" width="10.33203125" style="6" customWidth="1"/>
    <col min="13054" max="13055" width="13.33203125" style="6" customWidth="1"/>
    <col min="13056" max="13058" width="0" style="6" hidden="1" customWidth="1"/>
    <col min="13059" max="13059" width="8.109375" style="6" customWidth="1"/>
    <col min="13060" max="13063" width="0" style="6" hidden="1" customWidth="1"/>
    <col min="13064" max="13064" width="13.33203125" style="6" customWidth="1"/>
    <col min="13065" max="13065" width="0" style="6" hidden="1" customWidth="1"/>
    <col min="13066" max="13067" width="13.33203125" style="6" customWidth="1"/>
    <col min="13068" max="13069" width="0" style="6" hidden="1" customWidth="1"/>
    <col min="13070" max="13305" width="8.88671875" style="6"/>
    <col min="13306" max="13306" width="5.77734375" style="6" customWidth="1"/>
    <col min="13307" max="13307" width="12.5546875" style="6" customWidth="1"/>
    <col min="13308" max="13308" width="43" style="6" customWidth="1"/>
    <col min="13309" max="13309" width="10.33203125" style="6" customWidth="1"/>
    <col min="13310" max="13311" width="13.33203125" style="6" customWidth="1"/>
    <col min="13312" max="13314" width="0" style="6" hidden="1" customWidth="1"/>
    <col min="13315" max="13315" width="8.109375" style="6" customWidth="1"/>
    <col min="13316" max="13319" width="0" style="6" hidden="1" customWidth="1"/>
    <col min="13320" max="13320" width="13.33203125" style="6" customWidth="1"/>
    <col min="13321" max="13321" width="0" style="6" hidden="1" customWidth="1"/>
    <col min="13322" max="13323" width="13.33203125" style="6" customWidth="1"/>
    <col min="13324" max="13325" width="0" style="6" hidden="1" customWidth="1"/>
    <col min="13326" max="13561" width="8.88671875" style="6"/>
    <col min="13562" max="13562" width="5.77734375" style="6" customWidth="1"/>
    <col min="13563" max="13563" width="12.5546875" style="6" customWidth="1"/>
    <col min="13564" max="13564" width="43" style="6" customWidth="1"/>
    <col min="13565" max="13565" width="10.33203125" style="6" customWidth="1"/>
    <col min="13566" max="13567" width="13.33203125" style="6" customWidth="1"/>
    <col min="13568" max="13570" width="0" style="6" hidden="1" customWidth="1"/>
    <col min="13571" max="13571" width="8.109375" style="6" customWidth="1"/>
    <col min="13572" max="13575" width="0" style="6" hidden="1" customWidth="1"/>
    <col min="13576" max="13576" width="13.33203125" style="6" customWidth="1"/>
    <col min="13577" max="13577" width="0" style="6" hidden="1" customWidth="1"/>
    <col min="13578" max="13579" width="13.33203125" style="6" customWidth="1"/>
    <col min="13580" max="13581" width="0" style="6" hidden="1" customWidth="1"/>
    <col min="13582" max="13817" width="8.88671875" style="6"/>
    <col min="13818" max="13818" width="5.77734375" style="6" customWidth="1"/>
    <col min="13819" max="13819" width="12.5546875" style="6" customWidth="1"/>
    <col min="13820" max="13820" width="43" style="6" customWidth="1"/>
    <col min="13821" max="13821" width="10.33203125" style="6" customWidth="1"/>
    <col min="13822" max="13823" width="13.33203125" style="6" customWidth="1"/>
    <col min="13824" max="13826" width="0" style="6" hidden="1" customWidth="1"/>
    <col min="13827" max="13827" width="8.109375" style="6" customWidth="1"/>
    <col min="13828" max="13831" width="0" style="6" hidden="1" customWidth="1"/>
    <col min="13832" max="13832" width="13.33203125" style="6" customWidth="1"/>
    <col min="13833" max="13833" width="0" style="6" hidden="1" customWidth="1"/>
    <col min="13834" max="13835" width="13.33203125" style="6" customWidth="1"/>
    <col min="13836" max="13837" width="0" style="6" hidden="1" customWidth="1"/>
    <col min="13838" max="14073" width="8.88671875" style="6"/>
    <col min="14074" max="14074" width="5.77734375" style="6" customWidth="1"/>
    <col min="14075" max="14075" width="12.5546875" style="6" customWidth="1"/>
    <col min="14076" max="14076" width="43" style="6" customWidth="1"/>
    <col min="14077" max="14077" width="10.33203125" style="6" customWidth="1"/>
    <col min="14078" max="14079" width="13.33203125" style="6" customWidth="1"/>
    <col min="14080" max="14082" width="0" style="6" hidden="1" customWidth="1"/>
    <col min="14083" max="14083" width="8.109375" style="6" customWidth="1"/>
    <col min="14084" max="14087" width="0" style="6" hidden="1" customWidth="1"/>
    <col min="14088" max="14088" width="13.33203125" style="6" customWidth="1"/>
    <col min="14089" max="14089" width="0" style="6" hidden="1" customWidth="1"/>
    <col min="14090" max="14091" width="13.33203125" style="6" customWidth="1"/>
    <col min="14092" max="14093" width="0" style="6" hidden="1" customWidth="1"/>
    <col min="14094" max="14329" width="8.88671875" style="6"/>
    <col min="14330" max="14330" width="5.77734375" style="6" customWidth="1"/>
    <col min="14331" max="14331" width="12.5546875" style="6" customWidth="1"/>
    <col min="14332" max="14332" width="43" style="6" customWidth="1"/>
    <col min="14333" max="14333" width="10.33203125" style="6" customWidth="1"/>
    <col min="14334" max="14335" width="13.33203125" style="6" customWidth="1"/>
    <col min="14336" max="14338" width="0" style="6" hidden="1" customWidth="1"/>
    <col min="14339" max="14339" width="8.109375" style="6" customWidth="1"/>
    <col min="14340" max="14343" width="0" style="6" hidden="1" customWidth="1"/>
    <col min="14344" max="14344" width="13.33203125" style="6" customWidth="1"/>
    <col min="14345" max="14345" width="0" style="6" hidden="1" customWidth="1"/>
    <col min="14346" max="14347" width="13.33203125" style="6" customWidth="1"/>
    <col min="14348" max="14349" width="0" style="6" hidden="1" customWidth="1"/>
    <col min="14350" max="14585" width="8.88671875" style="6"/>
    <col min="14586" max="14586" width="5.77734375" style="6" customWidth="1"/>
    <col min="14587" max="14587" width="12.5546875" style="6" customWidth="1"/>
    <col min="14588" max="14588" width="43" style="6" customWidth="1"/>
    <col min="14589" max="14589" width="10.33203125" style="6" customWidth="1"/>
    <col min="14590" max="14591" width="13.33203125" style="6" customWidth="1"/>
    <col min="14592" max="14594" width="0" style="6" hidden="1" customWidth="1"/>
    <col min="14595" max="14595" width="8.109375" style="6" customWidth="1"/>
    <col min="14596" max="14599" width="0" style="6" hidden="1" customWidth="1"/>
    <col min="14600" max="14600" width="13.33203125" style="6" customWidth="1"/>
    <col min="14601" max="14601" width="0" style="6" hidden="1" customWidth="1"/>
    <col min="14602" max="14603" width="13.33203125" style="6" customWidth="1"/>
    <col min="14604" max="14605" width="0" style="6" hidden="1" customWidth="1"/>
    <col min="14606" max="14841" width="8.88671875" style="6"/>
    <col min="14842" max="14842" width="5.77734375" style="6" customWidth="1"/>
    <col min="14843" max="14843" width="12.5546875" style="6" customWidth="1"/>
    <col min="14844" max="14844" width="43" style="6" customWidth="1"/>
    <col min="14845" max="14845" width="10.33203125" style="6" customWidth="1"/>
    <col min="14846" max="14847" width="13.33203125" style="6" customWidth="1"/>
    <col min="14848" max="14850" width="0" style="6" hidden="1" customWidth="1"/>
    <col min="14851" max="14851" width="8.109375" style="6" customWidth="1"/>
    <col min="14852" max="14855" width="0" style="6" hidden="1" customWidth="1"/>
    <col min="14856" max="14856" width="13.33203125" style="6" customWidth="1"/>
    <col min="14857" max="14857" width="0" style="6" hidden="1" customWidth="1"/>
    <col min="14858" max="14859" width="13.33203125" style="6" customWidth="1"/>
    <col min="14860" max="14861" width="0" style="6" hidden="1" customWidth="1"/>
    <col min="14862" max="15097" width="8.88671875" style="6"/>
    <col min="15098" max="15098" width="5.77734375" style="6" customWidth="1"/>
    <col min="15099" max="15099" width="12.5546875" style="6" customWidth="1"/>
    <col min="15100" max="15100" width="43" style="6" customWidth="1"/>
    <col min="15101" max="15101" width="10.33203125" style="6" customWidth="1"/>
    <col min="15102" max="15103" width="13.33203125" style="6" customWidth="1"/>
    <col min="15104" max="15106" width="0" style="6" hidden="1" customWidth="1"/>
    <col min="15107" max="15107" width="8.109375" style="6" customWidth="1"/>
    <col min="15108" max="15111" width="0" style="6" hidden="1" customWidth="1"/>
    <col min="15112" max="15112" width="13.33203125" style="6" customWidth="1"/>
    <col min="15113" max="15113" width="0" style="6" hidden="1" customWidth="1"/>
    <col min="15114" max="15115" width="13.33203125" style="6" customWidth="1"/>
    <col min="15116" max="15117" width="0" style="6" hidden="1" customWidth="1"/>
    <col min="15118" max="15353" width="8.88671875" style="6"/>
    <col min="15354" max="15354" width="5.77734375" style="6" customWidth="1"/>
    <col min="15355" max="15355" width="12.5546875" style="6" customWidth="1"/>
    <col min="15356" max="15356" width="43" style="6" customWidth="1"/>
    <col min="15357" max="15357" width="10.33203125" style="6" customWidth="1"/>
    <col min="15358" max="15359" width="13.33203125" style="6" customWidth="1"/>
    <col min="15360" max="15362" width="0" style="6" hidden="1" customWidth="1"/>
    <col min="15363" max="15363" width="8.109375" style="6" customWidth="1"/>
    <col min="15364" max="15367" width="0" style="6" hidden="1" customWidth="1"/>
    <col min="15368" max="15368" width="13.33203125" style="6" customWidth="1"/>
    <col min="15369" max="15369" width="0" style="6" hidden="1" customWidth="1"/>
    <col min="15370" max="15371" width="13.33203125" style="6" customWidth="1"/>
    <col min="15372" max="15373" width="0" style="6" hidden="1" customWidth="1"/>
    <col min="15374" max="15609" width="8.88671875" style="6"/>
    <col min="15610" max="15610" width="5.77734375" style="6" customWidth="1"/>
    <col min="15611" max="15611" width="12.5546875" style="6" customWidth="1"/>
    <col min="15612" max="15612" width="43" style="6" customWidth="1"/>
    <col min="15613" max="15613" width="10.33203125" style="6" customWidth="1"/>
    <col min="15614" max="15615" width="13.33203125" style="6" customWidth="1"/>
    <col min="15616" max="15618" width="0" style="6" hidden="1" customWidth="1"/>
    <col min="15619" max="15619" width="8.109375" style="6" customWidth="1"/>
    <col min="15620" max="15623" width="0" style="6" hidden="1" customWidth="1"/>
    <col min="15624" max="15624" width="13.33203125" style="6" customWidth="1"/>
    <col min="15625" max="15625" width="0" style="6" hidden="1" customWidth="1"/>
    <col min="15626" max="15627" width="13.33203125" style="6" customWidth="1"/>
    <col min="15628" max="15629" width="0" style="6" hidden="1" customWidth="1"/>
    <col min="15630" max="15865" width="8.88671875" style="6"/>
    <col min="15866" max="15866" width="5.77734375" style="6" customWidth="1"/>
    <col min="15867" max="15867" width="12.5546875" style="6" customWidth="1"/>
    <col min="15868" max="15868" width="43" style="6" customWidth="1"/>
    <col min="15869" max="15869" width="10.33203125" style="6" customWidth="1"/>
    <col min="15870" max="15871" width="13.33203125" style="6" customWidth="1"/>
    <col min="15872" max="15874" width="0" style="6" hidden="1" customWidth="1"/>
    <col min="15875" max="15875" width="8.109375" style="6" customWidth="1"/>
    <col min="15876" max="15879" width="0" style="6" hidden="1" customWidth="1"/>
    <col min="15880" max="15880" width="13.33203125" style="6" customWidth="1"/>
    <col min="15881" max="15881" width="0" style="6" hidden="1" customWidth="1"/>
    <col min="15882" max="15883" width="13.33203125" style="6" customWidth="1"/>
    <col min="15884" max="15885" width="0" style="6" hidden="1" customWidth="1"/>
    <col min="15886" max="16121" width="8.88671875" style="6"/>
    <col min="16122" max="16122" width="5.77734375" style="6" customWidth="1"/>
    <col min="16123" max="16123" width="12.5546875" style="6" customWidth="1"/>
    <col min="16124" max="16124" width="43" style="6" customWidth="1"/>
    <col min="16125" max="16125" width="10.33203125" style="6" customWidth="1"/>
    <col min="16126" max="16127" width="13.33203125" style="6" customWidth="1"/>
    <col min="16128" max="16130" width="0" style="6" hidden="1" customWidth="1"/>
    <col min="16131" max="16131" width="8.109375" style="6" customWidth="1"/>
    <col min="16132" max="16135" width="0" style="6" hidden="1" customWidth="1"/>
    <col min="16136" max="16136" width="13.33203125" style="6" customWidth="1"/>
    <col min="16137" max="16137" width="0" style="6" hidden="1" customWidth="1"/>
    <col min="16138" max="16139" width="13.33203125" style="6" customWidth="1"/>
    <col min="16140" max="16141" width="0" style="6" hidden="1" customWidth="1"/>
    <col min="16142" max="16384" width="8.88671875" style="6"/>
  </cols>
  <sheetData>
    <row r="1" spans="1:14" ht="18.600000000000001" customHeight="1">
      <c r="A1" s="87" t="s">
        <v>0</v>
      </c>
      <c r="B1" s="88"/>
      <c r="C1" s="88"/>
      <c r="D1" s="88"/>
      <c r="E1" s="88"/>
      <c r="F1" s="88"/>
      <c r="G1" s="88"/>
      <c r="H1" s="88"/>
      <c r="I1" s="88"/>
      <c r="J1" s="88"/>
      <c r="K1" s="88"/>
      <c r="N1" s="57" t="s">
        <v>69</v>
      </c>
    </row>
    <row r="2" spans="1:14" ht="21.6" customHeight="1">
      <c r="A2" s="95" t="s">
        <v>67</v>
      </c>
      <c r="B2" s="88"/>
      <c r="C2" s="88"/>
      <c r="D2" s="88"/>
      <c r="E2" s="88"/>
      <c r="F2" s="88"/>
      <c r="G2" s="88"/>
      <c r="H2" s="88"/>
      <c r="I2" s="88"/>
      <c r="J2" s="88"/>
      <c r="K2" s="88"/>
      <c r="N2" s="79" t="s">
        <v>75</v>
      </c>
    </row>
    <row r="3" spans="1:14" ht="21.6" customHeight="1">
      <c r="A3" s="96" t="s">
        <v>1</v>
      </c>
      <c r="B3" s="88"/>
      <c r="C3" s="88"/>
      <c r="D3" s="88"/>
      <c r="E3" s="88"/>
      <c r="F3" s="88"/>
      <c r="G3" s="88"/>
      <c r="H3" s="88"/>
      <c r="I3" s="88"/>
      <c r="J3" s="88"/>
      <c r="K3" s="88"/>
    </row>
    <row r="4" spans="1:14" ht="34.200000000000003" customHeight="1">
      <c r="A4" s="27" t="s">
        <v>2</v>
      </c>
      <c r="B4" s="28" t="s">
        <v>3</v>
      </c>
      <c r="C4" s="28" t="s">
        <v>4</v>
      </c>
      <c r="D4" s="28" t="s">
        <v>5</v>
      </c>
      <c r="E4" s="28" t="s">
        <v>24</v>
      </c>
      <c r="F4" s="28" t="s">
        <v>22</v>
      </c>
      <c r="G4" s="28" t="s">
        <v>25</v>
      </c>
      <c r="H4" s="28" t="s">
        <v>22</v>
      </c>
      <c r="I4" s="28" t="s">
        <v>26</v>
      </c>
      <c r="J4" s="28" t="s">
        <v>22</v>
      </c>
      <c r="K4" s="28" t="s">
        <v>65</v>
      </c>
      <c r="L4" s="6" t="s">
        <v>6</v>
      </c>
      <c r="M4" s="6" t="s">
        <v>7</v>
      </c>
    </row>
    <row r="5" spans="1:14">
      <c r="A5" s="45" t="s">
        <v>8</v>
      </c>
      <c r="B5" s="46" t="s">
        <v>9</v>
      </c>
      <c r="C5" s="46"/>
      <c r="D5" s="47"/>
      <c r="E5" s="48"/>
      <c r="F5" s="48"/>
      <c r="G5" s="48"/>
      <c r="H5" s="48"/>
      <c r="I5" s="48"/>
      <c r="J5" s="48"/>
      <c r="K5" s="48"/>
    </row>
    <row r="6" spans="1:14" ht="13.8">
      <c r="A6" s="1">
        <v>1</v>
      </c>
      <c r="B6" s="3" t="s">
        <v>56</v>
      </c>
      <c r="C6" s="2" t="s">
        <v>57</v>
      </c>
      <c r="D6" s="4">
        <v>104</v>
      </c>
      <c r="E6" s="5">
        <v>20000</v>
      </c>
      <c r="F6" s="5">
        <v>2080000</v>
      </c>
      <c r="G6" s="5"/>
      <c r="H6" s="5">
        <v>0</v>
      </c>
      <c r="I6" s="5">
        <v>20000</v>
      </c>
      <c r="J6" s="5">
        <v>2080000</v>
      </c>
      <c r="K6" s="5">
        <f>D6*I6</f>
        <v>2080000</v>
      </c>
    </row>
    <row r="7" spans="1:14" ht="13.8" hidden="1">
      <c r="A7" s="1">
        <v>2</v>
      </c>
      <c r="B7" s="3" t="s">
        <v>29</v>
      </c>
      <c r="C7" s="2" t="s">
        <v>30</v>
      </c>
      <c r="D7" s="4">
        <v>70.099999999999994</v>
      </c>
      <c r="E7" s="5">
        <v>3000</v>
      </c>
      <c r="F7" s="5">
        <v>210299.99999999997</v>
      </c>
      <c r="G7" s="5">
        <v>0</v>
      </c>
      <c r="H7" s="5">
        <v>0</v>
      </c>
      <c r="I7" s="5">
        <v>3000</v>
      </c>
      <c r="J7" s="5">
        <v>210299.99999999997</v>
      </c>
      <c r="K7" s="5">
        <f t="shared" ref="K7:K13" si="0">D7*I7</f>
        <v>210299.99999999997</v>
      </c>
      <c r="N7" s="6" t="s">
        <v>54</v>
      </c>
    </row>
    <row r="8" spans="1:14" ht="13.8">
      <c r="A8" s="1">
        <v>3</v>
      </c>
      <c r="B8" s="3" t="s">
        <v>58</v>
      </c>
      <c r="C8" s="2" t="s">
        <v>59</v>
      </c>
      <c r="D8" s="4">
        <v>3958.5</v>
      </c>
      <c r="E8" s="5">
        <v>5357</v>
      </c>
      <c r="F8" s="5">
        <v>21205684.5</v>
      </c>
      <c r="G8" s="5">
        <v>0</v>
      </c>
      <c r="H8" s="5">
        <v>0</v>
      </c>
      <c r="I8" s="5">
        <v>5357</v>
      </c>
      <c r="J8" s="5">
        <v>21205684.5</v>
      </c>
      <c r="K8" s="5">
        <f t="shared" si="0"/>
        <v>21205684.5</v>
      </c>
    </row>
    <row r="9" spans="1:14" ht="13.8" hidden="1">
      <c r="A9" s="1">
        <v>4</v>
      </c>
      <c r="B9" s="3" t="s">
        <v>31</v>
      </c>
      <c r="C9" s="2" t="s">
        <v>30</v>
      </c>
      <c r="D9" s="4">
        <v>2.9000000000000004</v>
      </c>
      <c r="E9" s="5">
        <v>20000</v>
      </c>
      <c r="F9" s="5">
        <v>58000.000000000007</v>
      </c>
      <c r="G9" s="5">
        <v>0</v>
      </c>
      <c r="H9" s="5">
        <v>0</v>
      </c>
      <c r="I9" s="5">
        <v>20000</v>
      </c>
      <c r="J9" s="5">
        <v>58000.000000000007</v>
      </c>
      <c r="K9" s="5">
        <f t="shared" si="0"/>
        <v>58000.000000000007</v>
      </c>
      <c r="N9" s="6" t="s">
        <v>54</v>
      </c>
    </row>
    <row r="10" spans="1:14" ht="13.8" hidden="1">
      <c r="A10" s="1">
        <v>5</v>
      </c>
      <c r="B10" s="3" t="s">
        <v>32</v>
      </c>
      <c r="C10" s="2" t="s">
        <v>33</v>
      </c>
      <c r="D10" s="4">
        <v>0.36249999999999999</v>
      </c>
      <c r="E10" s="5">
        <v>5000</v>
      </c>
      <c r="F10" s="5">
        <v>1812.5</v>
      </c>
      <c r="G10" s="5">
        <v>0</v>
      </c>
      <c r="H10" s="5">
        <v>0</v>
      </c>
      <c r="I10" s="5">
        <v>5000</v>
      </c>
      <c r="J10" s="5">
        <v>1812.5</v>
      </c>
      <c r="K10" s="5">
        <f t="shared" si="0"/>
        <v>1812.5</v>
      </c>
      <c r="N10" s="6" t="s">
        <v>54</v>
      </c>
    </row>
    <row r="11" spans="1:14" ht="13.8" hidden="1">
      <c r="A11" s="1">
        <v>6</v>
      </c>
      <c r="B11" s="3" t="s">
        <v>34</v>
      </c>
      <c r="C11" s="2" t="s">
        <v>35</v>
      </c>
      <c r="D11" s="4">
        <v>1.1360000000000001</v>
      </c>
      <c r="E11" s="5">
        <v>41440</v>
      </c>
      <c r="F11" s="5">
        <v>47075.840000000004</v>
      </c>
      <c r="G11" s="5">
        <v>0</v>
      </c>
      <c r="H11" s="5">
        <v>0</v>
      </c>
      <c r="I11" s="5">
        <v>41440</v>
      </c>
      <c r="J11" s="5">
        <v>47075.840000000004</v>
      </c>
      <c r="K11" s="5">
        <f t="shared" si="0"/>
        <v>47075.840000000004</v>
      </c>
      <c r="N11" s="6" t="s">
        <v>54</v>
      </c>
    </row>
    <row r="12" spans="1:14" ht="13.8" hidden="1">
      <c r="A12" s="1">
        <v>7</v>
      </c>
      <c r="B12" s="3" t="s">
        <v>68</v>
      </c>
      <c r="C12" s="2" t="s">
        <v>35</v>
      </c>
      <c r="D12" s="4">
        <v>47.25</v>
      </c>
      <c r="E12" s="5">
        <v>16000</v>
      </c>
      <c r="F12" s="5">
        <v>756000</v>
      </c>
      <c r="G12" s="5">
        <v>0</v>
      </c>
      <c r="H12" s="5">
        <v>0</v>
      </c>
      <c r="I12" s="5">
        <v>16000</v>
      </c>
      <c r="J12" s="5">
        <v>756000</v>
      </c>
      <c r="K12" s="5">
        <f t="shared" si="0"/>
        <v>756000</v>
      </c>
      <c r="N12" s="6" t="s">
        <v>54</v>
      </c>
    </row>
    <row r="13" spans="1:14" ht="13.8" hidden="1">
      <c r="A13" s="1">
        <v>8</v>
      </c>
      <c r="B13" s="3" t="s">
        <v>36</v>
      </c>
      <c r="C13" s="2" t="s">
        <v>35</v>
      </c>
      <c r="D13" s="4">
        <v>14.5</v>
      </c>
      <c r="E13" s="5">
        <v>1380</v>
      </c>
      <c r="F13" s="5">
        <v>20010</v>
      </c>
      <c r="G13" s="5">
        <v>0</v>
      </c>
      <c r="H13" s="5">
        <v>0</v>
      </c>
      <c r="I13" s="5">
        <v>1380</v>
      </c>
      <c r="J13" s="5">
        <v>20010</v>
      </c>
      <c r="K13" s="5">
        <f t="shared" si="0"/>
        <v>20010</v>
      </c>
      <c r="N13" s="6" t="s">
        <v>54</v>
      </c>
    </row>
    <row r="14" spans="1:14">
      <c r="A14" s="49"/>
      <c r="B14" s="51" t="s">
        <v>12</v>
      </c>
      <c r="C14" s="50"/>
      <c r="D14" s="52"/>
      <c r="E14" s="53"/>
      <c r="F14" s="53">
        <v>24378882.84</v>
      </c>
      <c r="G14" s="53"/>
      <c r="H14" s="53">
        <v>0</v>
      </c>
      <c r="I14" s="53"/>
      <c r="J14" s="53">
        <v>24412965.173999999</v>
      </c>
      <c r="K14" s="53">
        <f>SUBTOTAL(9,K6:K13)</f>
        <v>23285684.5</v>
      </c>
    </row>
    <row r="15" spans="1:14">
      <c r="A15" s="45" t="s">
        <v>13</v>
      </c>
      <c r="B15" s="46" t="s">
        <v>14</v>
      </c>
      <c r="C15" s="46"/>
      <c r="D15" s="47"/>
      <c r="E15" s="48"/>
      <c r="F15" s="48"/>
      <c r="G15" s="48"/>
      <c r="H15" s="48"/>
      <c r="I15" s="48"/>
      <c r="J15" s="48"/>
      <c r="K15" s="48"/>
    </row>
    <row r="16" spans="1:14" ht="13.8" hidden="1">
      <c r="A16" s="1">
        <v>1</v>
      </c>
      <c r="B16" s="3" t="s">
        <v>37</v>
      </c>
      <c r="C16" s="2" t="s">
        <v>38</v>
      </c>
      <c r="D16" s="4">
        <v>15.8125</v>
      </c>
      <c r="E16" s="5">
        <v>301000</v>
      </c>
      <c r="F16" s="5">
        <v>4759562.5</v>
      </c>
      <c r="G16" s="5">
        <v>0</v>
      </c>
      <c r="H16" s="5"/>
      <c r="I16" s="5">
        <v>301000</v>
      </c>
      <c r="J16" s="5">
        <v>4759562.5</v>
      </c>
      <c r="K16" s="5">
        <f t="shared" ref="K16:K20" si="1">D16*I16</f>
        <v>4759562.5</v>
      </c>
      <c r="N16" s="6" t="s">
        <v>54</v>
      </c>
    </row>
    <row r="17" spans="1:14" ht="13.8">
      <c r="A17" s="1">
        <v>2</v>
      </c>
      <c r="B17" s="3" t="s">
        <v>39</v>
      </c>
      <c r="C17" s="2" t="s">
        <v>38</v>
      </c>
      <c r="D17" s="4">
        <v>1782.0589249999998</v>
      </c>
      <c r="E17" s="5">
        <v>234563</v>
      </c>
      <c r="F17" s="5">
        <v>418005087.62477493</v>
      </c>
      <c r="G17" s="5">
        <v>0</v>
      </c>
      <c r="H17" s="5"/>
      <c r="I17" s="5">
        <v>234563</v>
      </c>
      <c r="J17" s="5">
        <v>418005087.62477493</v>
      </c>
      <c r="K17" s="5">
        <f t="shared" si="1"/>
        <v>418005087.62477493</v>
      </c>
    </row>
    <row r="18" spans="1:14" ht="13.8">
      <c r="A18" s="1">
        <v>3</v>
      </c>
      <c r="B18" s="3" t="s">
        <v>61</v>
      </c>
      <c r="C18" s="2" t="s">
        <v>38</v>
      </c>
      <c r="D18" s="4">
        <v>12.012</v>
      </c>
      <c r="E18" s="5">
        <v>253949</v>
      </c>
      <c r="F18" s="5">
        <v>3050435.3880000003</v>
      </c>
      <c r="G18" s="5">
        <v>0</v>
      </c>
      <c r="H18" s="5"/>
      <c r="I18" s="5">
        <v>253949</v>
      </c>
      <c r="J18" s="5">
        <v>3050435.3880000003</v>
      </c>
      <c r="K18" s="5">
        <f t="shared" si="1"/>
        <v>3050435.3880000003</v>
      </c>
    </row>
    <row r="19" spans="1:14" ht="13.8">
      <c r="A19" s="1">
        <v>4</v>
      </c>
      <c r="B19" s="3" t="s">
        <v>40</v>
      </c>
      <c r="C19" s="2" t="s">
        <v>38</v>
      </c>
      <c r="D19" s="4">
        <v>6</v>
      </c>
      <c r="E19" s="5">
        <v>278438</v>
      </c>
      <c r="F19" s="5">
        <v>1670628</v>
      </c>
      <c r="G19" s="5">
        <v>0</v>
      </c>
      <c r="H19" s="5"/>
      <c r="I19" s="5">
        <v>278438</v>
      </c>
      <c r="J19" s="5">
        <v>1670628</v>
      </c>
      <c r="K19" s="5">
        <f t="shared" si="1"/>
        <v>1670628</v>
      </c>
    </row>
    <row r="20" spans="1:14" ht="13.8">
      <c r="A20" s="1">
        <v>5</v>
      </c>
      <c r="B20" s="3" t="s">
        <v>41</v>
      </c>
      <c r="C20" s="2" t="s">
        <v>38</v>
      </c>
      <c r="D20" s="4">
        <v>21.835499999999996</v>
      </c>
      <c r="E20" s="5">
        <v>301451</v>
      </c>
      <c r="F20" s="5">
        <v>6582333.3104999987</v>
      </c>
      <c r="G20" s="5">
        <v>0</v>
      </c>
      <c r="H20" s="5"/>
      <c r="I20" s="5">
        <v>301451</v>
      </c>
      <c r="J20" s="5">
        <v>6582333.3104999987</v>
      </c>
      <c r="K20" s="5">
        <f t="shared" si="1"/>
        <v>6582333.3104999987</v>
      </c>
    </row>
    <row r="21" spans="1:14">
      <c r="A21" s="49"/>
      <c r="B21" s="51" t="s">
        <v>15</v>
      </c>
      <c r="C21" s="50"/>
      <c r="D21" s="52"/>
      <c r="E21" s="53"/>
      <c r="F21" s="53">
        <v>434068046.82327497</v>
      </c>
      <c r="G21" s="53"/>
      <c r="H21" s="53">
        <v>0</v>
      </c>
      <c r="I21" s="53"/>
      <c r="J21" s="53">
        <v>434068046.82327497</v>
      </c>
      <c r="K21" s="53">
        <f>SUBTOTAL(9,K16:K20)</f>
        <v>429308484.32327497</v>
      </c>
    </row>
    <row r="22" spans="1:14">
      <c r="A22" s="45" t="s">
        <v>16</v>
      </c>
      <c r="B22" s="46" t="s">
        <v>17</v>
      </c>
      <c r="C22" s="46"/>
      <c r="D22" s="47"/>
      <c r="E22" s="48"/>
      <c r="F22" s="48"/>
      <c r="G22" s="48"/>
      <c r="H22" s="48"/>
      <c r="I22" s="48"/>
      <c r="J22" s="48"/>
      <c r="K22" s="48"/>
    </row>
    <row r="23" spans="1:14" ht="13.8">
      <c r="A23" s="1">
        <v>1</v>
      </c>
      <c r="B23" s="3" t="s">
        <v>42</v>
      </c>
      <c r="C23" s="2" t="s">
        <v>43</v>
      </c>
      <c r="D23" s="4">
        <v>2</v>
      </c>
      <c r="E23" s="5">
        <v>2530418</v>
      </c>
      <c r="F23" s="5">
        <v>5060836</v>
      </c>
      <c r="G23" s="5">
        <v>0</v>
      </c>
      <c r="H23" s="5">
        <v>0</v>
      </c>
      <c r="I23" s="5">
        <v>2530418</v>
      </c>
      <c r="J23" s="5">
        <v>5060836</v>
      </c>
      <c r="K23" s="5">
        <f t="shared" ref="K23:K32" si="2">D23*I23</f>
        <v>5060836</v>
      </c>
    </row>
    <row r="24" spans="1:14" ht="13.8">
      <c r="A24" s="1">
        <v>2</v>
      </c>
      <c r="B24" s="3" t="s">
        <v>62</v>
      </c>
      <c r="C24" s="2" t="s">
        <v>43</v>
      </c>
      <c r="D24" s="4">
        <v>3.5672000000000001</v>
      </c>
      <c r="E24" s="5">
        <v>2209215</v>
      </c>
      <c r="F24" s="5">
        <v>7880711.7480000006</v>
      </c>
      <c r="G24" s="5">
        <v>0</v>
      </c>
      <c r="H24" s="5">
        <v>0</v>
      </c>
      <c r="I24" s="5">
        <v>2209215</v>
      </c>
      <c r="J24" s="5">
        <v>7880711.7480000006</v>
      </c>
      <c r="K24" s="5">
        <f t="shared" si="2"/>
        <v>7880711.7480000006</v>
      </c>
    </row>
    <row r="25" spans="1:14" ht="13.8">
      <c r="A25" s="1">
        <v>3</v>
      </c>
      <c r="B25" s="3" t="s">
        <v>45</v>
      </c>
      <c r="C25" s="2" t="s">
        <v>43</v>
      </c>
      <c r="D25" s="4">
        <v>55.300577500000003</v>
      </c>
      <c r="E25" s="5">
        <v>2702075</v>
      </c>
      <c r="F25" s="5">
        <v>149426307.94831252</v>
      </c>
      <c r="G25" s="5">
        <v>0</v>
      </c>
      <c r="H25" s="5">
        <v>0</v>
      </c>
      <c r="I25" s="5">
        <v>2702075</v>
      </c>
      <c r="J25" s="5">
        <v>149426307.94831252</v>
      </c>
      <c r="K25" s="5">
        <f t="shared" si="2"/>
        <v>149426307.94831252</v>
      </c>
    </row>
    <row r="26" spans="1:14" ht="13.8">
      <c r="A26" s="1">
        <v>4</v>
      </c>
      <c r="B26" s="3" t="s">
        <v>46</v>
      </c>
      <c r="C26" s="2" t="s">
        <v>43</v>
      </c>
      <c r="D26" s="4">
        <v>255.21975</v>
      </c>
      <c r="E26" s="5">
        <v>363133</v>
      </c>
      <c r="F26" s="5">
        <v>92678713.476750001</v>
      </c>
      <c r="G26" s="5">
        <v>0</v>
      </c>
      <c r="H26" s="5">
        <v>0</v>
      </c>
      <c r="I26" s="5">
        <v>363133</v>
      </c>
      <c r="J26" s="5">
        <v>92678713.476750001</v>
      </c>
      <c r="K26" s="5">
        <f t="shared" si="2"/>
        <v>92678713.476750001</v>
      </c>
    </row>
    <row r="27" spans="1:14" ht="13.8" hidden="1">
      <c r="A27" s="1">
        <v>5</v>
      </c>
      <c r="B27" s="3" t="s">
        <v>47</v>
      </c>
      <c r="C27" s="2" t="s">
        <v>43</v>
      </c>
      <c r="D27" s="4">
        <v>2.6840000000000002</v>
      </c>
      <c r="E27" s="5">
        <v>147059</v>
      </c>
      <c r="F27" s="5">
        <v>394706.35600000003</v>
      </c>
      <c r="G27" s="5">
        <v>0</v>
      </c>
      <c r="H27" s="5">
        <v>0</v>
      </c>
      <c r="I27" s="5">
        <v>147059</v>
      </c>
      <c r="J27" s="5">
        <v>394706.35600000003</v>
      </c>
      <c r="K27" s="5">
        <f t="shared" si="2"/>
        <v>394706.35600000003</v>
      </c>
      <c r="N27" s="6" t="s">
        <v>54</v>
      </c>
    </row>
    <row r="28" spans="1:14" ht="13.8" hidden="1">
      <c r="A28" s="1">
        <v>6</v>
      </c>
      <c r="B28" s="3" t="s">
        <v>48</v>
      </c>
      <c r="C28" s="2" t="s">
        <v>43</v>
      </c>
      <c r="D28" s="4">
        <v>3.4714999999999998</v>
      </c>
      <c r="E28" s="5">
        <v>14767</v>
      </c>
      <c r="F28" s="5">
        <v>51263.640499999994</v>
      </c>
      <c r="G28" s="5">
        <v>0</v>
      </c>
      <c r="H28" s="5">
        <v>0</v>
      </c>
      <c r="I28" s="5">
        <v>14767</v>
      </c>
      <c r="J28" s="5">
        <v>51263.640499999994</v>
      </c>
      <c r="K28" s="5">
        <f t="shared" si="2"/>
        <v>51263.640499999994</v>
      </c>
      <c r="N28" s="6" t="s">
        <v>54</v>
      </c>
    </row>
    <row r="29" spans="1:14" ht="13.8">
      <c r="A29" s="1">
        <v>7</v>
      </c>
      <c r="B29" s="3" t="s">
        <v>49</v>
      </c>
      <c r="C29" s="2" t="s">
        <v>43</v>
      </c>
      <c r="D29" s="4">
        <v>2</v>
      </c>
      <c r="E29" s="5">
        <v>1440540</v>
      </c>
      <c r="F29" s="5">
        <v>2881080</v>
      </c>
      <c r="G29" s="5">
        <v>0</v>
      </c>
      <c r="H29" s="5">
        <v>0</v>
      </c>
      <c r="I29" s="5">
        <v>1440540</v>
      </c>
      <c r="J29" s="5">
        <v>2881080</v>
      </c>
      <c r="K29" s="5">
        <f t="shared" si="2"/>
        <v>2881080</v>
      </c>
    </row>
    <row r="30" spans="1:14" ht="13.8">
      <c r="A30" s="1">
        <v>8</v>
      </c>
      <c r="B30" s="3" t="s">
        <v>51</v>
      </c>
      <c r="C30" s="2" t="s">
        <v>43</v>
      </c>
      <c r="D30" s="4">
        <v>2</v>
      </c>
      <c r="E30" s="5">
        <v>1370551</v>
      </c>
      <c r="F30" s="5">
        <v>2741102</v>
      </c>
      <c r="G30" s="5">
        <v>0</v>
      </c>
      <c r="H30" s="5">
        <v>0</v>
      </c>
      <c r="I30" s="5">
        <v>1370551</v>
      </c>
      <c r="J30" s="5">
        <v>2741102</v>
      </c>
      <c r="K30" s="5">
        <f t="shared" si="2"/>
        <v>2741102</v>
      </c>
    </row>
    <row r="31" spans="1:14" ht="13.8">
      <c r="A31" s="1">
        <v>9</v>
      </c>
      <c r="B31" s="3" t="s">
        <v>52</v>
      </c>
      <c r="C31" s="2" t="s">
        <v>43</v>
      </c>
      <c r="D31" s="4">
        <v>55</v>
      </c>
      <c r="E31" s="5">
        <v>115189</v>
      </c>
      <c r="F31" s="5">
        <v>6335395</v>
      </c>
      <c r="G31" s="5">
        <v>0</v>
      </c>
      <c r="H31" s="5">
        <v>0</v>
      </c>
      <c r="I31" s="5">
        <v>115189</v>
      </c>
      <c r="J31" s="5">
        <v>6335395</v>
      </c>
      <c r="K31" s="5">
        <f t="shared" si="2"/>
        <v>6335395</v>
      </c>
    </row>
    <row r="32" spans="1:14" ht="13.8">
      <c r="A32" s="1">
        <v>10</v>
      </c>
      <c r="B32" s="3" t="s">
        <v>53</v>
      </c>
      <c r="C32" s="2" t="s">
        <v>43</v>
      </c>
      <c r="D32" s="4">
        <v>2</v>
      </c>
      <c r="E32" s="5">
        <v>218019</v>
      </c>
      <c r="F32" s="5">
        <v>436038</v>
      </c>
      <c r="G32" s="5">
        <v>0</v>
      </c>
      <c r="H32" s="5">
        <v>0</v>
      </c>
      <c r="I32" s="5">
        <v>218019</v>
      </c>
      <c r="J32" s="5">
        <v>436038</v>
      </c>
      <c r="K32" s="5">
        <f t="shared" si="2"/>
        <v>436038</v>
      </c>
    </row>
    <row r="33" spans="1:11">
      <c r="A33" s="49"/>
      <c r="B33" s="51" t="s">
        <v>19</v>
      </c>
      <c r="C33" s="50"/>
      <c r="D33" s="52"/>
      <c r="E33" s="53"/>
      <c r="F33" s="53">
        <v>267886154.16956252</v>
      </c>
      <c r="G33" s="53"/>
      <c r="H33" s="53">
        <v>0</v>
      </c>
      <c r="I33" s="53"/>
      <c r="J33" s="53">
        <v>267908330.62013251</v>
      </c>
      <c r="K33" s="53">
        <f>SUBTOTAL(9,K23:K32)</f>
        <v>267440184.1730625</v>
      </c>
    </row>
    <row r="37" spans="1:11">
      <c r="K37" s="54">
        <f>K33+K21+K14</f>
        <v>720034352.99633741</v>
      </c>
    </row>
  </sheetData>
  <autoFilter ref="A4:T32">
    <filterColumn colId="13">
      <filters blank="1"/>
    </filterColumn>
  </autoFilter>
  <mergeCells count="3">
    <mergeCell ref="A1:K1"/>
    <mergeCell ref="A2:K2"/>
    <mergeCell ref="A3:K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3"/>
  <sheetViews>
    <sheetView workbookViewId="0">
      <selection activeCell="D8" sqref="D8"/>
    </sheetView>
  </sheetViews>
  <sheetFormatPr defaultColWidth="8.88671875" defaultRowHeight="10.8"/>
  <cols>
    <col min="1" max="1" width="5.77734375" style="26" customWidth="1"/>
    <col min="2" max="2" width="61.5546875" style="26" customWidth="1"/>
    <col min="3" max="3" width="10.33203125" style="26" customWidth="1"/>
    <col min="4" max="4" width="13.33203125" style="26" customWidth="1"/>
    <col min="5" max="8" width="13.33203125" style="26" hidden="1" customWidth="1"/>
    <col min="9" max="9" width="14.109375" style="26" hidden="1" customWidth="1"/>
    <col min="10" max="12" width="13.33203125" style="26" hidden="1" customWidth="1"/>
    <col min="13" max="14" width="13.33203125" style="26" customWidth="1"/>
    <col min="15" max="16" width="13.33203125" style="26" hidden="1" customWidth="1"/>
    <col min="17" max="18" width="8.88671875" style="26" hidden="1" customWidth="1"/>
    <col min="19" max="254" width="8.88671875" style="26"/>
    <col min="255" max="255" width="5.77734375" style="26" customWidth="1"/>
    <col min="256" max="256" width="11.109375" style="26" customWidth="1"/>
    <col min="257" max="257" width="70.21875" style="26" customWidth="1"/>
    <col min="258" max="258" width="10.33203125" style="26" customWidth="1"/>
    <col min="259" max="259" width="13.33203125" style="26" customWidth="1"/>
    <col min="260" max="263" width="0" style="26" hidden="1" customWidth="1"/>
    <col min="264" max="264" width="8.109375" style="26" customWidth="1"/>
    <col min="265" max="268" width="0" style="26" hidden="1" customWidth="1"/>
    <col min="269" max="270" width="13.33203125" style="26" customWidth="1"/>
    <col min="271" max="274" width="0" style="26" hidden="1" customWidth="1"/>
    <col min="275" max="510" width="8.88671875" style="26"/>
    <col min="511" max="511" width="5.77734375" style="26" customWidth="1"/>
    <col min="512" max="512" width="11.109375" style="26" customWidth="1"/>
    <col min="513" max="513" width="70.21875" style="26" customWidth="1"/>
    <col min="514" max="514" width="10.33203125" style="26" customWidth="1"/>
    <col min="515" max="515" width="13.33203125" style="26" customWidth="1"/>
    <col min="516" max="519" width="0" style="26" hidden="1" customWidth="1"/>
    <col min="520" max="520" width="8.109375" style="26" customWidth="1"/>
    <col min="521" max="524" width="0" style="26" hidden="1" customWidth="1"/>
    <col min="525" max="526" width="13.33203125" style="26" customWidth="1"/>
    <col min="527" max="530" width="0" style="26" hidden="1" customWidth="1"/>
    <col min="531" max="766" width="8.88671875" style="26"/>
    <col min="767" max="767" width="5.77734375" style="26" customWidth="1"/>
    <col min="768" max="768" width="11.109375" style="26" customWidth="1"/>
    <col min="769" max="769" width="70.21875" style="26" customWidth="1"/>
    <col min="770" max="770" width="10.33203125" style="26" customWidth="1"/>
    <col min="771" max="771" width="13.33203125" style="26" customWidth="1"/>
    <col min="772" max="775" width="0" style="26" hidden="1" customWidth="1"/>
    <col min="776" max="776" width="8.109375" style="26" customWidth="1"/>
    <col min="777" max="780" width="0" style="26" hidden="1" customWidth="1"/>
    <col min="781" max="782" width="13.33203125" style="26" customWidth="1"/>
    <col min="783" max="786" width="0" style="26" hidden="1" customWidth="1"/>
    <col min="787" max="1022" width="8.88671875" style="26"/>
    <col min="1023" max="1023" width="5.77734375" style="26" customWidth="1"/>
    <col min="1024" max="1024" width="11.109375" style="26" customWidth="1"/>
    <col min="1025" max="1025" width="70.21875" style="26" customWidth="1"/>
    <col min="1026" max="1026" width="10.33203125" style="26" customWidth="1"/>
    <col min="1027" max="1027" width="13.33203125" style="26" customWidth="1"/>
    <col min="1028" max="1031" width="0" style="26" hidden="1" customWidth="1"/>
    <col min="1032" max="1032" width="8.109375" style="26" customWidth="1"/>
    <col min="1033" max="1036" width="0" style="26" hidden="1" customWidth="1"/>
    <col min="1037" max="1038" width="13.33203125" style="26" customWidth="1"/>
    <col min="1039" max="1042" width="0" style="26" hidden="1" customWidth="1"/>
    <col min="1043" max="1278" width="8.88671875" style="26"/>
    <col min="1279" max="1279" width="5.77734375" style="26" customWidth="1"/>
    <col min="1280" max="1280" width="11.109375" style="26" customWidth="1"/>
    <col min="1281" max="1281" width="70.21875" style="26" customWidth="1"/>
    <col min="1282" max="1282" width="10.33203125" style="26" customWidth="1"/>
    <col min="1283" max="1283" width="13.33203125" style="26" customWidth="1"/>
    <col min="1284" max="1287" width="0" style="26" hidden="1" customWidth="1"/>
    <col min="1288" max="1288" width="8.109375" style="26" customWidth="1"/>
    <col min="1289" max="1292" width="0" style="26" hidden="1" customWidth="1"/>
    <col min="1293" max="1294" width="13.33203125" style="26" customWidth="1"/>
    <col min="1295" max="1298" width="0" style="26" hidden="1" customWidth="1"/>
    <col min="1299" max="1534" width="8.88671875" style="26"/>
    <col min="1535" max="1535" width="5.77734375" style="26" customWidth="1"/>
    <col min="1536" max="1536" width="11.109375" style="26" customWidth="1"/>
    <col min="1537" max="1537" width="70.21875" style="26" customWidth="1"/>
    <col min="1538" max="1538" width="10.33203125" style="26" customWidth="1"/>
    <col min="1539" max="1539" width="13.33203125" style="26" customWidth="1"/>
    <col min="1540" max="1543" width="0" style="26" hidden="1" customWidth="1"/>
    <col min="1544" max="1544" width="8.109375" style="26" customWidth="1"/>
    <col min="1545" max="1548" width="0" style="26" hidden="1" customWidth="1"/>
    <col min="1549" max="1550" width="13.33203125" style="26" customWidth="1"/>
    <col min="1551" max="1554" width="0" style="26" hidden="1" customWidth="1"/>
    <col min="1555" max="1790" width="8.88671875" style="26"/>
    <col min="1791" max="1791" width="5.77734375" style="26" customWidth="1"/>
    <col min="1792" max="1792" width="11.109375" style="26" customWidth="1"/>
    <col min="1793" max="1793" width="70.21875" style="26" customWidth="1"/>
    <col min="1794" max="1794" width="10.33203125" style="26" customWidth="1"/>
    <col min="1795" max="1795" width="13.33203125" style="26" customWidth="1"/>
    <col min="1796" max="1799" width="0" style="26" hidden="1" customWidth="1"/>
    <col min="1800" max="1800" width="8.109375" style="26" customWidth="1"/>
    <col min="1801" max="1804" width="0" style="26" hidden="1" customWidth="1"/>
    <col min="1805" max="1806" width="13.33203125" style="26" customWidth="1"/>
    <col min="1807" max="1810" width="0" style="26" hidden="1" customWidth="1"/>
    <col min="1811" max="2046" width="8.88671875" style="26"/>
    <col min="2047" max="2047" width="5.77734375" style="26" customWidth="1"/>
    <col min="2048" max="2048" width="11.109375" style="26" customWidth="1"/>
    <col min="2049" max="2049" width="70.21875" style="26" customWidth="1"/>
    <col min="2050" max="2050" width="10.33203125" style="26" customWidth="1"/>
    <col min="2051" max="2051" width="13.33203125" style="26" customWidth="1"/>
    <col min="2052" max="2055" width="0" style="26" hidden="1" customWidth="1"/>
    <col min="2056" max="2056" width="8.109375" style="26" customWidth="1"/>
    <col min="2057" max="2060" width="0" style="26" hidden="1" customWidth="1"/>
    <col min="2061" max="2062" width="13.33203125" style="26" customWidth="1"/>
    <col min="2063" max="2066" width="0" style="26" hidden="1" customWidth="1"/>
    <col min="2067" max="2302" width="8.88671875" style="26"/>
    <col min="2303" max="2303" width="5.77734375" style="26" customWidth="1"/>
    <col min="2304" max="2304" width="11.109375" style="26" customWidth="1"/>
    <col min="2305" max="2305" width="70.21875" style="26" customWidth="1"/>
    <col min="2306" max="2306" width="10.33203125" style="26" customWidth="1"/>
    <col min="2307" max="2307" width="13.33203125" style="26" customWidth="1"/>
    <col min="2308" max="2311" width="0" style="26" hidden="1" customWidth="1"/>
    <col min="2312" max="2312" width="8.109375" style="26" customWidth="1"/>
    <col min="2313" max="2316" width="0" style="26" hidden="1" customWidth="1"/>
    <col min="2317" max="2318" width="13.33203125" style="26" customWidth="1"/>
    <col min="2319" max="2322" width="0" style="26" hidden="1" customWidth="1"/>
    <col min="2323" max="2558" width="8.88671875" style="26"/>
    <col min="2559" max="2559" width="5.77734375" style="26" customWidth="1"/>
    <col min="2560" max="2560" width="11.109375" style="26" customWidth="1"/>
    <col min="2561" max="2561" width="70.21875" style="26" customWidth="1"/>
    <col min="2562" max="2562" width="10.33203125" style="26" customWidth="1"/>
    <col min="2563" max="2563" width="13.33203125" style="26" customWidth="1"/>
    <col min="2564" max="2567" width="0" style="26" hidden="1" customWidth="1"/>
    <col min="2568" max="2568" width="8.109375" style="26" customWidth="1"/>
    <col min="2569" max="2572" width="0" style="26" hidden="1" customWidth="1"/>
    <col min="2573" max="2574" width="13.33203125" style="26" customWidth="1"/>
    <col min="2575" max="2578" width="0" style="26" hidden="1" customWidth="1"/>
    <col min="2579" max="2814" width="8.88671875" style="26"/>
    <col min="2815" max="2815" width="5.77734375" style="26" customWidth="1"/>
    <col min="2816" max="2816" width="11.109375" style="26" customWidth="1"/>
    <col min="2817" max="2817" width="70.21875" style="26" customWidth="1"/>
    <col min="2818" max="2818" width="10.33203125" style="26" customWidth="1"/>
    <col min="2819" max="2819" width="13.33203125" style="26" customWidth="1"/>
    <col min="2820" max="2823" width="0" style="26" hidden="1" customWidth="1"/>
    <col min="2824" max="2824" width="8.109375" style="26" customWidth="1"/>
    <col min="2825" max="2828" width="0" style="26" hidden="1" customWidth="1"/>
    <col min="2829" max="2830" width="13.33203125" style="26" customWidth="1"/>
    <col min="2831" max="2834" width="0" style="26" hidden="1" customWidth="1"/>
    <col min="2835" max="3070" width="8.88671875" style="26"/>
    <col min="3071" max="3071" width="5.77734375" style="26" customWidth="1"/>
    <col min="3072" max="3072" width="11.109375" style="26" customWidth="1"/>
    <col min="3073" max="3073" width="70.21875" style="26" customWidth="1"/>
    <col min="3074" max="3074" width="10.33203125" style="26" customWidth="1"/>
    <col min="3075" max="3075" width="13.33203125" style="26" customWidth="1"/>
    <col min="3076" max="3079" width="0" style="26" hidden="1" customWidth="1"/>
    <col min="3080" max="3080" width="8.109375" style="26" customWidth="1"/>
    <col min="3081" max="3084" width="0" style="26" hidden="1" customWidth="1"/>
    <col min="3085" max="3086" width="13.33203125" style="26" customWidth="1"/>
    <col min="3087" max="3090" width="0" style="26" hidden="1" customWidth="1"/>
    <col min="3091" max="3326" width="8.88671875" style="26"/>
    <col min="3327" max="3327" width="5.77734375" style="26" customWidth="1"/>
    <col min="3328" max="3328" width="11.109375" style="26" customWidth="1"/>
    <col min="3329" max="3329" width="70.21875" style="26" customWidth="1"/>
    <col min="3330" max="3330" width="10.33203125" style="26" customWidth="1"/>
    <col min="3331" max="3331" width="13.33203125" style="26" customWidth="1"/>
    <col min="3332" max="3335" width="0" style="26" hidden="1" customWidth="1"/>
    <col min="3336" max="3336" width="8.109375" style="26" customWidth="1"/>
    <col min="3337" max="3340" width="0" style="26" hidden="1" customWidth="1"/>
    <col min="3341" max="3342" width="13.33203125" style="26" customWidth="1"/>
    <col min="3343" max="3346" width="0" style="26" hidden="1" customWidth="1"/>
    <col min="3347" max="3582" width="8.88671875" style="26"/>
    <col min="3583" max="3583" width="5.77734375" style="26" customWidth="1"/>
    <col min="3584" max="3584" width="11.109375" style="26" customWidth="1"/>
    <col min="3585" max="3585" width="70.21875" style="26" customWidth="1"/>
    <col min="3586" max="3586" width="10.33203125" style="26" customWidth="1"/>
    <col min="3587" max="3587" width="13.33203125" style="26" customWidth="1"/>
    <col min="3588" max="3591" width="0" style="26" hidden="1" customWidth="1"/>
    <col min="3592" max="3592" width="8.109375" style="26" customWidth="1"/>
    <col min="3593" max="3596" width="0" style="26" hidden="1" customWidth="1"/>
    <col min="3597" max="3598" width="13.33203125" style="26" customWidth="1"/>
    <col min="3599" max="3602" width="0" style="26" hidden="1" customWidth="1"/>
    <col min="3603" max="3838" width="8.88671875" style="26"/>
    <col min="3839" max="3839" width="5.77734375" style="26" customWidth="1"/>
    <col min="3840" max="3840" width="11.109375" style="26" customWidth="1"/>
    <col min="3841" max="3841" width="70.21875" style="26" customWidth="1"/>
    <col min="3842" max="3842" width="10.33203125" style="26" customWidth="1"/>
    <col min="3843" max="3843" width="13.33203125" style="26" customWidth="1"/>
    <col min="3844" max="3847" width="0" style="26" hidden="1" customWidth="1"/>
    <col min="3848" max="3848" width="8.109375" style="26" customWidth="1"/>
    <col min="3849" max="3852" width="0" style="26" hidden="1" customWidth="1"/>
    <col min="3853" max="3854" width="13.33203125" style="26" customWidth="1"/>
    <col min="3855" max="3858" width="0" style="26" hidden="1" customWidth="1"/>
    <col min="3859" max="4094" width="8.88671875" style="26"/>
    <col min="4095" max="4095" width="5.77734375" style="26" customWidth="1"/>
    <col min="4096" max="4096" width="11.109375" style="26" customWidth="1"/>
    <col min="4097" max="4097" width="70.21875" style="26" customWidth="1"/>
    <col min="4098" max="4098" width="10.33203125" style="26" customWidth="1"/>
    <col min="4099" max="4099" width="13.33203125" style="26" customWidth="1"/>
    <col min="4100" max="4103" width="0" style="26" hidden="1" customWidth="1"/>
    <col min="4104" max="4104" width="8.109375" style="26" customWidth="1"/>
    <col min="4105" max="4108" width="0" style="26" hidden="1" customWidth="1"/>
    <col min="4109" max="4110" width="13.33203125" style="26" customWidth="1"/>
    <col min="4111" max="4114" width="0" style="26" hidden="1" customWidth="1"/>
    <col min="4115" max="4350" width="8.88671875" style="26"/>
    <col min="4351" max="4351" width="5.77734375" style="26" customWidth="1"/>
    <col min="4352" max="4352" width="11.109375" style="26" customWidth="1"/>
    <col min="4353" max="4353" width="70.21875" style="26" customWidth="1"/>
    <col min="4354" max="4354" width="10.33203125" style="26" customWidth="1"/>
    <col min="4355" max="4355" width="13.33203125" style="26" customWidth="1"/>
    <col min="4356" max="4359" width="0" style="26" hidden="1" customWidth="1"/>
    <col min="4360" max="4360" width="8.109375" style="26" customWidth="1"/>
    <col min="4361" max="4364" width="0" style="26" hidden="1" customWidth="1"/>
    <col min="4365" max="4366" width="13.33203125" style="26" customWidth="1"/>
    <col min="4367" max="4370" width="0" style="26" hidden="1" customWidth="1"/>
    <col min="4371" max="4606" width="8.88671875" style="26"/>
    <col min="4607" max="4607" width="5.77734375" style="26" customWidth="1"/>
    <col min="4608" max="4608" width="11.109375" style="26" customWidth="1"/>
    <col min="4609" max="4609" width="70.21875" style="26" customWidth="1"/>
    <col min="4610" max="4610" width="10.33203125" style="26" customWidth="1"/>
    <col min="4611" max="4611" width="13.33203125" style="26" customWidth="1"/>
    <col min="4612" max="4615" width="0" style="26" hidden="1" customWidth="1"/>
    <col min="4616" max="4616" width="8.109375" style="26" customWidth="1"/>
    <col min="4617" max="4620" width="0" style="26" hidden="1" customWidth="1"/>
    <col min="4621" max="4622" width="13.33203125" style="26" customWidth="1"/>
    <col min="4623" max="4626" width="0" style="26" hidden="1" customWidth="1"/>
    <col min="4627" max="4862" width="8.88671875" style="26"/>
    <col min="4863" max="4863" width="5.77734375" style="26" customWidth="1"/>
    <col min="4864" max="4864" width="11.109375" style="26" customWidth="1"/>
    <col min="4865" max="4865" width="70.21875" style="26" customWidth="1"/>
    <col min="4866" max="4866" width="10.33203125" style="26" customWidth="1"/>
    <col min="4867" max="4867" width="13.33203125" style="26" customWidth="1"/>
    <col min="4868" max="4871" width="0" style="26" hidden="1" customWidth="1"/>
    <col min="4872" max="4872" width="8.109375" style="26" customWidth="1"/>
    <col min="4873" max="4876" width="0" style="26" hidden="1" customWidth="1"/>
    <col min="4877" max="4878" width="13.33203125" style="26" customWidth="1"/>
    <col min="4879" max="4882" width="0" style="26" hidden="1" customWidth="1"/>
    <col min="4883" max="5118" width="8.88671875" style="26"/>
    <col min="5119" max="5119" width="5.77734375" style="26" customWidth="1"/>
    <col min="5120" max="5120" width="11.109375" style="26" customWidth="1"/>
    <col min="5121" max="5121" width="70.21875" style="26" customWidth="1"/>
    <col min="5122" max="5122" width="10.33203125" style="26" customWidth="1"/>
    <col min="5123" max="5123" width="13.33203125" style="26" customWidth="1"/>
    <col min="5124" max="5127" width="0" style="26" hidden="1" customWidth="1"/>
    <col min="5128" max="5128" width="8.109375" style="26" customWidth="1"/>
    <col min="5129" max="5132" width="0" style="26" hidden="1" customWidth="1"/>
    <col min="5133" max="5134" width="13.33203125" style="26" customWidth="1"/>
    <col min="5135" max="5138" width="0" style="26" hidden="1" customWidth="1"/>
    <col min="5139" max="5374" width="8.88671875" style="26"/>
    <col min="5375" max="5375" width="5.77734375" style="26" customWidth="1"/>
    <col min="5376" max="5376" width="11.109375" style="26" customWidth="1"/>
    <col min="5377" max="5377" width="70.21875" style="26" customWidth="1"/>
    <col min="5378" max="5378" width="10.33203125" style="26" customWidth="1"/>
    <col min="5379" max="5379" width="13.33203125" style="26" customWidth="1"/>
    <col min="5380" max="5383" width="0" style="26" hidden="1" customWidth="1"/>
    <col min="5384" max="5384" width="8.109375" style="26" customWidth="1"/>
    <col min="5385" max="5388" width="0" style="26" hidden="1" customWidth="1"/>
    <col min="5389" max="5390" width="13.33203125" style="26" customWidth="1"/>
    <col min="5391" max="5394" width="0" style="26" hidden="1" customWidth="1"/>
    <col min="5395" max="5630" width="8.88671875" style="26"/>
    <col min="5631" max="5631" width="5.77734375" style="26" customWidth="1"/>
    <col min="5632" max="5632" width="11.109375" style="26" customWidth="1"/>
    <col min="5633" max="5633" width="70.21875" style="26" customWidth="1"/>
    <col min="5634" max="5634" width="10.33203125" style="26" customWidth="1"/>
    <col min="5635" max="5635" width="13.33203125" style="26" customWidth="1"/>
    <col min="5636" max="5639" width="0" style="26" hidden="1" customWidth="1"/>
    <col min="5640" max="5640" width="8.109375" style="26" customWidth="1"/>
    <col min="5641" max="5644" width="0" style="26" hidden="1" customWidth="1"/>
    <col min="5645" max="5646" width="13.33203125" style="26" customWidth="1"/>
    <col min="5647" max="5650" width="0" style="26" hidden="1" customWidth="1"/>
    <col min="5651" max="5886" width="8.88671875" style="26"/>
    <col min="5887" max="5887" width="5.77734375" style="26" customWidth="1"/>
    <col min="5888" max="5888" width="11.109375" style="26" customWidth="1"/>
    <col min="5889" max="5889" width="70.21875" style="26" customWidth="1"/>
    <col min="5890" max="5890" width="10.33203125" style="26" customWidth="1"/>
    <col min="5891" max="5891" width="13.33203125" style="26" customWidth="1"/>
    <col min="5892" max="5895" width="0" style="26" hidden="1" customWidth="1"/>
    <col min="5896" max="5896" width="8.109375" style="26" customWidth="1"/>
    <col min="5897" max="5900" width="0" style="26" hidden="1" customWidth="1"/>
    <col min="5901" max="5902" width="13.33203125" style="26" customWidth="1"/>
    <col min="5903" max="5906" width="0" style="26" hidden="1" customWidth="1"/>
    <col min="5907" max="6142" width="8.88671875" style="26"/>
    <col min="6143" max="6143" width="5.77734375" style="26" customWidth="1"/>
    <col min="6144" max="6144" width="11.109375" style="26" customWidth="1"/>
    <col min="6145" max="6145" width="70.21875" style="26" customWidth="1"/>
    <col min="6146" max="6146" width="10.33203125" style="26" customWidth="1"/>
    <col min="6147" max="6147" width="13.33203125" style="26" customWidth="1"/>
    <col min="6148" max="6151" width="0" style="26" hidden="1" customWidth="1"/>
    <col min="6152" max="6152" width="8.109375" style="26" customWidth="1"/>
    <col min="6153" max="6156" width="0" style="26" hidden="1" customWidth="1"/>
    <col min="6157" max="6158" width="13.33203125" style="26" customWidth="1"/>
    <col min="6159" max="6162" width="0" style="26" hidden="1" customWidth="1"/>
    <col min="6163" max="6398" width="8.88671875" style="26"/>
    <col min="6399" max="6399" width="5.77734375" style="26" customWidth="1"/>
    <col min="6400" max="6400" width="11.109375" style="26" customWidth="1"/>
    <col min="6401" max="6401" width="70.21875" style="26" customWidth="1"/>
    <col min="6402" max="6402" width="10.33203125" style="26" customWidth="1"/>
    <col min="6403" max="6403" width="13.33203125" style="26" customWidth="1"/>
    <col min="6404" max="6407" width="0" style="26" hidden="1" customWidth="1"/>
    <col min="6408" max="6408" width="8.109375" style="26" customWidth="1"/>
    <col min="6409" max="6412" width="0" style="26" hidden="1" customWidth="1"/>
    <col min="6413" max="6414" width="13.33203125" style="26" customWidth="1"/>
    <col min="6415" max="6418" width="0" style="26" hidden="1" customWidth="1"/>
    <col min="6419" max="6654" width="8.88671875" style="26"/>
    <col min="6655" max="6655" width="5.77734375" style="26" customWidth="1"/>
    <col min="6656" max="6656" width="11.109375" style="26" customWidth="1"/>
    <col min="6657" max="6657" width="70.21875" style="26" customWidth="1"/>
    <col min="6658" max="6658" width="10.33203125" style="26" customWidth="1"/>
    <col min="6659" max="6659" width="13.33203125" style="26" customWidth="1"/>
    <col min="6660" max="6663" width="0" style="26" hidden="1" customWidth="1"/>
    <col min="6664" max="6664" width="8.109375" style="26" customWidth="1"/>
    <col min="6665" max="6668" width="0" style="26" hidden="1" customWidth="1"/>
    <col min="6669" max="6670" width="13.33203125" style="26" customWidth="1"/>
    <col min="6671" max="6674" width="0" style="26" hidden="1" customWidth="1"/>
    <col min="6675" max="6910" width="8.88671875" style="26"/>
    <col min="6911" max="6911" width="5.77734375" style="26" customWidth="1"/>
    <col min="6912" max="6912" width="11.109375" style="26" customWidth="1"/>
    <col min="6913" max="6913" width="70.21875" style="26" customWidth="1"/>
    <col min="6914" max="6914" width="10.33203125" style="26" customWidth="1"/>
    <col min="6915" max="6915" width="13.33203125" style="26" customWidth="1"/>
    <col min="6916" max="6919" width="0" style="26" hidden="1" customWidth="1"/>
    <col min="6920" max="6920" width="8.109375" style="26" customWidth="1"/>
    <col min="6921" max="6924" width="0" style="26" hidden="1" customWidth="1"/>
    <col min="6925" max="6926" width="13.33203125" style="26" customWidth="1"/>
    <col min="6927" max="6930" width="0" style="26" hidden="1" customWidth="1"/>
    <col min="6931" max="7166" width="8.88671875" style="26"/>
    <col min="7167" max="7167" width="5.77734375" style="26" customWidth="1"/>
    <col min="7168" max="7168" width="11.109375" style="26" customWidth="1"/>
    <col min="7169" max="7169" width="70.21875" style="26" customWidth="1"/>
    <col min="7170" max="7170" width="10.33203125" style="26" customWidth="1"/>
    <col min="7171" max="7171" width="13.33203125" style="26" customWidth="1"/>
    <col min="7172" max="7175" width="0" style="26" hidden="1" customWidth="1"/>
    <col min="7176" max="7176" width="8.109375" style="26" customWidth="1"/>
    <col min="7177" max="7180" width="0" style="26" hidden="1" customWidth="1"/>
    <col min="7181" max="7182" width="13.33203125" style="26" customWidth="1"/>
    <col min="7183" max="7186" width="0" style="26" hidden="1" customWidth="1"/>
    <col min="7187" max="7422" width="8.88671875" style="26"/>
    <col min="7423" max="7423" width="5.77734375" style="26" customWidth="1"/>
    <col min="7424" max="7424" width="11.109375" style="26" customWidth="1"/>
    <col min="7425" max="7425" width="70.21875" style="26" customWidth="1"/>
    <col min="7426" max="7426" width="10.33203125" style="26" customWidth="1"/>
    <col min="7427" max="7427" width="13.33203125" style="26" customWidth="1"/>
    <col min="7428" max="7431" width="0" style="26" hidden="1" customWidth="1"/>
    <col min="7432" max="7432" width="8.109375" style="26" customWidth="1"/>
    <col min="7433" max="7436" width="0" style="26" hidden="1" customWidth="1"/>
    <col min="7437" max="7438" width="13.33203125" style="26" customWidth="1"/>
    <col min="7439" max="7442" width="0" style="26" hidden="1" customWidth="1"/>
    <col min="7443" max="7678" width="8.88671875" style="26"/>
    <col min="7679" max="7679" width="5.77734375" style="26" customWidth="1"/>
    <col min="7680" max="7680" width="11.109375" style="26" customWidth="1"/>
    <col min="7681" max="7681" width="70.21875" style="26" customWidth="1"/>
    <col min="7682" max="7682" width="10.33203125" style="26" customWidth="1"/>
    <col min="7683" max="7683" width="13.33203125" style="26" customWidth="1"/>
    <col min="7684" max="7687" width="0" style="26" hidden="1" customWidth="1"/>
    <col min="7688" max="7688" width="8.109375" style="26" customWidth="1"/>
    <col min="7689" max="7692" width="0" style="26" hidden="1" customWidth="1"/>
    <col min="7693" max="7694" width="13.33203125" style="26" customWidth="1"/>
    <col min="7695" max="7698" width="0" style="26" hidden="1" customWidth="1"/>
    <col min="7699" max="7934" width="8.88671875" style="26"/>
    <col min="7935" max="7935" width="5.77734375" style="26" customWidth="1"/>
    <col min="7936" max="7936" width="11.109375" style="26" customWidth="1"/>
    <col min="7937" max="7937" width="70.21875" style="26" customWidth="1"/>
    <col min="7938" max="7938" width="10.33203125" style="26" customWidth="1"/>
    <col min="7939" max="7939" width="13.33203125" style="26" customWidth="1"/>
    <col min="7940" max="7943" width="0" style="26" hidden="1" customWidth="1"/>
    <col min="7944" max="7944" width="8.109375" style="26" customWidth="1"/>
    <col min="7945" max="7948" width="0" style="26" hidden="1" customWidth="1"/>
    <col min="7949" max="7950" width="13.33203125" style="26" customWidth="1"/>
    <col min="7951" max="7954" width="0" style="26" hidden="1" customWidth="1"/>
    <col min="7955" max="8190" width="8.88671875" style="26"/>
    <col min="8191" max="8191" width="5.77734375" style="26" customWidth="1"/>
    <col min="8192" max="8192" width="11.109375" style="26" customWidth="1"/>
    <col min="8193" max="8193" width="70.21875" style="26" customWidth="1"/>
    <col min="8194" max="8194" width="10.33203125" style="26" customWidth="1"/>
    <col min="8195" max="8195" width="13.33203125" style="26" customWidth="1"/>
    <col min="8196" max="8199" width="0" style="26" hidden="1" customWidth="1"/>
    <col min="8200" max="8200" width="8.109375" style="26" customWidth="1"/>
    <col min="8201" max="8204" width="0" style="26" hidden="1" customWidth="1"/>
    <col min="8205" max="8206" width="13.33203125" style="26" customWidth="1"/>
    <col min="8207" max="8210" width="0" style="26" hidden="1" customWidth="1"/>
    <col min="8211" max="8446" width="8.88671875" style="26"/>
    <col min="8447" max="8447" width="5.77734375" style="26" customWidth="1"/>
    <col min="8448" max="8448" width="11.109375" style="26" customWidth="1"/>
    <col min="8449" max="8449" width="70.21875" style="26" customWidth="1"/>
    <col min="8450" max="8450" width="10.33203125" style="26" customWidth="1"/>
    <col min="8451" max="8451" width="13.33203125" style="26" customWidth="1"/>
    <col min="8452" max="8455" width="0" style="26" hidden="1" customWidth="1"/>
    <col min="8456" max="8456" width="8.109375" style="26" customWidth="1"/>
    <col min="8457" max="8460" width="0" style="26" hidden="1" customWidth="1"/>
    <col min="8461" max="8462" width="13.33203125" style="26" customWidth="1"/>
    <col min="8463" max="8466" width="0" style="26" hidden="1" customWidth="1"/>
    <col min="8467" max="8702" width="8.88671875" style="26"/>
    <col min="8703" max="8703" width="5.77734375" style="26" customWidth="1"/>
    <col min="8704" max="8704" width="11.109375" style="26" customWidth="1"/>
    <col min="8705" max="8705" width="70.21875" style="26" customWidth="1"/>
    <col min="8706" max="8706" width="10.33203125" style="26" customWidth="1"/>
    <col min="8707" max="8707" width="13.33203125" style="26" customWidth="1"/>
    <col min="8708" max="8711" width="0" style="26" hidden="1" customWidth="1"/>
    <col min="8712" max="8712" width="8.109375" style="26" customWidth="1"/>
    <col min="8713" max="8716" width="0" style="26" hidden="1" customWidth="1"/>
    <col min="8717" max="8718" width="13.33203125" style="26" customWidth="1"/>
    <col min="8719" max="8722" width="0" style="26" hidden="1" customWidth="1"/>
    <col min="8723" max="8958" width="8.88671875" style="26"/>
    <col min="8959" max="8959" width="5.77734375" style="26" customWidth="1"/>
    <col min="8960" max="8960" width="11.109375" style="26" customWidth="1"/>
    <col min="8961" max="8961" width="70.21875" style="26" customWidth="1"/>
    <col min="8962" max="8962" width="10.33203125" style="26" customWidth="1"/>
    <col min="8963" max="8963" width="13.33203125" style="26" customWidth="1"/>
    <col min="8964" max="8967" width="0" style="26" hidden="1" customWidth="1"/>
    <col min="8968" max="8968" width="8.109375" style="26" customWidth="1"/>
    <col min="8969" max="8972" width="0" style="26" hidden="1" customWidth="1"/>
    <col min="8973" max="8974" width="13.33203125" style="26" customWidth="1"/>
    <col min="8975" max="8978" width="0" style="26" hidden="1" customWidth="1"/>
    <col min="8979" max="9214" width="8.88671875" style="26"/>
    <col min="9215" max="9215" width="5.77734375" style="26" customWidth="1"/>
    <col min="9216" max="9216" width="11.109375" style="26" customWidth="1"/>
    <col min="9217" max="9217" width="70.21875" style="26" customWidth="1"/>
    <col min="9218" max="9218" width="10.33203125" style="26" customWidth="1"/>
    <col min="9219" max="9219" width="13.33203125" style="26" customWidth="1"/>
    <col min="9220" max="9223" width="0" style="26" hidden="1" customWidth="1"/>
    <col min="9224" max="9224" width="8.109375" style="26" customWidth="1"/>
    <col min="9225" max="9228" width="0" style="26" hidden="1" customWidth="1"/>
    <col min="9229" max="9230" width="13.33203125" style="26" customWidth="1"/>
    <col min="9231" max="9234" width="0" style="26" hidden="1" customWidth="1"/>
    <col min="9235" max="9470" width="8.88671875" style="26"/>
    <col min="9471" max="9471" width="5.77734375" style="26" customWidth="1"/>
    <col min="9472" max="9472" width="11.109375" style="26" customWidth="1"/>
    <col min="9473" max="9473" width="70.21875" style="26" customWidth="1"/>
    <col min="9474" max="9474" width="10.33203125" style="26" customWidth="1"/>
    <col min="9475" max="9475" width="13.33203125" style="26" customWidth="1"/>
    <col min="9476" max="9479" width="0" style="26" hidden="1" customWidth="1"/>
    <col min="9480" max="9480" width="8.109375" style="26" customWidth="1"/>
    <col min="9481" max="9484" width="0" style="26" hidden="1" customWidth="1"/>
    <col min="9485" max="9486" width="13.33203125" style="26" customWidth="1"/>
    <col min="9487" max="9490" width="0" style="26" hidden="1" customWidth="1"/>
    <col min="9491" max="9726" width="8.88671875" style="26"/>
    <col min="9727" max="9727" width="5.77734375" style="26" customWidth="1"/>
    <col min="9728" max="9728" width="11.109375" style="26" customWidth="1"/>
    <col min="9729" max="9729" width="70.21875" style="26" customWidth="1"/>
    <col min="9730" max="9730" width="10.33203125" style="26" customWidth="1"/>
    <col min="9731" max="9731" width="13.33203125" style="26" customWidth="1"/>
    <col min="9732" max="9735" width="0" style="26" hidden="1" customWidth="1"/>
    <col min="9736" max="9736" width="8.109375" style="26" customWidth="1"/>
    <col min="9737" max="9740" width="0" style="26" hidden="1" customWidth="1"/>
    <col min="9741" max="9742" width="13.33203125" style="26" customWidth="1"/>
    <col min="9743" max="9746" width="0" style="26" hidden="1" customWidth="1"/>
    <col min="9747" max="9982" width="8.88671875" style="26"/>
    <col min="9983" max="9983" width="5.77734375" style="26" customWidth="1"/>
    <col min="9984" max="9984" width="11.109375" style="26" customWidth="1"/>
    <col min="9985" max="9985" width="70.21875" style="26" customWidth="1"/>
    <col min="9986" max="9986" width="10.33203125" style="26" customWidth="1"/>
    <col min="9987" max="9987" width="13.33203125" style="26" customWidth="1"/>
    <col min="9988" max="9991" width="0" style="26" hidden="1" customWidth="1"/>
    <col min="9992" max="9992" width="8.109375" style="26" customWidth="1"/>
    <col min="9993" max="9996" width="0" style="26" hidden="1" customWidth="1"/>
    <col min="9997" max="9998" width="13.33203125" style="26" customWidth="1"/>
    <col min="9999" max="10002" width="0" style="26" hidden="1" customWidth="1"/>
    <col min="10003" max="10238" width="8.88671875" style="26"/>
    <col min="10239" max="10239" width="5.77734375" style="26" customWidth="1"/>
    <col min="10240" max="10240" width="11.109375" style="26" customWidth="1"/>
    <col min="10241" max="10241" width="70.21875" style="26" customWidth="1"/>
    <col min="10242" max="10242" width="10.33203125" style="26" customWidth="1"/>
    <col min="10243" max="10243" width="13.33203125" style="26" customWidth="1"/>
    <col min="10244" max="10247" width="0" style="26" hidden="1" customWidth="1"/>
    <col min="10248" max="10248" width="8.109375" style="26" customWidth="1"/>
    <col min="10249" max="10252" width="0" style="26" hidden="1" customWidth="1"/>
    <col min="10253" max="10254" width="13.33203125" style="26" customWidth="1"/>
    <col min="10255" max="10258" width="0" style="26" hidden="1" customWidth="1"/>
    <col min="10259" max="10494" width="8.88671875" style="26"/>
    <col min="10495" max="10495" width="5.77734375" style="26" customWidth="1"/>
    <col min="10496" max="10496" width="11.109375" style="26" customWidth="1"/>
    <col min="10497" max="10497" width="70.21875" style="26" customWidth="1"/>
    <col min="10498" max="10498" width="10.33203125" style="26" customWidth="1"/>
    <col min="10499" max="10499" width="13.33203125" style="26" customWidth="1"/>
    <col min="10500" max="10503" width="0" style="26" hidden="1" customWidth="1"/>
    <col min="10504" max="10504" width="8.109375" style="26" customWidth="1"/>
    <col min="10505" max="10508" width="0" style="26" hidden="1" customWidth="1"/>
    <col min="10509" max="10510" width="13.33203125" style="26" customWidth="1"/>
    <col min="10511" max="10514" width="0" style="26" hidden="1" customWidth="1"/>
    <col min="10515" max="10750" width="8.88671875" style="26"/>
    <col min="10751" max="10751" width="5.77734375" style="26" customWidth="1"/>
    <col min="10752" max="10752" width="11.109375" style="26" customWidth="1"/>
    <col min="10753" max="10753" width="70.21875" style="26" customWidth="1"/>
    <col min="10754" max="10754" width="10.33203125" style="26" customWidth="1"/>
    <col min="10755" max="10755" width="13.33203125" style="26" customWidth="1"/>
    <col min="10756" max="10759" width="0" style="26" hidden="1" customWidth="1"/>
    <col min="10760" max="10760" width="8.109375" style="26" customWidth="1"/>
    <col min="10761" max="10764" width="0" style="26" hidden="1" customWidth="1"/>
    <col min="10765" max="10766" width="13.33203125" style="26" customWidth="1"/>
    <col min="10767" max="10770" width="0" style="26" hidden="1" customWidth="1"/>
    <col min="10771" max="11006" width="8.88671875" style="26"/>
    <col min="11007" max="11007" width="5.77734375" style="26" customWidth="1"/>
    <col min="11008" max="11008" width="11.109375" style="26" customWidth="1"/>
    <col min="11009" max="11009" width="70.21875" style="26" customWidth="1"/>
    <col min="11010" max="11010" width="10.33203125" style="26" customWidth="1"/>
    <col min="11011" max="11011" width="13.33203125" style="26" customWidth="1"/>
    <col min="11012" max="11015" width="0" style="26" hidden="1" customWidth="1"/>
    <col min="11016" max="11016" width="8.109375" style="26" customWidth="1"/>
    <col min="11017" max="11020" width="0" style="26" hidden="1" customWidth="1"/>
    <col min="11021" max="11022" width="13.33203125" style="26" customWidth="1"/>
    <col min="11023" max="11026" width="0" style="26" hidden="1" customWidth="1"/>
    <col min="11027" max="11262" width="8.88671875" style="26"/>
    <col min="11263" max="11263" width="5.77734375" style="26" customWidth="1"/>
    <col min="11264" max="11264" width="11.109375" style="26" customWidth="1"/>
    <col min="11265" max="11265" width="70.21875" style="26" customWidth="1"/>
    <col min="11266" max="11266" width="10.33203125" style="26" customWidth="1"/>
    <col min="11267" max="11267" width="13.33203125" style="26" customWidth="1"/>
    <col min="11268" max="11271" width="0" style="26" hidden="1" customWidth="1"/>
    <col min="11272" max="11272" width="8.109375" style="26" customWidth="1"/>
    <col min="11273" max="11276" width="0" style="26" hidden="1" customWidth="1"/>
    <col min="11277" max="11278" width="13.33203125" style="26" customWidth="1"/>
    <col min="11279" max="11282" width="0" style="26" hidden="1" customWidth="1"/>
    <col min="11283" max="11518" width="8.88671875" style="26"/>
    <col min="11519" max="11519" width="5.77734375" style="26" customWidth="1"/>
    <col min="11520" max="11520" width="11.109375" style="26" customWidth="1"/>
    <col min="11521" max="11521" width="70.21875" style="26" customWidth="1"/>
    <col min="11522" max="11522" width="10.33203125" style="26" customWidth="1"/>
    <col min="11523" max="11523" width="13.33203125" style="26" customWidth="1"/>
    <col min="11524" max="11527" width="0" style="26" hidden="1" customWidth="1"/>
    <col min="11528" max="11528" width="8.109375" style="26" customWidth="1"/>
    <col min="11529" max="11532" width="0" style="26" hidden="1" customWidth="1"/>
    <col min="11533" max="11534" width="13.33203125" style="26" customWidth="1"/>
    <col min="11535" max="11538" width="0" style="26" hidden="1" customWidth="1"/>
    <col min="11539" max="11774" width="8.88671875" style="26"/>
    <col min="11775" max="11775" width="5.77734375" style="26" customWidth="1"/>
    <col min="11776" max="11776" width="11.109375" style="26" customWidth="1"/>
    <col min="11777" max="11777" width="70.21875" style="26" customWidth="1"/>
    <col min="11778" max="11778" width="10.33203125" style="26" customWidth="1"/>
    <col min="11779" max="11779" width="13.33203125" style="26" customWidth="1"/>
    <col min="11780" max="11783" width="0" style="26" hidden="1" customWidth="1"/>
    <col min="11784" max="11784" width="8.109375" style="26" customWidth="1"/>
    <col min="11785" max="11788" width="0" style="26" hidden="1" customWidth="1"/>
    <col min="11789" max="11790" width="13.33203125" style="26" customWidth="1"/>
    <col min="11791" max="11794" width="0" style="26" hidden="1" customWidth="1"/>
    <col min="11795" max="12030" width="8.88671875" style="26"/>
    <col min="12031" max="12031" width="5.77734375" style="26" customWidth="1"/>
    <col min="12032" max="12032" width="11.109375" style="26" customWidth="1"/>
    <col min="12033" max="12033" width="70.21875" style="26" customWidth="1"/>
    <col min="12034" max="12034" width="10.33203125" style="26" customWidth="1"/>
    <col min="12035" max="12035" width="13.33203125" style="26" customWidth="1"/>
    <col min="12036" max="12039" width="0" style="26" hidden="1" customWidth="1"/>
    <col min="12040" max="12040" width="8.109375" style="26" customWidth="1"/>
    <col min="12041" max="12044" width="0" style="26" hidden="1" customWidth="1"/>
    <col min="12045" max="12046" width="13.33203125" style="26" customWidth="1"/>
    <col min="12047" max="12050" width="0" style="26" hidden="1" customWidth="1"/>
    <col min="12051" max="12286" width="8.88671875" style="26"/>
    <col min="12287" max="12287" width="5.77734375" style="26" customWidth="1"/>
    <col min="12288" max="12288" width="11.109375" style="26" customWidth="1"/>
    <col min="12289" max="12289" width="70.21875" style="26" customWidth="1"/>
    <col min="12290" max="12290" width="10.33203125" style="26" customWidth="1"/>
    <col min="12291" max="12291" width="13.33203125" style="26" customWidth="1"/>
    <col min="12292" max="12295" width="0" style="26" hidden="1" customWidth="1"/>
    <col min="12296" max="12296" width="8.109375" style="26" customWidth="1"/>
    <col min="12297" max="12300" width="0" style="26" hidden="1" customWidth="1"/>
    <col min="12301" max="12302" width="13.33203125" style="26" customWidth="1"/>
    <col min="12303" max="12306" width="0" style="26" hidden="1" customWidth="1"/>
    <col min="12307" max="12542" width="8.88671875" style="26"/>
    <col min="12543" max="12543" width="5.77734375" style="26" customWidth="1"/>
    <col min="12544" max="12544" width="11.109375" style="26" customWidth="1"/>
    <col min="12545" max="12545" width="70.21875" style="26" customWidth="1"/>
    <col min="12546" max="12546" width="10.33203125" style="26" customWidth="1"/>
    <col min="12547" max="12547" width="13.33203125" style="26" customWidth="1"/>
    <col min="12548" max="12551" width="0" style="26" hidden="1" customWidth="1"/>
    <col min="12552" max="12552" width="8.109375" style="26" customWidth="1"/>
    <col min="12553" max="12556" width="0" style="26" hidden="1" customWidth="1"/>
    <col min="12557" max="12558" width="13.33203125" style="26" customWidth="1"/>
    <col min="12559" max="12562" width="0" style="26" hidden="1" customWidth="1"/>
    <col min="12563" max="12798" width="8.88671875" style="26"/>
    <col min="12799" max="12799" width="5.77734375" style="26" customWidth="1"/>
    <col min="12800" max="12800" width="11.109375" style="26" customWidth="1"/>
    <col min="12801" max="12801" width="70.21875" style="26" customWidth="1"/>
    <col min="12802" max="12802" width="10.33203125" style="26" customWidth="1"/>
    <col min="12803" max="12803" width="13.33203125" style="26" customWidth="1"/>
    <col min="12804" max="12807" width="0" style="26" hidden="1" customWidth="1"/>
    <col min="12808" max="12808" width="8.109375" style="26" customWidth="1"/>
    <col min="12809" max="12812" width="0" style="26" hidden="1" customWidth="1"/>
    <col min="12813" max="12814" width="13.33203125" style="26" customWidth="1"/>
    <col min="12815" max="12818" width="0" style="26" hidden="1" customWidth="1"/>
    <col min="12819" max="13054" width="8.88671875" style="26"/>
    <col min="13055" max="13055" width="5.77734375" style="26" customWidth="1"/>
    <col min="13056" max="13056" width="11.109375" style="26" customWidth="1"/>
    <col min="13057" max="13057" width="70.21875" style="26" customWidth="1"/>
    <col min="13058" max="13058" width="10.33203125" style="26" customWidth="1"/>
    <col min="13059" max="13059" width="13.33203125" style="26" customWidth="1"/>
    <col min="13060" max="13063" width="0" style="26" hidden="1" customWidth="1"/>
    <col min="13064" max="13064" width="8.109375" style="26" customWidth="1"/>
    <col min="13065" max="13068" width="0" style="26" hidden="1" customWidth="1"/>
    <col min="13069" max="13070" width="13.33203125" style="26" customWidth="1"/>
    <col min="13071" max="13074" width="0" style="26" hidden="1" customWidth="1"/>
    <col min="13075" max="13310" width="8.88671875" style="26"/>
    <col min="13311" max="13311" width="5.77734375" style="26" customWidth="1"/>
    <col min="13312" max="13312" width="11.109375" style="26" customWidth="1"/>
    <col min="13313" max="13313" width="70.21875" style="26" customWidth="1"/>
    <col min="13314" max="13314" width="10.33203125" style="26" customWidth="1"/>
    <col min="13315" max="13315" width="13.33203125" style="26" customWidth="1"/>
    <col min="13316" max="13319" width="0" style="26" hidden="1" customWidth="1"/>
    <col min="13320" max="13320" width="8.109375" style="26" customWidth="1"/>
    <col min="13321" max="13324" width="0" style="26" hidden="1" customWidth="1"/>
    <col min="13325" max="13326" width="13.33203125" style="26" customWidth="1"/>
    <col min="13327" max="13330" width="0" style="26" hidden="1" customWidth="1"/>
    <col min="13331" max="13566" width="8.88671875" style="26"/>
    <col min="13567" max="13567" width="5.77734375" style="26" customWidth="1"/>
    <col min="13568" max="13568" width="11.109375" style="26" customWidth="1"/>
    <col min="13569" max="13569" width="70.21875" style="26" customWidth="1"/>
    <col min="13570" max="13570" width="10.33203125" style="26" customWidth="1"/>
    <col min="13571" max="13571" width="13.33203125" style="26" customWidth="1"/>
    <col min="13572" max="13575" width="0" style="26" hidden="1" customWidth="1"/>
    <col min="13576" max="13576" width="8.109375" style="26" customWidth="1"/>
    <col min="13577" max="13580" width="0" style="26" hidden="1" customWidth="1"/>
    <col min="13581" max="13582" width="13.33203125" style="26" customWidth="1"/>
    <col min="13583" max="13586" width="0" style="26" hidden="1" customWidth="1"/>
    <col min="13587" max="13822" width="8.88671875" style="26"/>
    <col min="13823" max="13823" width="5.77734375" style="26" customWidth="1"/>
    <col min="13824" max="13824" width="11.109375" style="26" customWidth="1"/>
    <col min="13825" max="13825" width="70.21875" style="26" customWidth="1"/>
    <col min="13826" max="13826" width="10.33203125" style="26" customWidth="1"/>
    <col min="13827" max="13827" width="13.33203125" style="26" customWidth="1"/>
    <col min="13828" max="13831" width="0" style="26" hidden="1" customWidth="1"/>
    <col min="13832" max="13832" width="8.109375" style="26" customWidth="1"/>
    <col min="13833" max="13836" width="0" style="26" hidden="1" customWidth="1"/>
    <col min="13837" max="13838" width="13.33203125" style="26" customWidth="1"/>
    <col min="13839" max="13842" width="0" style="26" hidden="1" customWidth="1"/>
    <col min="13843" max="14078" width="8.88671875" style="26"/>
    <col min="14079" max="14079" width="5.77734375" style="26" customWidth="1"/>
    <col min="14080" max="14080" width="11.109375" style="26" customWidth="1"/>
    <col min="14081" max="14081" width="70.21875" style="26" customWidth="1"/>
    <col min="14082" max="14082" width="10.33203125" style="26" customWidth="1"/>
    <col min="14083" max="14083" width="13.33203125" style="26" customWidth="1"/>
    <col min="14084" max="14087" width="0" style="26" hidden="1" customWidth="1"/>
    <col min="14088" max="14088" width="8.109375" style="26" customWidth="1"/>
    <col min="14089" max="14092" width="0" style="26" hidden="1" customWidth="1"/>
    <col min="14093" max="14094" width="13.33203125" style="26" customWidth="1"/>
    <col min="14095" max="14098" width="0" style="26" hidden="1" customWidth="1"/>
    <col min="14099" max="14334" width="8.88671875" style="26"/>
    <col min="14335" max="14335" width="5.77734375" style="26" customWidth="1"/>
    <col min="14336" max="14336" width="11.109375" style="26" customWidth="1"/>
    <col min="14337" max="14337" width="70.21875" style="26" customWidth="1"/>
    <col min="14338" max="14338" width="10.33203125" style="26" customWidth="1"/>
    <col min="14339" max="14339" width="13.33203125" style="26" customWidth="1"/>
    <col min="14340" max="14343" width="0" style="26" hidden="1" customWidth="1"/>
    <col min="14344" max="14344" width="8.109375" style="26" customWidth="1"/>
    <col min="14345" max="14348" width="0" style="26" hidden="1" customWidth="1"/>
    <col min="14349" max="14350" width="13.33203125" style="26" customWidth="1"/>
    <col min="14351" max="14354" width="0" style="26" hidden="1" customWidth="1"/>
    <col min="14355" max="14590" width="8.88671875" style="26"/>
    <col min="14591" max="14591" width="5.77734375" style="26" customWidth="1"/>
    <col min="14592" max="14592" width="11.109375" style="26" customWidth="1"/>
    <col min="14593" max="14593" width="70.21875" style="26" customWidth="1"/>
    <col min="14594" max="14594" width="10.33203125" style="26" customWidth="1"/>
    <col min="14595" max="14595" width="13.33203125" style="26" customWidth="1"/>
    <col min="14596" max="14599" width="0" style="26" hidden="1" customWidth="1"/>
    <col min="14600" max="14600" width="8.109375" style="26" customWidth="1"/>
    <col min="14601" max="14604" width="0" style="26" hidden="1" customWidth="1"/>
    <col min="14605" max="14606" width="13.33203125" style="26" customWidth="1"/>
    <col min="14607" max="14610" width="0" style="26" hidden="1" customWidth="1"/>
    <col min="14611" max="14846" width="8.88671875" style="26"/>
    <col min="14847" max="14847" width="5.77734375" style="26" customWidth="1"/>
    <col min="14848" max="14848" width="11.109375" style="26" customWidth="1"/>
    <col min="14849" max="14849" width="70.21875" style="26" customWidth="1"/>
    <col min="14850" max="14850" width="10.33203125" style="26" customWidth="1"/>
    <col min="14851" max="14851" width="13.33203125" style="26" customWidth="1"/>
    <col min="14852" max="14855" width="0" style="26" hidden="1" customWidth="1"/>
    <col min="14856" max="14856" width="8.109375" style="26" customWidth="1"/>
    <col min="14857" max="14860" width="0" style="26" hidden="1" customWidth="1"/>
    <col min="14861" max="14862" width="13.33203125" style="26" customWidth="1"/>
    <col min="14863" max="14866" width="0" style="26" hidden="1" customWidth="1"/>
    <col min="14867" max="15102" width="8.88671875" style="26"/>
    <col min="15103" max="15103" width="5.77734375" style="26" customWidth="1"/>
    <col min="15104" max="15104" width="11.109375" style="26" customWidth="1"/>
    <col min="15105" max="15105" width="70.21875" style="26" customWidth="1"/>
    <col min="15106" max="15106" width="10.33203125" style="26" customWidth="1"/>
    <col min="15107" max="15107" width="13.33203125" style="26" customWidth="1"/>
    <col min="15108" max="15111" width="0" style="26" hidden="1" customWidth="1"/>
    <col min="15112" max="15112" width="8.109375" style="26" customWidth="1"/>
    <col min="15113" max="15116" width="0" style="26" hidden="1" customWidth="1"/>
    <col min="15117" max="15118" width="13.33203125" style="26" customWidth="1"/>
    <col min="15119" max="15122" width="0" style="26" hidden="1" customWidth="1"/>
    <col min="15123" max="15358" width="8.88671875" style="26"/>
    <col min="15359" max="15359" width="5.77734375" style="26" customWidth="1"/>
    <col min="15360" max="15360" width="11.109375" style="26" customWidth="1"/>
    <col min="15361" max="15361" width="70.21875" style="26" customWidth="1"/>
    <col min="15362" max="15362" width="10.33203125" style="26" customWidth="1"/>
    <col min="15363" max="15363" width="13.33203125" style="26" customWidth="1"/>
    <col min="15364" max="15367" width="0" style="26" hidden="1" customWidth="1"/>
    <col min="15368" max="15368" width="8.109375" style="26" customWidth="1"/>
    <col min="15369" max="15372" width="0" style="26" hidden="1" customWidth="1"/>
    <col min="15373" max="15374" width="13.33203125" style="26" customWidth="1"/>
    <col min="15375" max="15378" width="0" style="26" hidden="1" customWidth="1"/>
    <col min="15379" max="15614" width="8.88671875" style="26"/>
    <col min="15615" max="15615" width="5.77734375" style="26" customWidth="1"/>
    <col min="15616" max="15616" width="11.109375" style="26" customWidth="1"/>
    <col min="15617" max="15617" width="70.21875" style="26" customWidth="1"/>
    <col min="15618" max="15618" width="10.33203125" style="26" customWidth="1"/>
    <col min="15619" max="15619" width="13.33203125" style="26" customWidth="1"/>
    <col min="15620" max="15623" width="0" style="26" hidden="1" customWidth="1"/>
    <col min="15624" max="15624" width="8.109375" style="26" customWidth="1"/>
    <col min="15625" max="15628" width="0" style="26" hidden="1" customWidth="1"/>
    <col min="15629" max="15630" width="13.33203125" style="26" customWidth="1"/>
    <col min="15631" max="15634" width="0" style="26" hidden="1" customWidth="1"/>
    <col min="15635" max="15870" width="8.88671875" style="26"/>
    <col min="15871" max="15871" width="5.77734375" style="26" customWidth="1"/>
    <col min="15872" max="15872" width="11.109375" style="26" customWidth="1"/>
    <col min="15873" max="15873" width="70.21875" style="26" customWidth="1"/>
    <col min="15874" max="15874" width="10.33203125" style="26" customWidth="1"/>
    <col min="15875" max="15875" width="13.33203125" style="26" customWidth="1"/>
    <col min="15876" max="15879" width="0" style="26" hidden="1" customWidth="1"/>
    <col min="15880" max="15880" width="8.109375" style="26" customWidth="1"/>
    <col min="15881" max="15884" width="0" style="26" hidden="1" customWidth="1"/>
    <col min="15885" max="15886" width="13.33203125" style="26" customWidth="1"/>
    <col min="15887" max="15890" width="0" style="26" hidden="1" customWidth="1"/>
    <col min="15891" max="16126" width="8.88671875" style="26"/>
    <col min="16127" max="16127" width="5.77734375" style="26" customWidth="1"/>
    <col min="16128" max="16128" width="11.109375" style="26" customWidth="1"/>
    <col min="16129" max="16129" width="70.21875" style="26" customWidth="1"/>
    <col min="16130" max="16130" width="10.33203125" style="26" customWidth="1"/>
    <col min="16131" max="16131" width="13.33203125" style="26" customWidth="1"/>
    <col min="16132" max="16135" width="0" style="26" hidden="1" customWidth="1"/>
    <col min="16136" max="16136" width="8.109375" style="26" customWidth="1"/>
    <col min="16137" max="16140" width="0" style="26" hidden="1" customWidth="1"/>
    <col min="16141" max="16142" width="13.33203125" style="26" customWidth="1"/>
    <col min="16143" max="16146" width="0" style="26" hidden="1" customWidth="1"/>
    <col min="16147" max="16384" width="8.88671875" style="26"/>
  </cols>
  <sheetData>
    <row r="1" spans="1:19" ht="21" customHeight="1">
      <c r="A1" s="91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S1" s="57" t="s">
        <v>69</v>
      </c>
    </row>
    <row r="2" spans="1:19" ht="16.5" customHeight="1">
      <c r="A2" s="98" t="s">
        <v>70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S2" s="26" t="s">
        <v>79</v>
      </c>
    </row>
    <row r="3" spans="1:19" ht="16.5" customHeight="1">
      <c r="A3" s="99" t="s">
        <v>71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</row>
    <row r="4" spans="1:19" ht="36.6" customHeight="1">
      <c r="A4" s="58" t="s">
        <v>2</v>
      </c>
      <c r="B4" s="59" t="s">
        <v>3</v>
      </c>
      <c r="C4" s="59" t="s">
        <v>4</v>
      </c>
      <c r="D4" s="59" t="s">
        <v>5</v>
      </c>
      <c r="E4" s="59" t="s">
        <v>21</v>
      </c>
      <c r="F4" s="59" t="s">
        <v>22</v>
      </c>
      <c r="G4" s="59" t="s">
        <v>23</v>
      </c>
      <c r="H4" s="59" t="s">
        <v>22</v>
      </c>
      <c r="I4" s="59" t="s">
        <v>24</v>
      </c>
      <c r="J4" s="59" t="s">
        <v>22</v>
      </c>
      <c r="K4" s="59" t="s">
        <v>25</v>
      </c>
      <c r="L4" s="59" t="s">
        <v>22</v>
      </c>
      <c r="M4" s="59" t="s">
        <v>26</v>
      </c>
      <c r="N4" s="59" t="s">
        <v>22</v>
      </c>
      <c r="O4" s="59" t="s">
        <v>27</v>
      </c>
      <c r="P4" s="59" t="s">
        <v>28</v>
      </c>
      <c r="Q4" s="26" t="s">
        <v>6</v>
      </c>
      <c r="R4" s="26" t="s">
        <v>7</v>
      </c>
    </row>
    <row r="5" spans="1:19" s="57" customFormat="1" ht="16.5" customHeight="1">
      <c r="A5" s="60" t="s">
        <v>8</v>
      </c>
      <c r="B5" s="61" t="s">
        <v>9</v>
      </c>
      <c r="C5" s="61"/>
      <c r="D5" s="62"/>
      <c r="E5" s="63"/>
      <c r="F5" s="63"/>
      <c r="G5" s="64"/>
      <c r="H5" s="63"/>
      <c r="I5" s="63"/>
      <c r="J5" s="63"/>
      <c r="K5" s="63"/>
      <c r="L5" s="63"/>
      <c r="M5" s="63"/>
      <c r="N5" s="63"/>
      <c r="O5" s="63"/>
      <c r="P5" s="63"/>
    </row>
    <row r="6" spans="1:19" s="57" customFormat="1" ht="16.5" customHeight="1">
      <c r="A6" s="65">
        <v>1</v>
      </c>
      <c r="B6" s="3" t="s">
        <v>56</v>
      </c>
      <c r="C6" s="2" t="s">
        <v>57</v>
      </c>
      <c r="D6" s="66">
        <v>334.40000000000003</v>
      </c>
      <c r="E6" s="67">
        <v>20000</v>
      </c>
      <c r="F6" s="67">
        <v>6688000.0000000009</v>
      </c>
      <c r="G6" s="68">
        <v>20000</v>
      </c>
      <c r="H6" s="67">
        <v>6688000.0000000009</v>
      </c>
      <c r="I6" s="67">
        <v>20000</v>
      </c>
      <c r="J6" s="67">
        <v>6688000.0000000009</v>
      </c>
      <c r="K6" s="67">
        <v>0</v>
      </c>
      <c r="L6" s="67">
        <v>0</v>
      </c>
      <c r="M6" s="67">
        <v>20000</v>
      </c>
      <c r="N6" s="67">
        <f>D6*M6</f>
        <v>6688000.0000000009</v>
      </c>
      <c r="O6" s="67">
        <v>0</v>
      </c>
      <c r="P6" s="67">
        <v>0</v>
      </c>
    </row>
    <row r="7" spans="1:19" s="57" customFormat="1" ht="16.5" customHeight="1">
      <c r="A7" s="65">
        <v>2</v>
      </c>
      <c r="B7" s="3" t="s">
        <v>58</v>
      </c>
      <c r="C7" s="2" t="s">
        <v>59</v>
      </c>
      <c r="D7" s="66">
        <v>17994.900000000001</v>
      </c>
      <c r="E7" s="67">
        <v>3200</v>
      </c>
      <c r="F7" s="67">
        <v>57583680.000000007</v>
      </c>
      <c r="G7" s="68">
        <v>6000</v>
      </c>
      <c r="H7" s="67">
        <v>107969400.00000001</v>
      </c>
      <c r="I7" s="67">
        <v>6000</v>
      </c>
      <c r="J7" s="67">
        <v>107969400.00000001</v>
      </c>
      <c r="K7" s="67">
        <v>0</v>
      </c>
      <c r="L7" s="67">
        <v>0</v>
      </c>
      <c r="M7" s="67">
        <v>6000</v>
      </c>
      <c r="N7" s="67">
        <f t="shared" ref="N7:N8" si="0">D7*M7</f>
        <v>107969400.00000001</v>
      </c>
      <c r="O7" s="67">
        <v>2800</v>
      </c>
      <c r="P7" s="67">
        <v>50385720.000000007</v>
      </c>
      <c r="Q7" s="57">
        <v>0</v>
      </c>
      <c r="R7" s="57">
        <v>0</v>
      </c>
    </row>
    <row r="8" spans="1:19" s="57" customFormat="1" ht="16.5" customHeight="1">
      <c r="A8" s="65">
        <v>3</v>
      </c>
      <c r="B8" s="3" t="s">
        <v>60</v>
      </c>
      <c r="C8" s="2" t="s">
        <v>35</v>
      </c>
      <c r="D8" s="66">
        <v>144.25179999999997</v>
      </c>
      <c r="E8" s="67">
        <v>19200</v>
      </c>
      <c r="F8" s="67">
        <v>2769634.5599999996</v>
      </c>
      <c r="G8" s="68">
        <v>20000</v>
      </c>
      <c r="H8" s="67">
        <v>2885035.9999999995</v>
      </c>
      <c r="I8" s="67">
        <v>20000</v>
      </c>
      <c r="J8" s="67">
        <v>2885035.9999999995</v>
      </c>
      <c r="K8" s="67">
        <v>0</v>
      </c>
      <c r="L8" s="67">
        <v>0</v>
      </c>
      <c r="M8" s="67">
        <v>20000</v>
      </c>
      <c r="N8" s="67">
        <f t="shared" si="0"/>
        <v>2885035.9999999995</v>
      </c>
      <c r="O8" s="67">
        <v>800</v>
      </c>
      <c r="P8" s="67">
        <v>115401.43999999994</v>
      </c>
      <c r="Q8" s="57">
        <v>0</v>
      </c>
      <c r="R8" s="57">
        <v>0</v>
      </c>
    </row>
    <row r="9" spans="1:19" s="57" customFormat="1" ht="16.5" customHeight="1">
      <c r="A9" s="69"/>
      <c r="B9" s="71" t="s">
        <v>12</v>
      </c>
      <c r="C9" s="70"/>
      <c r="D9" s="72"/>
      <c r="E9" s="72"/>
      <c r="F9" s="72">
        <v>67041314.56000001</v>
      </c>
      <c r="G9" s="73"/>
      <c r="H9" s="72">
        <v>117542436.00000001</v>
      </c>
      <c r="I9" s="72"/>
      <c r="J9" s="72">
        <v>117542436.00000001</v>
      </c>
      <c r="K9" s="72"/>
      <c r="L9" s="72">
        <v>0</v>
      </c>
      <c r="M9" s="72"/>
      <c r="N9" s="72">
        <f>SUBTOTAL(9,N6:N8)</f>
        <v>117542436.00000001</v>
      </c>
      <c r="O9" s="72"/>
      <c r="P9" s="72">
        <v>50501121.440000005</v>
      </c>
    </row>
    <row r="10" spans="1:19" s="57" customFormat="1" ht="16.5" customHeight="1">
      <c r="A10" s="60" t="s">
        <v>13</v>
      </c>
      <c r="B10" s="61" t="s">
        <v>14</v>
      </c>
      <c r="C10" s="61"/>
      <c r="D10" s="62"/>
      <c r="E10" s="63"/>
      <c r="F10" s="63"/>
      <c r="G10" s="64"/>
      <c r="H10" s="63"/>
      <c r="I10" s="63"/>
      <c r="J10" s="63"/>
      <c r="K10" s="63"/>
      <c r="L10" s="63"/>
      <c r="M10" s="63"/>
      <c r="N10" s="63"/>
      <c r="O10" s="63"/>
      <c r="P10" s="63"/>
    </row>
    <row r="11" spans="1:19" s="57" customFormat="1" ht="16.5" customHeight="1">
      <c r="A11" s="65">
        <v>1</v>
      </c>
      <c r="B11" s="3" t="s">
        <v>39</v>
      </c>
      <c r="C11" s="2" t="s">
        <v>38</v>
      </c>
      <c r="D11" s="66">
        <v>373.4970985999999</v>
      </c>
      <c r="E11" s="67">
        <v>221303</v>
      </c>
      <c r="F11" s="67">
        <v>82656028.411475778</v>
      </c>
      <c r="G11" s="68">
        <v>234563</v>
      </c>
      <c r="H11" s="67">
        <v>87608599.938911781</v>
      </c>
      <c r="I11" s="67">
        <v>234563</v>
      </c>
      <c r="J11" s="67">
        <v>87608599.938911781</v>
      </c>
      <c r="K11" s="67"/>
      <c r="L11" s="67"/>
      <c r="M11" s="67">
        <v>234563</v>
      </c>
      <c r="N11" s="67">
        <f t="shared" ref="N11:N13" si="1">D11*M11</f>
        <v>87608599.938911781</v>
      </c>
      <c r="O11" s="67">
        <v>13260</v>
      </c>
      <c r="P11" s="67">
        <v>4952571.5274360031</v>
      </c>
    </row>
    <row r="12" spans="1:19" s="57" customFormat="1" ht="16.5" customHeight="1">
      <c r="A12" s="65">
        <v>2</v>
      </c>
      <c r="B12" s="3" t="s">
        <v>61</v>
      </c>
      <c r="C12" s="2" t="s">
        <v>38</v>
      </c>
      <c r="D12" s="66">
        <v>55.176000000000002</v>
      </c>
      <c r="E12" s="67">
        <v>239592</v>
      </c>
      <c r="F12" s="67">
        <v>13219728.192</v>
      </c>
      <c r="G12" s="68">
        <v>253949</v>
      </c>
      <c r="H12" s="67">
        <v>14011890.024</v>
      </c>
      <c r="I12" s="67">
        <v>253949</v>
      </c>
      <c r="J12" s="67">
        <v>14011890.024</v>
      </c>
      <c r="K12" s="67"/>
      <c r="L12" s="67"/>
      <c r="M12" s="67">
        <v>253949</v>
      </c>
      <c r="N12" s="67">
        <f t="shared" si="1"/>
        <v>14011890.024</v>
      </c>
      <c r="O12" s="67">
        <v>14357</v>
      </c>
      <c r="P12" s="67">
        <v>792161.8320000004</v>
      </c>
    </row>
    <row r="13" spans="1:19" s="57" customFormat="1" ht="16.5" customHeight="1">
      <c r="A13" s="65">
        <v>3</v>
      </c>
      <c r="B13" s="3" t="s">
        <v>40</v>
      </c>
      <c r="C13" s="2" t="s">
        <v>38</v>
      </c>
      <c r="D13" s="66">
        <v>3</v>
      </c>
      <c r="E13" s="67">
        <v>262697</v>
      </c>
      <c r="F13" s="67">
        <v>788091</v>
      </c>
      <c r="G13" s="68">
        <v>278438</v>
      </c>
      <c r="H13" s="67">
        <v>835314</v>
      </c>
      <c r="I13" s="67">
        <v>278438</v>
      </c>
      <c r="J13" s="67">
        <v>835314</v>
      </c>
      <c r="K13" s="67"/>
      <c r="L13" s="67"/>
      <c r="M13" s="67">
        <v>278438</v>
      </c>
      <c r="N13" s="67">
        <f t="shared" si="1"/>
        <v>835314</v>
      </c>
      <c r="O13" s="67">
        <v>15741</v>
      </c>
      <c r="P13" s="67">
        <v>47223</v>
      </c>
    </row>
    <row r="14" spans="1:19" s="57" customFormat="1" ht="16.5" customHeight="1">
      <c r="A14" s="69"/>
      <c r="B14" s="71" t="s">
        <v>15</v>
      </c>
      <c r="C14" s="70"/>
      <c r="D14" s="72"/>
      <c r="E14" s="72"/>
      <c r="F14" s="72">
        <v>96663847.603475779</v>
      </c>
      <c r="G14" s="73"/>
      <c r="H14" s="72">
        <v>102455803.96291178</v>
      </c>
      <c r="I14" s="72"/>
      <c r="J14" s="72">
        <v>102455803.96291178</v>
      </c>
      <c r="K14" s="72"/>
      <c r="L14" s="72">
        <v>0</v>
      </c>
      <c r="M14" s="72"/>
      <c r="N14" s="72">
        <f>SUBTOTAL(9,N11:N13)</f>
        <v>102455803.96291178</v>
      </c>
      <c r="O14" s="72"/>
      <c r="P14" s="72">
        <v>5791956.3594360035</v>
      </c>
    </row>
    <row r="15" spans="1:19" s="57" customFormat="1" ht="16.5" customHeight="1">
      <c r="A15" s="60" t="s">
        <v>16</v>
      </c>
      <c r="B15" s="61" t="s">
        <v>17</v>
      </c>
      <c r="C15" s="61"/>
      <c r="D15" s="62"/>
      <c r="E15" s="63"/>
      <c r="F15" s="63"/>
      <c r="G15" s="64"/>
      <c r="H15" s="63"/>
      <c r="I15" s="63"/>
      <c r="J15" s="63"/>
      <c r="K15" s="63"/>
      <c r="L15" s="63"/>
      <c r="M15" s="63"/>
      <c r="N15" s="63"/>
      <c r="O15" s="63"/>
      <c r="P15" s="63"/>
    </row>
    <row r="16" spans="1:19" s="57" customFormat="1" ht="28.5" customHeight="1">
      <c r="A16" s="65">
        <v>1</v>
      </c>
      <c r="B16" s="3" t="s">
        <v>62</v>
      </c>
      <c r="C16" s="2" t="s">
        <v>43</v>
      </c>
      <c r="D16" s="66">
        <v>16.3856</v>
      </c>
      <c r="E16" s="67">
        <v>2391243</v>
      </c>
      <c r="F16" s="67">
        <v>39181951.300800003</v>
      </c>
      <c r="G16" s="68">
        <v>2106075</v>
      </c>
      <c r="H16" s="67">
        <v>34509302.520000003</v>
      </c>
      <c r="I16" s="67">
        <v>2106075</v>
      </c>
      <c r="J16" s="67">
        <v>34509302.520000003</v>
      </c>
      <c r="K16" s="67"/>
      <c r="L16" s="67">
        <v>0</v>
      </c>
      <c r="M16" s="67">
        <v>2106075</v>
      </c>
      <c r="N16" s="67">
        <f t="shared" ref="N16:N24" si="2">D16*M16</f>
        <v>34509302.520000003</v>
      </c>
      <c r="O16" s="67">
        <v>-285168</v>
      </c>
      <c r="P16" s="67">
        <v>-4672648.7807999998</v>
      </c>
    </row>
    <row r="17" spans="1:16" s="57" customFormat="1" ht="28.5" customHeight="1">
      <c r="A17" s="65">
        <v>2</v>
      </c>
      <c r="B17" s="3" t="s">
        <v>45</v>
      </c>
      <c r="C17" s="2" t="s">
        <v>43</v>
      </c>
      <c r="D17" s="66">
        <v>17.336738999999998</v>
      </c>
      <c r="E17" s="67">
        <v>2938899</v>
      </c>
      <c r="F17" s="67">
        <v>50950924.910360992</v>
      </c>
      <c r="G17" s="68">
        <v>2570622</v>
      </c>
      <c r="H17" s="67">
        <v>44566202.681657992</v>
      </c>
      <c r="I17" s="67">
        <v>2570622</v>
      </c>
      <c r="J17" s="67">
        <v>44566202.681657992</v>
      </c>
      <c r="K17" s="67"/>
      <c r="L17" s="67">
        <v>0</v>
      </c>
      <c r="M17" s="67">
        <v>2570622</v>
      </c>
      <c r="N17" s="67">
        <f t="shared" si="2"/>
        <v>44566202.681657992</v>
      </c>
      <c r="O17" s="67">
        <v>-368277</v>
      </c>
      <c r="P17" s="67">
        <v>-6384722.2287029997</v>
      </c>
    </row>
    <row r="18" spans="1:16" s="57" customFormat="1" ht="28.5" customHeight="1">
      <c r="A18" s="65">
        <v>3</v>
      </c>
      <c r="B18" s="3" t="s">
        <v>72</v>
      </c>
      <c r="C18" s="2" t="s">
        <v>43</v>
      </c>
      <c r="D18" s="66">
        <v>11.714882159999998</v>
      </c>
      <c r="E18" s="67">
        <v>4000423</v>
      </c>
      <c r="F18" s="67">
        <v>46864484.035153672</v>
      </c>
      <c r="G18" s="68">
        <v>3525291</v>
      </c>
      <c r="H18" s="67">
        <v>41298368.644708551</v>
      </c>
      <c r="I18" s="67">
        <v>3525291</v>
      </c>
      <c r="J18" s="67">
        <v>41298368.644708551</v>
      </c>
      <c r="K18" s="67"/>
      <c r="L18" s="67">
        <v>0</v>
      </c>
      <c r="M18" s="67">
        <v>3525291</v>
      </c>
      <c r="N18" s="67">
        <f t="shared" si="2"/>
        <v>41298368.644708551</v>
      </c>
      <c r="O18" s="67">
        <v>-475132</v>
      </c>
      <c r="P18" s="67">
        <v>-5566115.3904451206</v>
      </c>
    </row>
    <row r="19" spans="1:16" s="57" customFormat="1" ht="16.5" customHeight="1">
      <c r="A19" s="65">
        <v>4</v>
      </c>
      <c r="B19" s="3" t="s">
        <v>46</v>
      </c>
      <c r="C19" s="2" t="s">
        <v>43</v>
      </c>
      <c r="D19" s="66">
        <v>197.54447499999998</v>
      </c>
      <c r="E19" s="67">
        <v>361310</v>
      </c>
      <c r="F19" s="67">
        <v>71374794.262249991</v>
      </c>
      <c r="G19" s="68">
        <v>357707</v>
      </c>
      <c r="H19" s="67">
        <v>70663041.518824995</v>
      </c>
      <c r="I19" s="67">
        <v>357707</v>
      </c>
      <c r="J19" s="67">
        <v>70663041.518824995</v>
      </c>
      <c r="K19" s="67"/>
      <c r="L19" s="67">
        <v>0</v>
      </c>
      <c r="M19" s="67">
        <v>357707</v>
      </c>
      <c r="N19" s="67">
        <f t="shared" si="2"/>
        <v>70663041.518824995</v>
      </c>
      <c r="O19" s="67">
        <v>-3603</v>
      </c>
      <c r="P19" s="67">
        <v>-711752.74342499673</v>
      </c>
    </row>
    <row r="20" spans="1:16" s="57" customFormat="1" ht="16.5" customHeight="1">
      <c r="A20" s="65">
        <v>5</v>
      </c>
      <c r="B20" s="3" t="s">
        <v>73</v>
      </c>
      <c r="C20" s="2" t="s">
        <v>43</v>
      </c>
      <c r="D20" s="66">
        <v>1.3621956</v>
      </c>
      <c r="E20" s="67">
        <v>2096893</v>
      </c>
      <c r="F20" s="67">
        <v>2856378.4182707998</v>
      </c>
      <c r="G20" s="68">
        <v>1841407</v>
      </c>
      <c r="H20" s="67">
        <v>2508356.5132092</v>
      </c>
      <c r="I20" s="67">
        <v>1841407</v>
      </c>
      <c r="J20" s="67">
        <v>2508356.5132092</v>
      </c>
      <c r="K20" s="67"/>
      <c r="L20" s="67">
        <v>0</v>
      </c>
      <c r="M20" s="67">
        <v>1841407</v>
      </c>
      <c r="N20" s="67">
        <f t="shared" si="2"/>
        <v>2508356.5132092</v>
      </c>
      <c r="O20" s="67">
        <v>-255486</v>
      </c>
      <c r="P20" s="67">
        <v>-348021.9050615998</v>
      </c>
    </row>
    <row r="21" spans="1:16" s="57" customFormat="1" ht="16.5" customHeight="1">
      <c r="A21" s="65">
        <v>6</v>
      </c>
      <c r="B21" s="3" t="s">
        <v>52</v>
      </c>
      <c r="C21" s="2" t="s">
        <v>43</v>
      </c>
      <c r="D21" s="66">
        <v>21.346596999999996</v>
      </c>
      <c r="E21" s="67">
        <v>115189</v>
      </c>
      <c r="F21" s="67">
        <v>2458893.1618329994</v>
      </c>
      <c r="G21" s="68">
        <v>115189</v>
      </c>
      <c r="H21" s="67">
        <v>2458893.1618329994</v>
      </c>
      <c r="I21" s="67">
        <v>115189</v>
      </c>
      <c r="J21" s="67">
        <v>2458893.1618329994</v>
      </c>
      <c r="K21" s="67"/>
      <c r="L21" s="67">
        <v>0</v>
      </c>
      <c r="M21" s="67">
        <v>115189</v>
      </c>
      <c r="N21" s="67">
        <f t="shared" si="2"/>
        <v>2458893.1618329994</v>
      </c>
      <c r="O21" s="67">
        <v>0</v>
      </c>
      <c r="P21" s="67">
        <v>0</v>
      </c>
    </row>
    <row r="22" spans="1:16" s="57" customFormat="1" ht="16.5" customHeight="1">
      <c r="A22" s="65">
        <v>1</v>
      </c>
      <c r="B22" s="3" t="s">
        <v>42</v>
      </c>
      <c r="C22" s="2" t="s">
        <v>43</v>
      </c>
      <c r="D22" s="66">
        <v>2</v>
      </c>
      <c r="E22" s="67">
        <v>2665772</v>
      </c>
      <c r="F22" s="67">
        <v>5331544</v>
      </c>
      <c r="G22" s="68">
        <v>2443457</v>
      </c>
      <c r="H22" s="67">
        <v>4886914</v>
      </c>
      <c r="I22" s="67">
        <v>2443457</v>
      </c>
      <c r="J22" s="67">
        <v>4886914</v>
      </c>
      <c r="K22" s="67"/>
      <c r="L22" s="67">
        <v>0</v>
      </c>
      <c r="M22" s="67">
        <v>2443457</v>
      </c>
      <c r="N22" s="67">
        <f t="shared" si="2"/>
        <v>4886914</v>
      </c>
      <c r="O22" s="67">
        <v>-222315</v>
      </c>
      <c r="P22" s="67">
        <v>-444630</v>
      </c>
    </row>
    <row r="23" spans="1:16" s="57" customFormat="1" ht="16.5" customHeight="1">
      <c r="A23" s="65">
        <v>2</v>
      </c>
      <c r="B23" s="3" t="s">
        <v>49</v>
      </c>
      <c r="C23" s="2" t="s">
        <v>43</v>
      </c>
      <c r="D23" s="66">
        <v>2</v>
      </c>
      <c r="E23" s="67">
        <v>1538740</v>
      </c>
      <c r="F23" s="67">
        <v>3077480</v>
      </c>
      <c r="G23" s="68">
        <v>1379869</v>
      </c>
      <c r="H23" s="67">
        <v>2759738</v>
      </c>
      <c r="I23" s="67">
        <v>1379869</v>
      </c>
      <c r="J23" s="67">
        <v>2759738</v>
      </c>
      <c r="K23" s="67"/>
      <c r="L23" s="67">
        <v>0</v>
      </c>
      <c r="M23" s="67">
        <v>1379869</v>
      </c>
      <c r="N23" s="67">
        <f t="shared" si="2"/>
        <v>2759738</v>
      </c>
      <c r="O23" s="67">
        <v>-158871</v>
      </c>
      <c r="P23" s="67">
        <v>-317742</v>
      </c>
    </row>
    <row r="24" spans="1:16" s="57" customFormat="1" ht="16.5" customHeight="1">
      <c r="A24" s="65">
        <v>3</v>
      </c>
      <c r="B24" s="3" t="s">
        <v>53</v>
      </c>
      <c r="C24" s="2" t="s">
        <v>43</v>
      </c>
      <c r="D24" s="66">
        <v>2</v>
      </c>
      <c r="E24" s="67">
        <v>218019</v>
      </c>
      <c r="F24" s="67">
        <v>436038</v>
      </c>
      <c r="G24" s="68">
        <v>218019</v>
      </c>
      <c r="H24" s="67">
        <v>436038</v>
      </c>
      <c r="I24" s="67">
        <v>218019</v>
      </c>
      <c r="J24" s="67">
        <v>436038</v>
      </c>
      <c r="K24" s="67"/>
      <c r="L24" s="67">
        <v>0</v>
      </c>
      <c r="M24" s="67">
        <v>218019</v>
      </c>
      <c r="N24" s="67">
        <f t="shared" si="2"/>
        <v>436038</v>
      </c>
      <c r="O24" s="67">
        <v>0</v>
      </c>
      <c r="P24" s="67">
        <v>0</v>
      </c>
    </row>
    <row r="25" spans="1:16" s="57" customFormat="1" ht="16.5" customHeight="1">
      <c r="A25" s="69"/>
      <c r="B25" s="71" t="s">
        <v>19</v>
      </c>
      <c r="C25" s="70"/>
      <c r="D25" s="72"/>
      <c r="E25" s="72"/>
      <c r="F25" s="72">
        <v>213687426.08866844</v>
      </c>
      <c r="G25" s="73"/>
      <c r="H25" s="72">
        <v>196004165.04023373</v>
      </c>
      <c r="I25" s="72"/>
      <c r="J25" s="72">
        <v>196004165.04023373</v>
      </c>
      <c r="K25" s="72"/>
      <c r="L25" s="72">
        <v>0</v>
      </c>
      <c r="M25" s="72"/>
      <c r="N25" s="72">
        <f>SUBTOTAL(9,N16:N24)</f>
        <v>204086855.04023373</v>
      </c>
      <c r="O25" s="72"/>
      <c r="P25" s="72">
        <v>-17683261.048434716</v>
      </c>
    </row>
    <row r="26" spans="1:16" s="57" customFormat="1" ht="16.5" customHeight="1">
      <c r="A26" s="74"/>
      <c r="B26" s="75"/>
      <c r="C26" s="76"/>
      <c r="D26" s="77"/>
      <c r="E26" s="77"/>
      <c r="F26" s="77"/>
      <c r="G26" s="78"/>
      <c r="H26" s="77"/>
      <c r="I26" s="77"/>
      <c r="J26" s="77"/>
      <c r="K26" s="77"/>
      <c r="L26" s="77"/>
      <c r="M26" s="77"/>
      <c r="N26" s="77"/>
      <c r="O26" s="77"/>
      <c r="P26" s="77"/>
    </row>
    <row r="27" spans="1:16" s="57" customFormat="1" ht="16.5" customHeight="1">
      <c r="A27" s="74"/>
      <c r="B27" s="75"/>
      <c r="C27" s="76"/>
      <c r="D27" s="77"/>
      <c r="E27" s="77"/>
      <c r="F27" s="77"/>
      <c r="G27" s="78"/>
      <c r="H27" s="77"/>
      <c r="I27" s="77"/>
      <c r="J27" s="77"/>
      <c r="K27" s="77"/>
      <c r="L27" s="77"/>
      <c r="M27" s="77"/>
      <c r="N27" s="77"/>
      <c r="O27" s="77"/>
      <c r="P27" s="77"/>
    </row>
    <row r="28" spans="1:16" s="57" customFormat="1" ht="16.5" customHeight="1">
      <c r="A28" s="74"/>
      <c r="B28" s="75"/>
      <c r="C28" s="76"/>
      <c r="D28" s="77"/>
      <c r="E28" s="77"/>
      <c r="F28" s="77"/>
      <c r="G28" s="78"/>
      <c r="H28" s="77"/>
      <c r="I28" s="77"/>
      <c r="J28" s="77"/>
      <c r="K28" s="77"/>
      <c r="L28" s="77"/>
      <c r="M28" s="77"/>
      <c r="N28" s="77">
        <f>N25+N14+N9</f>
        <v>424085095.00314552</v>
      </c>
      <c r="O28" s="77"/>
      <c r="P28" s="77"/>
    </row>
    <row r="29" spans="1:16" s="57" customFormat="1" ht="16.5" customHeight="1">
      <c r="A29" s="74"/>
      <c r="B29" s="75"/>
      <c r="C29" s="76"/>
      <c r="D29" s="77"/>
      <c r="E29" s="77"/>
      <c r="F29" s="77"/>
      <c r="G29" s="78"/>
      <c r="H29" s="77"/>
      <c r="I29" s="77"/>
      <c r="J29" s="77"/>
      <c r="K29" s="77"/>
      <c r="L29" s="77"/>
      <c r="M29" s="77"/>
      <c r="N29" s="77"/>
      <c r="O29" s="77"/>
      <c r="P29" s="77"/>
    </row>
    <row r="30" spans="1:16" s="57" customFormat="1" ht="16.5" customHeight="1">
      <c r="A30" s="74"/>
      <c r="B30" s="75"/>
      <c r="C30" s="76"/>
      <c r="D30" s="77"/>
      <c r="E30" s="77"/>
      <c r="F30" s="77"/>
      <c r="G30" s="78"/>
      <c r="H30" s="77"/>
      <c r="I30" s="77"/>
      <c r="J30" s="77"/>
      <c r="K30" s="77"/>
      <c r="L30" s="77"/>
      <c r="M30" s="77"/>
      <c r="N30" s="77"/>
      <c r="O30" s="77"/>
      <c r="P30" s="77"/>
    </row>
    <row r="31" spans="1:16" s="57" customFormat="1" ht="16.5" customHeight="1">
      <c r="A31" s="74"/>
      <c r="B31" s="75"/>
      <c r="C31" s="76"/>
      <c r="D31" s="77"/>
      <c r="E31" s="77"/>
      <c r="F31" s="77"/>
      <c r="G31" s="78"/>
      <c r="H31" s="77"/>
      <c r="I31" s="77"/>
      <c r="J31" s="77"/>
      <c r="K31" s="77"/>
      <c r="L31" s="77"/>
      <c r="M31" s="77"/>
      <c r="N31" s="77"/>
      <c r="O31" s="77"/>
      <c r="P31" s="77"/>
    </row>
    <row r="32" spans="1:16" s="57" customFormat="1" ht="16.5" customHeight="1">
      <c r="A32" s="74"/>
      <c r="B32" s="75"/>
      <c r="C32" s="76"/>
      <c r="D32" s="77"/>
      <c r="E32" s="77"/>
      <c r="F32" s="77"/>
      <c r="G32" s="78"/>
      <c r="H32" s="77"/>
      <c r="I32" s="77"/>
      <c r="J32" s="77"/>
      <c r="K32" s="77"/>
      <c r="L32" s="77"/>
      <c r="M32" s="77"/>
      <c r="N32" s="77"/>
      <c r="O32" s="77"/>
      <c r="P32" s="77"/>
    </row>
    <row r="33" spans="1:18" ht="21" customHeight="1">
      <c r="A33" s="91" t="s">
        <v>0</v>
      </c>
      <c r="B33" s="97"/>
      <c r="C33" s="97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</row>
    <row r="34" spans="1:18" ht="17.25" customHeight="1">
      <c r="A34" s="98" t="s">
        <v>70</v>
      </c>
      <c r="B34" s="97"/>
      <c r="C34" s="97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</row>
    <row r="35" spans="1:18" ht="17.25" customHeight="1">
      <c r="A35" s="99" t="s">
        <v>74</v>
      </c>
      <c r="B35" s="97"/>
      <c r="C35" s="97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</row>
    <row r="36" spans="1:18" ht="45" customHeight="1">
      <c r="A36" s="58" t="s">
        <v>2</v>
      </c>
      <c r="B36" s="59" t="s">
        <v>3</v>
      </c>
      <c r="C36" s="59" t="s">
        <v>4</v>
      </c>
      <c r="D36" s="59" t="s">
        <v>5</v>
      </c>
      <c r="E36" s="59" t="s">
        <v>21</v>
      </c>
      <c r="F36" s="59" t="s">
        <v>22</v>
      </c>
      <c r="G36" s="59" t="s">
        <v>23</v>
      </c>
      <c r="H36" s="59" t="s">
        <v>22</v>
      </c>
      <c r="I36" s="59" t="s">
        <v>24</v>
      </c>
      <c r="J36" s="59" t="s">
        <v>22</v>
      </c>
      <c r="K36" s="59" t="s">
        <v>25</v>
      </c>
      <c r="L36" s="59" t="s">
        <v>22</v>
      </c>
      <c r="M36" s="59" t="s">
        <v>26</v>
      </c>
      <c r="N36" s="59" t="s">
        <v>22</v>
      </c>
      <c r="O36" s="59" t="s">
        <v>27</v>
      </c>
      <c r="P36" s="59" t="s">
        <v>28</v>
      </c>
    </row>
    <row r="37" spans="1:18" s="57" customFormat="1" ht="16.5" customHeight="1">
      <c r="A37" s="60" t="s">
        <v>8</v>
      </c>
      <c r="B37" s="61" t="s">
        <v>9</v>
      </c>
      <c r="C37" s="61"/>
      <c r="D37" s="62"/>
      <c r="E37" s="63"/>
      <c r="F37" s="63"/>
      <c r="G37" s="64"/>
      <c r="H37" s="63"/>
      <c r="I37" s="63"/>
      <c r="J37" s="63"/>
      <c r="K37" s="63"/>
      <c r="L37" s="63"/>
      <c r="M37" s="63"/>
      <c r="N37" s="63"/>
      <c r="O37" s="63"/>
      <c r="P37" s="63"/>
    </row>
    <row r="38" spans="1:18" s="57" customFormat="1" ht="16.5" customHeight="1">
      <c r="A38" s="65">
        <v>1</v>
      </c>
      <c r="B38" s="3" t="s">
        <v>29</v>
      </c>
      <c r="C38" s="2" t="s">
        <v>30</v>
      </c>
      <c r="D38" s="66">
        <v>12.99</v>
      </c>
      <c r="E38" s="67">
        <v>3000</v>
      </c>
      <c r="F38" s="67">
        <v>38970</v>
      </c>
      <c r="G38" s="68">
        <v>3000</v>
      </c>
      <c r="H38" s="67">
        <v>38970</v>
      </c>
      <c r="I38" s="67">
        <v>3000</v>
      </c>
      <c r="J38" s="67">
        <v>38970</v>
      </c>
      <c r="K38" s="67">
        <v>0</v>
      </c>
      <c r="L38" s="67">
        <v>0</v>
      </c>
      <c r="M38" s="67">
        <v>3000</v>
      </c>
      <c r="N38" s="67">
        <v>38970</v>
      </c>
      <c r="O38" s="67">
        <v>0</v>
      </c>
      <c r="P38" s="67">
        <v>0</v>
      </c>
      <c r="Q38" s="57">
        <v>0</v>
      </c>
      <c r="R38" s="57">
        <v>0</v>
      </c>
    </row>
    <row r="39" spans="1:18" s="57" customFormat="1" ht="16.5" customHeight="1">
      <c r="A39" s="65">
        <v>2</v>
      </c>
      <c r="B39" s="3" t="s">
        <v>31</v>
      </c>
      <c r="C39" s="2" t="s">
        <v>30</v>
      </c>
      <c r="D39" s="66">
        <v>0.62000000000000011</v>
      </c>
      <c r="E39" s="67">
        <v>20000</v>
      </c>
      <c r="F39" s="67">
        <v>12400.000000000002</v>
      </c>
      <c r="G39" s="68">
        <v>20000</v>
      </c>
      <c r="H39" s="67">
        <v>12400.000000000002</v>
      </c>
      <c r="I39" s="67">
        <v>20000</v>
      </c>
      <c r="J39" s="67">
        <v>12400.000000000002</v>
      </c>
      <c r="K39" s="67">
        <v>0</v>
      </c>
      <c r="L39" s="67">
        <v>0</v>
      </c>
      <c r="M39" s="67">
        <v>20000</v>
      </c>
      <c r="N39" s="67">
        <v>12400.000000000002</v>
      </c>
      <c r="O39" s="67">
        <v>0</v>
      </c>
      <c r="P39" s="67">
        <v>0</v>
      </c>
      <c r="Q39" s="57">
        <v>0</v>
      </c>
      <c r="R39" s="57">
        <v>0</v>
      </c>
    </row>
    <row r="40" spans="1:18" s="57" customFormat="1" ht="16.5" customHeight="1">
      <c r="A40" s="65">
        <v>3</v>
      </c>
      <c r="B40" s="3" t="s">
        <v>32</v>
      </c>
      <c r="C40" s="2" t="s">
        <v>33</v>
      </c>
      <c r="D40" s="66">
        <v>7.7499999999999999E-2</v>
      </c>
      <c r="E40" s="67">
        <v>5000</v>
      </c>
      <c r="F40" s="67">
        <v>387.5</v>
      </c>
      <c r="G40" s="68">
        <v>5000</v>
      </c>
      <c r="H40" s="67">
        <v>387.5</v>
      </c>
      <c r="I40" s="67">
        <v>5000</v>
      </c>
      <c r="J40" s="67">
        <v>387.5</v>
      </c>
      <c r="K40" s="67">
        <v>0</v>
      </c>
      <c r="L40" s="67">
        <v>0</v>
      </c>
      <c r="M40" s="67">
        <v>5000</v>
      </c>
      <c r="N40" s="67">
        <v>387.5</v>
      </c>
      <c r="O40" s="67">
        <v>0</v>
      </c>
      <c r="P40" s="67">
        <v>0</v>
      </c>
      <c r="Q40" s="57">
        <v>0</v>
      </c>
      <c r="R40" s="57">
        <v>0</v>
      </c>
    </row>
    <row r="41" spans="1:18" s="57" customFormat="1" ht="16.5" customHeight="1">
      <c r="A41" s="65">
        <v>4</v>
      </c>
      <c r="B41" s="3" t="s">
        <v>34</v>
      </c>
      <c r="C41" s="2" t="s">
        <v>35</v>
      </c>
      <c r="D41" s="66">
        <v>0.22290000000000004</v>
      </c>
      <c r="E41" s="67">
        <v>41440</v>
      </c>
      <c r="F41" s="67">
        <v>9236.9760000000024</v>
      </c>
      <c r="G41" s="68">
        <v>41440</v>
      </c>
      <c r="H41" s="67">
        <v>9236.9760000000024</v>
      </c>
      <c r="I41" s="67">
        <v>41440</v>
      </c>
      <c r="J41" s="67">
        <v>9236.9760000000024</v>
      </c>
      <c r="K41" s="67">
        <v>0</v>
      </c>
      <c r="L41" s="67">
        <v>0</v>
      </c>
      <c r="M41" s="67">
        <v>41440</v>
      </c>
      <c r="N41" s="67">
        <v>9236.9760000000024</v>
      </c>
      <c r="O41" s="67">
        <v>0</v>
      </c>
      <c r="P41" s="67">
        <v>0</v>
      </c>
      <c r="Q41" s="57">
        <v>0</v>
      </c>
      <c r="R41" s="57">
        <v>0</v>
      </c>
    </row>
    <row r="42" spans="1:18" s="57" customFormat="1" ht="16.5" customHeight="1">
      <c r="A42" s="65">
        <v>5</v>
      </c>
      <c r="B42" s="3" t="s">
        <v>36</v>
      </c>
      <c r="C42" s="2" t="s">
        <v>35</v>
      </c>
      <c r="D42" s="66">
        <v>3.1</v>
      </c>
      <c r="E42" s="67">
        <v>1380</v>
      </c>
      <c r="F42" s="67">
        <v>4278</v>
      </c>
      <c r="G42" s="68">
        <v>1380</v>
      </c>
      <c r="H42" s="67">
        <v>4278</v>
      </c>
      <c r="I42" s="67">
        <v>1380</v>
      </c>
      <c r="J42" s="67">
        <v>4278</v>
      </c>
      <c r="K42" s="67">
        <v>0</v>
      </c>
      <c r="L42" s="67">
        <v>0</v>
      </c>
      <c r="M42" s="67">
        <v>1380</v>
      </c>
      <c r="N42" s="67">
        <v>4278</v>
      </c>
      <c r="O42" s="67">
        <v>0</v>
      </c>
      <c r="P42" s="67">
        <v>0</v>
      </c>
      <c r="Q42" s="57">
        <v>0</v>
      </c>
      <c r="R42" s="57">
        <v>0</v>
      </c>
    </row>
    <row r="43" spans="1:18" s="57" customFormat="1" ht="16.5" customHeight="1">
      <c r="A43" s="65">
        <v>6</v>
      </c>
      <c r="B43" s="3" t="s">
        <v>10</v>
      </c>
      <c r="C43" s="2" t="s">
        <v>11</v>
      </c>
      <c r="D43" s="66"/>
      <c r="E43" s="67"/>
      <c r="F43" s="67">
        <v>6604.7475999999997</v>
      </c>
      <c r="G43" s="68"/>
      <c r="H43" s="67"/>
      <c r="I43" s="67"/>
      <c r="J43" s="67"/>
      <c r="K43" s="67"/>
      <c r="L43" s="67"/>
      <c r="M43" s="67"/>
      <c r="N43" s="67">
        <v>6604.7475999999997</v>
      </c>
      <c r="O43" s="67"/>
      <c r="P43" s="67">
        <v>0</v>
      </c>
    </row>
    <row r="44" spans="1:18" s="57" customFormat="1" ht="16.5" customHeight="1">
      <c r="A44" s="69"/>
      <c r="B44" s="71" t="s">
        <v>12</v>
      </c>
      <c r="C44" s="70"/>
      <c r="D44" s="72"/>
      <c r="E44" s="72"/>
      <c r="F44" s="72">
        <v>71877.223599999998</v>
      </c>
      <c r="G44" s="73"/>
      <c r="H44" s="72">
        <v>65272.476000000002</v>
      </c>
      <c r="I44" s="72"/>
      <c r="J44" s="72">
        <v>65272.476000000002</v>
      </c>
      <c r="K44" s="72"/>
      <c r="L44" s="72">
        <v>0</v>
      </c>
      <c r="M44" s="72"/>
      <c r="N44" s="72">
        <v>71877.223599999998</v>
      </c>
      <c r="O44" s="72"/>
      <c r="P44" s="72">
        <v>0</v>
      </c>
    </row>
    <row r="45" spans="1:18" s="57" customFormat="1" ht="16.5" customHeight="1">
      <c r="A45" s="60" t="s">
        <v>13</v>
      </c>
      <c r="B45" s="61" t="s">
        <v>14</v>
      </c>
      <c r="C45" s="61"/>
      <c r="D45" s="62"/>
      <c r="E45" s="63"/>
      <c r="F45" s="63"/>
      <c r="G45" s="64"/>
      <c r="H45" s="63"/>
      <c r="I45" s="63"/>
      <c r="J45" s="63"/>
      <c r="K45" s="63"/>
      <c r="L45" s="63"/>
      <c r="M45" s="63"/>
      <c r="N45" s="63"/>
      <c r="O45" s="63"/>
      <c r="P45" s="63"/>
    </row>
    <row r="46" spans="1:18" s="57" customFormat="1" ht="16.5" customHeight="1">
      <c r="A46" s="65">
        <v>1</v>
      </c>
      <c r="B46" s="3" t="s">
        <v>37</v>
      </c>
      <c r="C46" s="2" t="s">
        <v>38</v>
      </c>
      <c r="D46" s="66">
        <v>3.1981000000000002</v>
      </c>
      <c r="E46" s="67">
        <v>284000</v>
      </c>
      <c r="F46" s="67">
        <v>908260.4</v>
      </c>
      <c r="G46" s="68">
        <v>301000</v>
      </c>
      <c r="H46" s="67">
        <v>962628.10000000009</v>
      </c>
      <c r="I46" s="67">
        <v>301000</v>
      </c>
      <c r="J46" s="67">
        <v>962628.10000000009</v>
      </c>
      <c r="K46" s="67"/>
      <c r="L46" s="67"/>
      <c r="M46" s="67">
        <v>301000</v>
      </c>
      <c r="N46" s="67">
        <v>962628.10000000009</v>
      </c>
      <c r="O46" s="67">
        <v>17000</v>
      </c>
      <c r="P46" s="67">
        <v>54367.70000000007</v>
      </c>
    </row>
    <row r="47" spans="1:18" s="57" customFormat="1" ht="16.5" customHeight="1">
      <c r="A47" s="65">
        <v>2</v>
      </c>
      <c r="B47" s="3" t="s">
        <v>41</v>
      </c>
      <c r="C47" s="2" t="s">
        <v>38</v>
      </c>
      <c r="D47" s="66">
        <v>4.3737999999999992</v>
      </c>
      <c r="E47" s="67">
        <v>284408</v>
      </c>
      <c r="F47" s="67">
        <v>1243943.7103999997</v>
      </c>
      <c r="G47" s="68">
        <v>301451</v>
      </c>
      <c r="H47" s="67">
        <v>1318486.3837999997</v>
      </c>
      <c r="I47" s="67">
        <v>301451</v>
      </c>
      <c r="J47" s="67">
        <v>1318486.3837999997</v>
      </c>
      <c r="K47" s="67"/>
      <c r="L47" s="67"/>
      <c r="M47" s="67">
        <v>301451</v>
      </c>
      <c r="N47" s="67">
        <v>1318486.3837999997</v>
      </c>
      <c r="O47" s="67">
        <v>17043</v>
      </c>
      <c r="P47" s="67">
        <v>74542.673399999971</v>
      </c>
    </row>
    <row r="48" spans="1:18" s="57" customFormat="1" ht="16.5" customHeight="1">
      <c r="A48" s="69"/>
      <c r="B48" s="71" t="s">
        <v>15</v>
      </c>
      <c r="C48" s="70"/>
      <c r="D48" s="72"/>
      <c r="E48" s="72"/>
      <c r="F48" s="72">
        <v>2152204.1103999997</v>
      </c>
      <c r="G48" s="73"/>
      <c r="H48" s="72">
        <v>2281114.4837999996</v>
      </c>
      <c r="I48" s="72"/>
      <c r="J48" s="72">
        <v>2281114.4837999996</v>
      </c>
      <c r="K48" s="72"/>
      <c r="L48" s="72">
        <v>0</v>
      </c>
      <c r="M48" s="72"/>
      <c r="N48" s="72">
        <v>2281114.4837999996</v>
      </c>
      <c r="O48" s="72"/>
      <c r="P48" s="72">
        <v>128910.37340000004</v>
      </c>
    </row>
    <row r="49" spans="1:16" s="57" customFormat="1" ht="16.5" customHeight="1">
      <c r="A49" s="60" t="s">
        <v>16</v>
      </c>
      <c r="B49" s="61" t="s">
        <v>17</v>
      </c>
      <c r="C49" s="61"/>
      <c r="D49" s="62"/>
      <c r="E49" s="63"/>
      <c r="F49" s="63"/>
      <c r="G49" s="64"/>
      <c r="H49" s="63"/>
      <c r="I49" s="63"/>
      <c r="J49" s="63"/>
      <c r="K49" s="63"/>
      <c r="L49" s="63"/>
      <c r="M49" s="63"/>
      <c r="N49" s="63"/>
      <c r="O49" s="63"/>
      <c r="P49" s="63"/>
    </row>
    <row r="50" spans="1:16" s="57" customFormat="1" ht="16.5" customHeight="1">
      <c r="A50" s="65">
        <v>1</v>
      </c>
      <c r="B50" s="3" t="s">
        <v>47</v>
      </c>
      <c r="C50" s="2" t="s">
        <v>43</v>
      </c>
      <c r="D50" s="66">
        <v>0.54760000000000009</v>
      </c>
      <c r="E50" s="67">
        <v>147059</v>
      </c>
      <c r="F50" s="67">
        <v>80529.508400000006</v>
      </c>
      <c r="G50" s="68">
        <v>147059</v>
      </c>
      <c r="H50" s="67">
        <v>80529.508400000006</v>
      </c>
      <c r="I50" s="67">
        <v>147059</v>
      </c>
      <c r="J50" s="67">
        <v>80529.508400000006</v>
      </c>
      <c r="K50" s="67"/>
      <c r="L50" s="67">
        <v>0</v>
      </c>
      <c r="M50" s="67">
        <v>147059</v>
      </c>
      <c r="N50" s="67">
        <v>80529.508400000006</v>
      </c>
      <c r="O50" s="67">
        <v>0</v>
      </c>
      <c r="P50" s="67">
        <v>0</v>
      </c>
    </row>
    <row r="51" spans="1:16" s="57" customFormat="1" ht="16.5" customHeight="1">
      <c r="A51" s="65">
        <v>2</v>
      </c>
      <c r="B51" s="3" t="s">
        <v>48</v>
      </c>
      <c r="C51" s="2" t="s">
        <v>43</v>
      </c>
      <c r="D51" s="66">
        <v>0.71450000000000002</v>
      </c>
      <c r="E51" s="67">
        <v>14767</v>
      </c>
      <c r="F51" s="67">
        <v>10551.021500000001</v>
      </c>
      <c r="G51" s="68">
        <v>14767</v>
      </c>
      <c r="H51" s="67">
        <v>10551.021500000001</v>
      </c>
      <c r="I51" s="67">
        <v>14767</v>
      </c>
      <c r="J51" s="67">
        <v>10551.021500000001</v>
      </c>
      <c r="K51" s="67"/>
      <c r="L51" s="67">
        <v>0</v>
      </c>
      <c r="M51" s="67">
        <v>14767</v>
      </c>
      <c r="N51" s="67">
        <v>10551.021500000001</v>
      </c>
      <c r="O51" s="67">
        <v>0</v>
      </c>
      <c r="P51" s="67">
        <v>0</v>
      </c>
    </row>
    <row r="52" spans="1:16" s="57" customFormat="1" ht="16.5" customHeight="1">
      <c r="A52" s="65">
        <v>3</v>
      </c>
      <c r="B52" s="3" t="s">
        <v>18</v>
      </c>
      <c r="C52" s="2" t="s">
        <v>11</v>
      </c>
      <c r="D52" s="66"/>
      <c r="E52" s="67"/>
      <c r="F52" s="67">
        <v>4527.9332059999997</v>
      </c>
      <c r="G52" s="68"/>
      <c r="H52" s="67"/>
      <c r="I52" s="67"/>
      <c r="J52" s="67"/>
      <c r="K52" s="67"/>
      <c r="L52" s="67"/>
      <c r="M52" s="67"/>
      <c r="N52" s="67">
        <v>4527.9332059999997</v>
      </c>
      <c r="O52" s="67"/>
      <c r="P52" s="67">
        <v>0</v>
      </c>
    </row>
    <row r="53" spans="1:16" s="57" customFormat="1" ht="16.5" customHeight="1">
      <c r="A53" s="69"/>
      <c r="B53" s="71" t="s">
        <v>19</v>
      </c>
      <c r="C53" s="70"/>
      <c r="D53" s="72"/>
      <c r="E53" s="72"/>
      <c r="F53" s="72">
        <v>95608.46310600001</v>
      </c>
      <c r="G53" s="73"/>
      <c r="H53" s="72">
        <v>91080.529900000009</v>
      </c>
      <c r="I53" s="72"/>
      <c r="J53" s="72">
        <v>91080.529900000009</v>
      </c>
      <c r="K53" s="72"/>
      <c r="L53" s="72">
        <v>0</v>
      </c>
      <c r="M53" s="72"/>
      <c r="N53" s="72">
        <v>95608.46310600001</v>
      </c>
      <c r="O53" s="72"/>
      <c r="P53" s="72">
        <v>0</v>
      </c>
    </row>
  </sheetData>
  <autoFilter ref="A4:T4"/>
  <mergeCells count="6">
    <mergeCell ref="A33:P33"/>
    <mergeCell ref="A34:P34"/>
    <mergeCell ref="A35:P35"/>
    <mergeCell ref="A1:P1"/>
    <mergeCell ref="A2:P2"/>
    <mergeCell ref="A3:P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9"/>
  <sheetViews>
    <sheetView tabSelected="1" workbookViewId="0">
      <selection activeCell="N16" sqref="N16"/>
    </sheetView>
  </sheetViews>
  <sheetFormatPr defaultRowHeight="14.4"/>
  <cols>
    <col min="2" max="2" width="13" customWidth="1"/>
    <col min="3" max="3" width="13.44140625" style="80" customWidth="1"/>
    <col min="4" max="4" width="8.77734375" customWidth="1"/>
    <col min="5" max="5" width="13" customWidth="1"/>
    <col min="10" max="10" width="13.21875" customWidth="1"/>
    <col min="12" max="12" width="10.33203125" style="80" bestFit="1" customWidth="1"/>
    <col min="13" max="13" width="13.33203125" style="80" customWidth="1"/>
    <col min="14" max="14" width="14" style="80" customWidth="1"/>
  </cols>
  <sheetData>
    <row r="1" spans="2:14">
      <c r="C1" s="80" t="s">
        <v>87</v>
      </c>
      <c r="D1" t="s">
        <v>88</v>
      </c>
      <c r="E1" t="s">
        <v>58</v>
      </c>
      <c r="F1" t="s">
        <v>56</v>
      </c>
      <c r="G1" t="s">
        <v>90</v>
      </c>
      <c r="J1" s="83" t="s">
        <v>94</v>
      </c>
      <c r="K1" s="83" t="s">
        <v>89</v>
      </c>
      <c r="L1" s="84" t="s">
        <v>91</v>
      </c>
      <c r="M1" s="84" t="s">
        <v>95</v>
      </c>
      <c r="N1" s="84" t="s">
        <v>93</v>
      </c>
    </row>
    <row r="2" spans="2:14">
      <c r="B2" t="s">
        <v>80</v>
      </c>
      <c r="C2" s="80">
        <v>269835665.25704002</v>
      </c>
      <c r="D2" s="81">
        <f>C2/(90-12)/370000</f>
        <v>9.3498151509715868</v>
      </c>
      <c r="E2">
        <v>0</v>
      </c>
      <c r="F2">
        <v>0</v>
      </c>
      <c r="J2" s="85" t="s">
        <v>58</v>
      </c>
      <c r="K2" s="85" t="s">
        <v>59</v>
      </c>
      <c r="L2" s="86">
        <f>E8</f>
        <v>35045</v>
      </c>
      <c r="M2" s="86">
        <v>6000</v>
      </c>
      <c r="N2" s="86">
        <f>L2*M2</f>
        <v>210270000</v>
      </c>
    </row>
    <row r="3" spans="2:14">
      <c r="B3" t="s">
        <v>81</v>
      </c>
      <c r="C3" s="80">
        <v>507708372.84449744</v>
      </c>
      <c r="D3" s="81">
        <f>C3/(70-10)/370000</f>
        <v>22.869746524526914</v>
      </c>
      <c r="E3">
        <v>3998</v>
      </c>
      <c r="F3">
        <v>108</v>
      </c>
      <c r="G3">
        <v>48</v>
      </c>
      <c r="J3" s="85" t="s">
        <v>56</v>
      </c>
      <c r="K3" s="85" t="s">
        <v>57</v>
      </c>
      <c r="L3" s="86">
        <f>F8</f>
        <v>800</v>
      </c>
      <c r="M3" s="86">
        <v>20000</v>
      </c>
      <c r="N3" s="86">
        <f t="shared" ref="N3" si="0">L3*M3</f>
        <v>16000000</v>
      </c>
    </row>
    <row r="4" spans="2:14">
      <c r="B4" t="s">
        <v>82</v>
      </c>
      <c r="C4" s="80">
        <v>230175194.69174498</v>
      </c>
      <c r="D4" s="81">
        <f>C4/(70-10)/370000</f>
        <v>10.368252013141666</v>
      </c>
      <c r="E4">
        <v>3087</v>
      </c>
      <c r="F4">
        <v>85</v>
      </c>
      <c r="G4">
        <v>38</v>
      </c>
      <c r="J4" s="83" t="s">
        <v>96</v>
      </c>
      <c r="K4" s="83"/>
      <c r="L4" s="84"/>
      <c r="M4" s="84"/>
      <c r="N4" s="84">
        <f>SUM(N2:N3)</f>
        <v>226270000</v>
      </c>
    </row>
    <row r="5" spans="2:14">
      <c r="B5" t="s">
        <v>83</v>
      </c>
      <c r="C5" s="80">
        <v>428569406.03239995</v>
      </c>
      <c r="D5" s="81">
        <f>C5/(70-10)/370000</f>
        <v>19.304928199657656</v>
      </c>
      <c r="E5">
        <v>5836</v>
      </c>
      <c r="F5">
        <v>157</v>
      </c>
      <c r="G5">
        <v>68</v>
      </c>
    </row>
    <row r="6" spans="2:14">
      <c r="B6" t="s">
        <v>84</v>
      </c>
      <c r="C6" s="80">
        <v>429308484.32327497</v>
      </c>
      <c r="D6" s="81">
        <f>C6/(70-10)/370000</f>
        <v>19.338220014561937</v>
      </c>
      <c r="E6">
        <v>3998</v>
      </c>
      <c r="F6">
        <v>108</v>
      </c>
      <c r="G6">
        <v>48</v>
      </c>
    </row>
    <row r="7" spans="2:14">
      <c r="B7" t="s">
        <v>85</v>
      </c>
      <c r="C7" s="80">
        <v>102455803.96291178</v>
      </c>
      <c r="D7" s="81">
        <f t="shared" ref="D7" si="1">C7/(90-12)/370000</f>
        <v>3.5500971574120506</v>
      </c>
      <c r="E7">
        <v>18126</v>
      </c>
      <c r="F7">
        <v>342</v>
      </c>
      <c r="G7">
        <v>150</v>
      </c>
      <c r="J7" s="83" t="s">
        <v>94</v>
      </c>
      <c r="K7" s="83" t="s">
        <v>89</v>
      </c>
      <c r="L7" s="84" t="s">
        <v>91</v>
      </c>
      <c r="M7" s="84" t="s">
        <v>92</v>
      </c>
      <c r="N7" s="84" t="s">
        <v>93</v>
      </c>
    </row>
    <row r="8" spans="2:14">
      <c r="D8" s="81">
        <f>SUM(D2:D7)</f>
        <v>84.781059060271815</v>
      </c>
      <c r="E8">
        <f>SUM(E2:E7)</f>
        <v>35045</v>
      </c>
      <c r="F8">
        <f t="shared" ref="F8:G8" si="2">SUM(F2:F7)</f>
        <v>800</v>
      </c>
      <c r="G8">
        <f t="shared" si="2"/>
        <v>352</v>
      </c>
      <c r="J8" s="85" t="s">
        <v>90</v>
      </c>
      <c r="K8" s="85" t="s">
        <v>35</v>
      </c>
      <c r="L8" s="86">
        <f>G8</f>
        <v>352</v>
      </c>
      <c r="M8" s="86">
        <v>21000</v>
      </c>
      <c r="N8" s="86">
        <f>L8*M8</f>
        <v>7392000</v>
      </c>
    </row>
    <row r="9" spans="2:14">
      <c r="J9" s="83" t="s">
        <v>96</v>
      </c>
      <c r="K9" s="83"/>
      <c r="L9" s="84"/>
      <c r="M9" s="84"/>
      <c r="N9" s="84">
        <f>SUM(N7:N8)</f>
        <v>7392000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liên huyện</vt:lpstr>
      <vt:lpstr>cống nghè</vt:lpstr>
      <vt:lpstr>hàm long 1</vt:lpstr>
      <vt:lpstr>lai, sàng</vt:lpstr>
      <vt:lpstr>mai dương 2</vt:lpstr>
      <vt:lpstr>minh tân</vt:lpstr>
      <vt:lpstr>nhân công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2024-09-25T07:37:34Z</dcterms:created>
  <dcterms:modified xsi:type="dcterms:W3CDTF">2024-11-08T03:18:41Z</dcterms:modified>
</cp:coreProperties>
</file>