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Bảng Kê/2024/Sửa chữa nhà 9 tầng/"/>
    </mc:Choice>
  </mc:AlternateContent>
  <xr:revisionPtr revIDLastSave="0" documentId="13_ncr:1_{C7ED87FC-81C4-6D4A-805A-33C17F6DA630}" xr6:coauthVersionLast="47" xr6:coauthVersionMax="47" xr10:uidLastSave="{00000000-0000-0000-0000-000000000000}"/>
  <bookViews>
    <workbookView xWindow="0" yWindow="760" windowWidth="30240" windowHeight="17640" xr2:uid="{00000000-000D-0000-FFFF-FFFF00000000}"/>
  </bookViews>
  <sheets>
    <sheet name="Nhà 9 tầng" sheetId="1" r:id="rId1"/>
  </sheets>
  <definedNames>
    <definedName name="_xlnm._FilterDatabase" localSheetId="0" hidden="1">'Nhà 9 tầng'!$A$1:$F$27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1" l="1"/>
  <c r="F26" i="1"/>
  <c r="F23" i="1"/>
  <c r="F22" i="1"/>
  <c r="D22" i="1"/>
  <c r="D21" i="1"/>
  <c r="F21" i="1" s="1"/>
  <c r="D20" i="1"/>
  <c r="F20" i="1" s="1"/>
  <c r="F19" i="1"/>
  <c r="D18" i="1"/>
  <c r="F18" i="1" s="1"/>
  <c r="F17" i="1"/>
  <c r="F16" i="1"/>
  <c r="F15" i="1"/>
  <c r="D14" i="1"/>
  <c r="F14" i="1" s="1"/>
  <c r="D13" i="1"/>
  <c r="F13" i="1" s="1"/>
  <c r="F12" i="1"/>
  <c r="D12" i="1"/>
  <c r="D11" i="1"/>
  <c r="F11" i="1" s="1"/>
  <c r="D10" i="1"/>
  <c r="F10" i="1" s="1"/>
  <c r="F9" i="1"/>
  <c r="D8" i="1"/>
  <c r="F8" i="1" s="1"/>
  <c r="D7" i="1"/>
  <c r="F7" i="1" s="1"/>
  <c r="F6" i="1"/>
  <c r="D6" i="1"/>
  <c r="D5" i="1"/>
  <c r="F5" i="1" s="1"/>
  <c r="F4" i="1"/>
  <c r="F3" i="1"/>
  <c r="F2" i="1"/>
  <c r="F25" i="1" l="1"/>
</calcChain>
</file>

<file path=xl/sharedStrings.xml><?xml version="1.0" encoding="utf-8"?>
<sst xmlns="http://schemas.openxmlformats.org/spreadsheetml/2006/main" count="60" uniqueCount="33">
  <si>
    <t>Hàng hóa dịch vụ</t>
  </si>
  <si>
    <t>Đơn vị tính</t>
  </si>
  <si>
    <t>Khối lượng</t>
  </si>
  <si>
    <t>Đơn giá</t>
  </si>
  <si>
    <t>Thành tiền</t>
  </si>
  <si>
    <t>Tầng thượng</t>
  </si>
  <si>
    <t>Đèn LED bán nguyệt Oval 40W 6500K</t>
  </si>
  <si>
    <t>cái</t>
  </si>
  <si>
    <t>Sửa chữa, thay thế mái tôn</t>
  </si>
  <si>
    <t>m2</t>
  </si>
  <si>
    <t>Tầng 9</t>
  </si>
  <si>
    <t>Đục + vá + sơn lại tường nứt</t>
  </si>
  <si>
    <t>m</t>
  </si>
  <si>
    <t>Vá + sơn lại dầm nứt</t>
  </si>
  <si>
    <t>Tầng 8</t>
  </si>
  <si>
    <t xml:space="preserve">Cửa nhôm kính </t>
  </si>
  <si>
    <t>Thay kính cửa</t>
  </si>
  <si>
    <t>Khóa cửa</t>
  </si>
  <si>
    <t>bộ</t>
  </si>
  <si>
    <t>Tầng 7</t>
  </si>
  <si>
    <t>Trần thạch cao</t>
  </si>
  <si>
    <t>Thay kính bể</t>
  </si>
  <si>
    <t>Tầng 6</t>
  </si>
  <si>
    <t>Tầng 5</t>
  </si>
  <si>
    <t>Sửa cửa + thay khóa</t>
  </si>
  <si>
    <t>Tầng 4</t>
  </si>
  <si>
    <t>Thay kính cường lực</t>
  </si>
  <si>
    <t>Vá + sơn lại cột nứt</t>
  </si>
  <si>
    <t>Tầng 3</t>
  </si>
  <si>
    <t>Dây điện 2x1.5mm</t>
  </si>
  <si>
    <t>Đèn led</t>
  </si>
  <si>
    <t>chiếc</t>
  </si>
  <si>
    <t>Tổng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</si>
</sst>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3"/>
      <color rgb="FF000000"/>
      <name val="Times New Roman"/>
    </font>
    <font>
      <b/>
      <sz val="13"/>
      <color rgb="FF000000"/>
      <name val="Times New Roman"/>
    </font>
    <font>
      <sz val="13"/>
      <color theme="1"/>
      <name val="Times New Roman"/>
    </font>
    <font>
      <b/>
      <sz val="13"/>
      <color theme="1"/>
      <name val="Times New Roman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" fontId="1" fillId="0" borderId="0" xfId="0" applyNumberFormat="1" applyFont="1"/>
    <xf numFmtId="3" fontId="1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4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3" fontId="2" fillId="0" borderId="0" xfId="0" applyNumberFormat="1" applyFont="1"/>
    <xf numFmtId="4" fontId="5" fillId="0" borderId="0" xfId="0" applyNumberFormat="1" applyFont="1"/>
    <xf numFmtId="3" fontId="5" fillId="0" borderId="0" xfId="0" applyNumberFormat="1" applyFont="1"/>
    <xf numFmtId="0" fontId="2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30"/>
  <sheetViews>
    <sheetView tabSelected="1" workbookViewId="0">
      <selection activeCell="E28" sqref="E28"/>
    </sheetView>
  </sheetViews>
  <sheetFormatPr baseColWidth="10" defaultColWidth="12.6640625" defaultRowHeight="15.75" customHeight="1" x14ac:dyDescent="0.15"/>
  <cols>
    <col min="2" max="2" width="37.1640625" customWidth="1"/>
  </cols>
  <sheetData>
    <row r="1" spans="1:6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15" t="s">
        <v>5</v>
      </c>
      <c r="B2" s="1" t="s">
        <v>6</v>
      </c>
      <c r="C2" s="4" t="s">
        <v>7</v>
      </c>
      <c r="D2" s="5">
        <v>8</v>
      </c>
      <c r="E2" s="6">
        <v>140000</v>
      </c>
      <c r="F2" s="6">
        <f t="shared" ref="F2:F23" si="0">D2*E2</f>
        <v>1120000</v>
      </c>
    </row>
    <row r="3" spans="1:6" x14ac:dyDescent="0.2">
      <c r="A3" s="16"/>
      <c r="B3" s="1" t="s">
        <v>8</v>
      </c>
      <c r="C3" s="4" t="s">
        <v>9</v>
      </c>
      <c r="D3" s="5">
        <v>20.2</v>
      </c>
      <c r="E3" s="6">
        <v>550000</v>
      </c>
      <c r="F3" s="6">
        <f t="shared" si="0"/>
        <v>11110000</v>
      </c>
    </row>
    <row r="4" spans="1:6" x14ac:dyDescent="0.2">
      <c r="A4" s="15" t="s">
        <v>10</v>
      </c>
      <c r="B4" s="1" t="s">
        <v>8</v>
      </c>
      <c r="C4" s="4" t="s">
        <v>9</v>
      </c>
      <c r="D4" s="5">
        <v>22</v>
      </c>
      <c r="E4" s="6">
        <v>550000</v>
      </c>
      <c r="F4" s="6">
        <f t="shared" si="0"/>
        <v>12100000</v>
      </c>
    </row>
    <row r="5" spans="1:6" x14ac:dyDescent="0.2">
      <c r="A5" s="16"/>
      <c r="B5" s="1" t="s">
        <v>11</v>
      </c>
      <c r="C5" s="4" t="s">
        <v>12</v>
      </c>
      <c r="D5" s="5">
        <f>3+0.3+0.6+0.8+1+2.6</f>
        <v>8.3000000000000007</v>
      </c>
      <c r="E5" s="6">
        <v>550000</v>
      </c>
      <c r="F5" s="6">
        <f t="shared" si="0"/>
        <v>4565000</v>
      </c>
    </row>
    <row r="6" spans="1:6" x14ac:dyDescent="0.2">
      <c r="A6" s="16"/>
      <c r="B6" s="1" t="s">
        <v>13</v>
      </c>
      <c r="C6" s="4" t="s">
        <v>12</v>
      </c>
      <c r="D6" s="5">
        <f>1.3+0.3</f>
        <v>1.6</v>
      </c>
      <c r="E6" s="6">
        <v>170000</v>
      </c>
      <c r="F6" s="6">
        <f t="shared" si="0"/>
        <v>272000</v>
      </c>
    </row>
    <row r="7" spans="1:6" x14ac:dyDescent="0.2">
      <c r="A7" s="15" t="s">
        <v>14</v>
      </c>
      <c r="B7" s="1" t="s">
        <v>15</v>
      </c>
      <c r="C7" s="4" t="s">
        <v>9</v>
      </c>
      <c r="D7" s="5">
        <f>1.5*0.5</f>
        <v>0.75</v>
      </c>
      <c r="E7" s="6">
        <v>2000000</v>
      </c>
      <c r="F7" s="6">
        <f t="shared" si="0"/>
        <v>1500000</v>
      </c>
    </row>
    <row r="8" spans="1:6" x14ac:dyDescent="0.2">
      <c r="A8" s="16"/>
      <c r="B8" s="7" t="s">
        <v>16</v>
      </c>
      <c r="C8" s="8" t="s">
        <v>9</v>
      </c>
      <c r="D8" s="9">
        <f>1.5*0.4 + 7.6*0.3</f>
        <v>2.88</v>
      </c>
      <c r="E8" s="10">
        <v>1100000</v>
      </c>
      <c r="F8" s="6">
        <f t="shared" si="0"/>
        <v>3168000</v>
      </c>
    </row>
    <row r="9" spans="1:6" x14ac:dyDescent="0.2">
      <c r="A9" s="16"/>
      <c r="B9" s="7" t="s">
        <v>17</v>
      </c>
      <c r="C9" s="8" t="s">
        <v>18</v>
      </c>
      <c r="D9" s="9">
        <v>3</v>
      </c>
      <c r="E9" s="10">
        <v>500000</v>
      </c>
      <c r="F9" s="6">
        <f t="shared" si="0"/>
        <v>1500000</v>
      </c>
    </row>
    <row r="10" spans="1:6" x14ac:dyDescent="0.2">
      <c r="A10" s="17" t="s">
        <v>19</v>
      </c>
      <c r="B10" s="7" t="s">
        <v>20</v>
      </c>
      <c r="C10" s="8" t="s">
        <v>9</v>
      </c>
      <c r="D10" s="9">
        <f>2.05*1.75 +1.65*1.75 +1.7*2.1</f>
        <v>10.045</v>
      </c>
      <c r="E10" s="10">
        <v>250000</v>
      </c>
      <c r="F10" s="6">
        <f t="shared" si="0"/>
        <v>2511250</v>
      </c>
    </row>
    <row r="11" spans="1:6" x14ac:dyDescent="0.2">
      <c r="A11" s="16"/>
      <c r="B11" s="7" t="s">
        <v>15</v>
      </c>
      <c r="C11" s="8" t="s">
        <v>9</v>
      </c>
      <c r="D11" s="9">
        <f>1.2*1.6 + 1.6*0.6</f>
        <v>2.88</v>
      </c>
      <c r="E11" s="10">
        <v>2000000</v>
      </c>
      <c r="F11" s="6">
        <f t="shared" si="0"/>
        <v>5760000</v>
      </c>
    </row>
    <row r="12" spans="1:6" x14ac:dyDescent="0.2">
      <c r="A12" s="16"/>
      <c r="B12" s="7" t="s">
        <v>21</v>
      </c>
      <c r="C12" s="8" t="s">
        <v>9</v>
      </c>
      <c r="D12" s="9">
        <f>1.5*0.6</f>
        <v>0.89999999999999991</v>
      </c>
      <c r="E12" s="10">
        <v>180000</v>
      </c>
      <c r="F12" s="6">
        <f t="shared" si="0"/>
        <v>161999.99999999997</v>
      </c>
    </row>
    <row r="13" spans="1:6" x14ac:dyDescent="0.2">
      <c r="A13" s="17" t="s">
        <v>22</v>
      </c>
      <c r="B13" s="7" t="s">
        <v>16</v>
      </c>
      <c r="C13" s="8" t="s">
        <v>9</v>
      </c>
      <c r="D13" s="9">
        <f>2*1.5*0.6</f>
        <v>1.7999999999999998</v>
      </c>
      <c r="E13" s="10">
        <v>1100000</v>
      </c>
      <c r="F13" s="6">
        <f t="shared" si="0"/>
        <v>1979999.9999999998</v>
      </c>
    </row>
    <row r="14" spans="1:6" x14ac:dyDescent="0.2">
      <c r="A14" s="16"/>
      <c r="B14" s="7" t="s">
        <v>20</v>
      </c>
      <c r="C14" s="8" t="s">
        <v>9</v>
      </c>
      <c r="D14" s="9">
        <f>1.7*1.6</f>
        <v>2.72</v>
      </c>
      <c r="E14" s="10">
        <v>250000</v>
      </c>
      <c r="F14" s="6">
        <f t="shared" si="0"/>
        <v>680000</v>
      </c>
    </row>
    <row r="15" spans="1:6" x14ac:dyDescent="0.2">
      <c r="A15" s="17" t="s">
        <v>23</v>
      </c>
      <c r="B15" s="1" t="s">
        <v>11</v>
      </c>
      <c r="C15" s="8" t="s">
        <v>12</v>
      </c>
      <c r="D15" s="9">
        <v>2.6</v>
      </c>
      <c r="E15" s="10">
        <v>550000</v>
      </c>
      <c r="F15" s="6">
        <f t="shared" si="0"/>
        <v>1430000</v>
      </c>
    </row>
    <row r="16" spans="1:6" x14ac:dyDescent="0.2">
      <c r="A16" s="16"/>
      <c r="B16" s="7" t="s">
        <v>24</v>
      </c>
      <c r="C16" s="8" t="s">
        <v>18</v>
      </c>
      <c r="D16" s="9">
        <v>1</v>
      </c>
      <c r="E16" s="10">
        <v>1000000</v>
      </c>
      <c r="F16" s="6">
        <f t="shared" si="0"/>
        <v>1000000</v>
      </c>
    </row>
    <row r="17" spans="1:6" x14ac:dyDescent="0.2">
      <c r="A17" s="17" t="s">
        <v>25</v>
      </c>
      <c r="B17" s="1" t="s">
        <v>11</v>
      </c>
      <c r="C17" s="8" t="s">
        <v>12</v>
      </c>
      <c r="D17" s="9">
        <v>2.6</v>
      </c>
      <c r="E17" s="10">
        <v>550000</v>
      </c>
      <c r="F17" s="6">
        <f t="shared" si="0"/>
        <v>1430000</v>
      </c>
    </row>
    <row r="18" spans="1:6" x14ac:dyDescent="0.2">
      <c r="A18" s="16"/>
      <c r="B18" s="7" t="s">
        <v>26</v>
      </c>
      <c r="C18" s="8" t="s">
        <v>9</v>
      </c>
      <c r="D18" s="9">
        <f>0.4*1.2 + 1.5*0.3 +1.5*0.3</f>
        <v>1.38</v>
      </c>
      <c r="E18" s="10">
        <v>1100000</v>
      </c>
      <c r="F18" s="6">
        <f t="shared" si="0"/>
        <v>1517999.9999999998</v>
      </c>
    </row>
    <row r="19" spans="1:6" x14ac:dyDescent="0.2">
      <c r="A19" s="16"/>
      <c r="B19" s="1" t="s">
        <v>27</v>
      </c>
      <c r="C19" s="8" t="s">
        <v>12</v>
      </c>
      <c r="D19" s="9">
        <v>0.8</v>
      </c>
      <c r="E19" s="10">
        <v>170000</v>
      </c>
      <c r="F19" s="6">
        <f t="shared" si="0"/>
        <v>136000</v>
      </c>
    </row>
    <row r="20" spans="1:6" x14ac:dyDescent="0.2">
      <c r="A20" s="17" t="s">
        <v>28</v>
      </c>
      <c r="B20" s="7" t="s">
        <v>8</v>
      </c>
      <c r="C20" s="8" t="s">
        <v>9</v>
      </c>
      <c r="D20" s="9">
        <f>8*4.7</f>
        <v>37.6</v>
      </c>
      <c r="E20" s="10">
        <v>550000</v>
      </c>
      <c r="F20" s="6">
        <f t="shared" si="0"/>
        <v>20680000</v>
      </c>
    </row>
    <row r="21" spans="1:6" x14ac:dyDescent="0.2">
      <c r="A21" s="16"/>
      <c r="B21" s="7" t="s">
        <v>26</v>
      </c>
      <c r="C21" s="8" t="s">
        <v>9</v>
      </c>
      <c r="D21" s="9">
        <f>1*1.2 + 4.7*2.6</f>
        <v>13.42</v>
      </c>
      <c r="E21" s="10">
        <v>1100000</v>
      </c>
      <c r="F21" s="6">
        <f t="shared" si="0"/>
        <v>14762000</v>
      </c>
    </row>
    <row r="22" spans="1:6" x14ac:dyDescent="0.2">
      <c r="A22" s="16"/>
      <c r="B22" s="7" t="s">
        <v>20</v>
      </c>
      <c r="C22" s="8" t="s">
        <v>9</v>
      </c>
      <c r="D22" s="9">
        <f>8*4.7</f>
        <v>37.6</v>
      </c>
      <c r="E22" s="10">
        <v>250000</v>
      </c>
      <c r="F22" s="6">
        <f t="shared" si="0"/>
        <v>9400000</v>
      </c>
    </row>
    <row r="23" spans="1:6" x14ac:dyDescent="0.2">
      <c r="A23" s="3"/>
      <c r="B23" s="1" t="s">
        <v>29</v>
      </c>
      <c r="C23" s="4" t="s">
        <v>12</v>
      </c>
      <c r="D23" s="5">
        <v>90</v>
      </c>
      <c r="E23" s="6">
        <v>9000</v>
      </c>
      <c r="F23" s="6">
        <f t="shared" si="0"/>
        <v>810000</v>
      </c>
    </row>
    <row r="24" spans="1:6" x14ac:dyDescent="0.2">
      <c r="A24" s="3"/>
      <c r="B24" s="1" t="s">
        <v>30</v>
      </c>
      <c r="C24" s="4" t="s">
        <v>31</v>
      </c>
      <c r="D24" s="5"/>
      <c r="E24" s="6"/>
      <c r="F24" s="6"/>
    </row>
    <row r="25" spans="1:6" x14ac:dyDescent="0.2">
      <c r="A25" s="7"/>
      <c r="B25" s="11" t="s">
        <v>32</v>
      </c>
      <c r="C25" s="7"/>
      <c r="D25" s="9"/>
      <c r="E25" s="10"/>
      <c r="F25" s="12">
        <f>SUM(F2:F23)</f>
        <v>97594250</v>
      </c>
    </row>
    <row r="26" spans="1:6" x14ac:dyDescent="0.2">
      <c r="A26" s="7"/>
      <c r="B26" s="7"/>
      <c r="C26" s="7"/>
      <c r="D26" s="9"/>
      <c r="E26" s="10"/>
      <c r="F26" s="6">
        <f t="shared" ref="F26:F27" si="1">D26*E26</f>
        <v>0</v>
      </c>
    </row>
    <row r="27" spans="1:6" x14ac:dyDescent="0.2">
      <c r="A27" s="7"/>
      <c r="B27" s="7"/>
      <c r="C27" s="7"/>
      <c r="D27" s="9"/>
      <c r="E27" s="10"/>
      <c r="F27" s="6">
        <f t="shared" si="1"/>
        <v>0</v>
      </c>
    </row>
    <row r="28" spans="1:6" ht="15.75" customHeight="1" x14ac:dyDescent="0.15">
      <c r="D28" s="13"/>
      <c r="E28" s="14"/>
      <c r="F28" s="14"/>
    </row>
    <row r="29" spans="1:6" ht="15.75" customHeight="1" x14ac:dyDescent="0.15">
      <c r="D29" s="13"/>
    </row>
    <row r="30" spans="1:6" ht="15.75" customHeight="1" x14ac:dyDescent="0.15">
      <c r="D30" s="13"/>
    </row>
  </sheetData>
  <autoFilter ref="A1:F27" xr:uid="{00000000-0001-0000-0000-000000000000}"/>
  <mergeCells count="8">
    <mergeCell ref="A17:A19"/>
    <mergeCell ref="A20:A22"/>
    <mergeCell ref="A2:A3"/>
    <mergeCell ref="A4:A6"/>
    <mergeCell ref="A7:A9"/>
    <mergeCell ref="A10:A12"/>
    <mergeCell ref="A13:A14"/>
    <mergeCell ref="A15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Nhà 9 tầng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2024-10-14T07:02:56Z</dcterms:modified>
</cp:coreProperties>
</file>