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DATA/Định Sơn/Bảng Kê/2024/Thái Huy/"/>
    </mc:Choice>
  </mc:AlternateContent>
  <xr:revisionPtr revIDLastSave="0" documentId="13_ncr:1_{24DB4F09-55CE-6E48-9EC0-0261EFC49ADC}" xr6:coauthVersionLast="47" xr6:coauthVersionMax="47" xr10:uidLastSave="{00000000-0000-0000-0000-000000000000}"/>
  <bookViews>
    <workbookView xWindow="0" yWindow="760" windowWidth="20740" windowHeight="11160" activeTab="2" xr2:uid="{2338B571-654E-4735-93CE-05918361599D}"/>
  </bookViews>
  <sheets>
    <sheet name="Sheet1" sheetId="1" state="hidden" r:id="rId1"/>
    <sheet name="Sheet2" sheetId="2" state="hidden" r:id="rId2"/>
    <sheet name="Sheet3" sheetId="3" r:id="rId3"/>
  </sheets>
  <definedNames>
    <definedName name="_xlnm._FilterDatabase" localSheetId="0" hidden="1">Sheet1!$A$4:$T$4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40" i="3" l="1"/>
  <c r="Q39" i="3"/>
  <c r="Q38" i="3"/>
  <c r="Q37" i="3"/>
  <c r="Q36" i="3"/>
  <c r="Q35" i="3"/>
  <c r="Q34" i="3"/>
  <c r="Q33" i="3"/>
  <c r="Q32" i="3"/>
  <c r="Q31" i="3"/>
  <c r="Q30" i="3"/>
  <c r="Q29" i="3"/>
  <c r="Q28" i="3"/>
  <c r="Q27" i="3"/>
  <c r="Q26" i="3"/>
  <c r="Q25" i="3"/>
  <c r="Q24" i="3"/>
  <c r="Q23" i="3"/>
  <c r="Q22" i="3"/>
  <c r="Q21" i="3"/>
  <c r="Q20" i="3"/>
  <c r="Q19" i="3"/>
  <c r="Q18" i="3"/>
  <c r="Q17" i="3"/>
  <c r="Q16" i="3"/>
  <c r="Q15" i="3"/>
  <c r="Q14" i="3"/>
  <c r="Q41" i="3" s="1"/>
  <c r="Q13" i="3"/>
  <c r="Q10" i="3"/>
  <c r="Q9" i="3"/>
  <c r="Q8" i="3"/>
  <c r="Q7" i="3"/>
  <c r="Q6" i="3"/>
  <c r="Q5" i="3"/>
  <c r="Q4" i="3"/>
  <c r="Q3" i="3"/>
  <c r="X6" i="1"/>
  <c r="W7" i="1"/>
  <c r="W14" i="1" s="1"/>
  <c r="W8" i="1"/>
  <c r="W9" i="1"/>
  <c r="W10" i="1"/>
  <c r="W11" i="1"/>
  <c r="W12" i="1"/>
  <c r="W13" i="1"/>
  <c r="W6" i="1"/>
  <c r="W77" i="1"/>
  <c r="W76" i="1"/>
  <c r="U43" i="1"/>
  <c r="Q92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23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08" i="1"/>
  <c r="Q7" i="1"/>
  <c r="X7" i="1" s="1"/>
  <c r="Q46" i="1"/>
  <c r="U51" i="1" s="1"/>
  <c r="Q47" i="1"/>
  <c r="Q48" i="1"/>
  <c r="Q53" i="1"/>
  <c r="Q49" i="1"/>
  <c r="Q57" i="1"/>
  <c r="Q58" i="1"/>
  <c r="Q54" i="1"/>
  <c r="Q55" i="1"/>
  <c r="Q56" i="1"/>
  <c r="Q16" i="1"/>
  <c r="Q17" i="1"/>
  <c r="Q18" i="1"/>
  <c r="Q19" i="1"/>
  <c r="Q8" i="1"/>
  <c r="X8" i="1" s="1"/>
  <c r="Q83" i="1"/>
  <c r="U85" i="1" s="1"/>
  <c r="Q59" i="1"/>
  <c r="Q60" i="1"/>
  <c r="Q72" i="1"/>
  <c r="Q73" i="1"/>
  <c r="Q50" i="1"/>
  <c r="Q62" i="1"/>
  <c r="Q20" i="1"/>
  <c r="Q21" i="1"/>
  <c r="Q22" i="1"/>
  <c r="Q23" i="1"/>
  <c r="Q24" i="1"/>
  <c r="Q25" i="1"/>
  <c r="Q9" i="1"/>
  <c r="X9" i="1" s="1"/>
  <c r="Q10" i="1"/>
  <c r="Q26" i="1"/>
  <c r="Q27" i="1"/>
  <c r="Q28" i="1"/>
  <c r="Q29" i="1"/>
  <c r="Q30" i="1"/>
  <c r="Q63" i="1"/>
  <c r="Q76" i="1"/>
  <c r="Q77" i="1"/>
  <c r="Q64" i="1"/>
  <c r="Q65" i="1"/>
  <c r="Q31" i="1"/>
  <c r="Q32" i="1"/>
  <c r="Q66" i="1"/>
  <c r="Q33" i="1"/>
  <c r="Q80" i="1"/>
  <c r="Q67" i="1"/>
  <c r="Q68" i="1"/>
  <c r="Q34" i="1"/>
  <c r="Q35" i="1"/>
  <c r="Q36" i="1"/>
  <c r="Q37" i="1"/>
  <c r="Q38" i="1"/>
  <c r="Q39" i="1"/>
  <c r="Q13" i="1"/>
  <c r="X13" i="1" s="1"/>
  <c r="Q61" i="1"/>
  <c r="Q84" i="1"/>
  <c r="Q85" i="1"/>
  <c r="Q88" i="1"/>
  <c r="U89" i="1" s="1"/>
  <c r="Q89" i="1"/>
  <c r="Q40" i="1"/>
  <c r="Q41" i="1"/>
  <c r="Q42" i="1"/>
  <c r="Q93" i="1"/>
  <c r="U93" i="1" s="1"/>
  <c r="Q96" i="1"/>
  <c r="U102" i="1" s="1"/>
  <c r="Q97" i="1"/>
  <c r="Q98" i="1"/>
  <c r="Q99" i="1"/>
  <c r="Q100" i="1"/>
  <c r="Q101" i="1"/>
  <c r="Q102" i="1"/>
  <c r="Q43" i="1"/>
  <c r="Q11" i="1"/>
  <c r="Q12" i="1"/>
  <c r="Q105" i="1"/>
  <c r="U105" i="1" s="1"/>
  <c r="Q69" i="1"/>
  <c r="Q6" i="1"/>
  <c r="U13" i="1" s="1"/>
  <c r="X14" i="1" l="1"/>
  <c r="Y14" i="1" s="1"/>
  <c r="U77" i="1"/>
  <c r="W78" i="1"/>
  <c r="Q11" i="3"/>
  <c r="U73" i="1"/>
  <c r="Q121" i="1"/>
  <c r="Q137" i="1"/>
  <c r="Q106" i="1"/>
  <c r="Q139" i="1" l="1"/>
  <c r="Q146" i="1" s="1"/>
  <c r="Q148" i="1" s="1"/>
</calcChain>
</file>

<file path=xl/sharedStrings.xml><?xml version="1.0" encoding="utf-8"?>
<sst xmlns="http://schemas.openxmlformats.org/spreadsheetml/2006/main" count="595" uniqueCount="299">
  <si>
    <t>BẢNG TỔNG HỢP VẬT TƯ VÀ CHÊNH LỆCH GIÁ</t>
  </si>
  <si>
    <t>(TOÀN BỘ CÔNG TRÌNH)</t>
  </si>
  <si>
    <t>STT</t>
  </si>
  <si>
    <t>Mã số</t>
  </si>
  <si>
    <t>Tên vật tư</t>
  </si>
  <si>
    <t>Đơn vị</t>
  </si>
  <si>
    <t>Khối lượng</t>
  </si>
  <si>
    <t>Hệ số</t>
  </si>
  <si>
    <t>Cước ôtô
Cước sông</t>
  </si>
  <si>
    <t>Cước bộ</t>
  </si>
  <si>
    <t>I</t>
  </si>
  <si>
    <t>VẬT LIỆU</t>
  </si>
  <si>
    <t>%</t>
  </si>
  <si>
    <t>TỔNG VẬT LIỆU</t>
  </si>
  <si>
    <t>II</t>
  </si>
  <si>
    <t>NHÂN CÔNG</t>
  </si>
  <si>
    <t>TỔNG NHÂN CÔNG</t>
  </si>
  <si>
    <t>III</t>
  </si>
  <si>
    <t>MÁY THI CÔNG</t>
  </si>
  <si>
    <t>M999</t>
  </si>
  <si>
    <t>Máy khác</t>
  </si>
  <si>
    <t>TỔNG MÁY THI CÔNG</t>
  </si>
  <si>
    <t>CÔNG TRÌNH : SỬA CHỮA KHU VỆ SINH + MÁI NHÀ LỚP HỌC 2 TẦNG 4 PHÒNG HỌC TRƯỜNG MẦM NON TÚ SƠN</t>
  </si>
  <si>
    <t>Giá gốc_x000D_
(đ)</t>
  </si>
  <si>
    <t>Thành tiền_x000D_
(đ)</t>
  </si>
  <si>
    <t>Giá T.B_x000D_
(đ)</t>
  </si>
  <si>
    <t>Giá T.B x H.S_x000D_
(đ)</t>
  </si>
  <si>
    <t>Cước V.C_x000D_
Bù NL, lương_x000D_
(đ)</t>
  </si>
  <si>
    <t>Giá H.T_x000D_
(đ)</t>
  </si>
  <si>
    <t>Tổng chênh_x000D_
(đ)</t>
  </si>
  <si>
    <t>TT</t>
  </si>
  <si>
    <t>Vòi xịt xí</t>
  </si>
  <si>
    <t>bộ</t>
  </si>
  <si>
    <t>Phụ kiện vệ sinh</t>
  </si>
  <si>
    <t>Tôn úp nóc</t>
  </si>
  <si>
    <t>m</t>
  </si>
  <si>
    <t>NĐM</t>
  </si>
  <si>
    <t>Kim thu sét D18 mạ đồng vàng chế tạo sẵn</t>
  </si>
  <si>
    <t>cái</t>
  </si>
  <si>
    <t>Dây thép tiếp địa D16</t>
  </si>
  <si>
    <t>Nậm đỡ kim thu sét</t>
  </si>
  <si>
    <t>Bu lông M14</t>
  </si>
  <si>
    <t>Dây thép dẫn sét D10</t>
  </si>
  <si>
    <t>Bật sắt D10</t>
  </si>
  <si>
    <t>Bản mã 150x200x5mm</t>
  </si>
  <si>
    <t>Má kẹp kiểm tra thép bản 40x5 (3,3m)</t>
  </si>
  <si>
    <t>Bu lông, vành đệm M12x25</t>
  </si>
  <si>
    <t>Đệm chì lá 40x120 dày 3mm</t>
  </si>
  <si>
    <t>Hộp kiểm tra điện trở</t>
  </si>
  <si>
    <t>hộp</t>
  </si>
  <si>
    <t>A33.1322</t>
  </si>
  <si>
    <t>Aptomat 1 pha 1 cực MCB2P-20A</t>
  </si>
  <si>
    <t>A24.0082</t>
  </si>
  <si>
    <t>Băng keo lưới</t>
  </si>
  <si>
    <t>A33.0868</t>
  </si>
  <si>
    <t>Băng tan</t>
  </si>
  <si>
    <t>A33.1089</t>
  </si>
  <si>
    <t>Bồn cầu trẻ em (Viglacera BTE hoặc tương đương)</t>
  </si>
  <si>
    <t>A24.0099</t>
  </si>
  <si>
    <t>Bột bả</t>
  </si>
  <si>
    <t>kg</t>
  </si>
  <si>
    <t>A24.0098</t>
  </si>
  <si>
    <t>Bột đá</t>
  </si>
  <si>
    <t>A24.0900</t>
  </si>
  <si>
    <t>Bu lông</t>
  </si>
  <si>
    <t>A24.0175</t>
  </si>
  <si>
    <t>Cát mịn ML=0,7-1,4</t>
  </si>
  <si>
    <t>m3</t>
  </si>
  <si>
    <t>A24.0176</t>
  </si>
  <si>
    <t>Cát mịn ML=1,5-2,0</t>
  </si>
  <si>
    <t>A33.0111</t>
  </si>
  <si>
    <t>Cọc thép tiếp địa L63x63x5, L=2,5m</t>
  </si>
  <si>
    <t>A33.0345</t>
  </si>
  <si>
    <t>Cồn rửa</t>
  </si>
  <si>
    <t>A33.1304</t>
  </si>
  <si>
    <t>Công tắc đôi + đế âm tường</t>
  </si>
  <si>
    <t>A33.1108</t>
  </si>
  <si>
    <t>Cút</t>
  </si>
  <si>
    <t>A33.1641</t>
  </si>
  <si>
    <t>Cút nhựa PVC D60</t>
  </si>
  <si>
    <t>A33.1642</t>
  </si>
  <si>
    <t>Cút nhựa PVC D90</t>
  </si>
  <si>
    <t>A33.1903</t>
  </si>
  <si>
    <t>Cút PPR D25</t>
  </si>
  <si>
    <t>Cút ren trong PPR D25</t>
  </si>
  <si>
    <t>A33.1084</t>
  </si>
  <si>
    <t>Chậu rửa loại 1 vòi</t>
  </si>
  <si>
    <t>A33.1091</t>
  </si>
  <si>
    <t>Chậu tiểu nam trẻ em (Viglacera hoặc tương đương)</t>
  </si>
  <si>
    <t>Chuyển bậc PVC D60-34</t>
  </si>
  <si>
    <t>A33.0065</t>
  </si>
  <si>
    <t>Dây đơn 1x1.5mm2</t>
  </si>
  <si>
    <t>Dây đơn 1x2.5mm2</t>
  </si>
  <si>
    <t>A33.1419</t>
  </si>
  <si>
    <t>Đầu nối thẳng PPR D25mm</t>
  </si>
  <si>
    <t>A33.0035</t>
  </si>
  <si>
    <t>Đèn led panel âm trần KT 600x600mm 36W (Rạng Đông hoặc tương đương)</t>
  </si>
  <si>
    <t>A24.0070</t>
  </si>
  <si>
    <t>Đinh, đinh vít</t>
  </si>
  <si>
    <t>A24.1019</t>
  </si>
  <si>
    <t>Gạch lát chống trơn 300x300</t>
  </si>
  <si>
    <t>m2</t>
  </si>
  <si>
    <t>A24.1005</t>
  </si>
  <si>
    <t>Gạch ốp 300x600</t>
  </si>
  <si>
    <t>A24.0436</t>
  </si>
  <si>
    <t>Giấy dầu</t>
  </si>
  <si>
    <t>A24.0437</t>
  </si>
  <si>
    <t>Giấy ráp</t>
  </si>
  <si>
    <t>A33.1106</t>
  </si>
  <si>
    <t>Hộp đựng</t>
  </si>
  <si>
    <t>A33.0568</t>
  </si>
  <si>
    <t>Keo dán</t>
  </si>
  <si>
    <t>A24.0931</t>
  </si>
  <si>
    <t>Khí gas</t>
  </si>
  <si>
    <t>A33.0881</t>
  </si>
  <si>
    <t>Nút bịt PPR D25</t>
  </si>
  <si>
    <t>lít</t>
  </si>
  <si>
    <t>A24.0521</t>
  </si>
  <si>
    <t>Nhựa bi tum số 4</t>
  </si>
  <si>
    <t>A33.0346</t>
  </si>
  <si>
    <t>Nhựa dán</t>
  </si>
  <si>
    <t>A24.0001</t>
  </si>
  <si>
    <t>Ô xy</t>
  </si>
  <si>
    <t>chai</t>
  </si>
  <si>
    <t>A33.0043</t>
  </si>
  <si>
    <t>Ống gen D20</t>
  </si>
  <si>
    <t>A33.0337</t>
  </si>
  <si>
    <t>Ống nhựa nhựa PVC D60</t>
  </si>
  <si>
    <t>A33.1367</t>
  </si>
  <si>
    <t>Ống nhựa PPR D25mm</t>
  </si>
  <si>
    <t>A33.0334</t>
  </si>
  <si>
    <t>Ống nhựa PVC D34</t>
  </si>
  <si>
    <t>A33.0338</t>
  </si>
  <si>
    <t>Ống nhựa PVC D90</t>
  </si>
  <si>
    <t>A33.1100</t>
  </si>
  <si>
    <t>Phễu thu D100mm</t>
  </si>
  <si>
    <t>A33.0005A</t>
  </si>
  <si>
    <t>Quạt hút mùi âm trần KT 250x250mm</t>
  </si>
  <si>
    <t>A25.0371</t>
  </si>
  <si>
    <t>Que hàn</t>
  </si>
  <si>
    <t>A24.1064</t>
  </si>
  <si>
    <t>Sơn lót nội thất</t>
  </si>
  <si>
    <t>A24.1065</t>
  </si>
  <si>
    <t>Sơn phủ nội thất</t>
  </si>
  <si>
    <t>A24.0641</t>
  </si>
  <si>
    <t>Tăng đơ (làm trần thạch cao)</t>
  </si>
  <si>
    <t>A24.0687</t>
  </si>
  <si>
    <t>Tấm thạch cao 9mm</t>
  </si>
  <si>
    <t>Tê nhựa PVC D60</t>
  </si>
  <si>
    <t>Tê nhựa PVC D90</t>
  </si>
  <si>
    <t>Tê PPR D25</t>
  </si>
  <si>
    <t>A24.0650</t>
  </si>
  <si>
    <t>Tôn mạ màu dày 0.45mm, 11 sóng (Ausnam hoặc tương đương)</t>
  </si>
  <si>
    <t>A24.0694</t>
  </si>
  <si>
    <t>Thanh liên kết U trên với U dưới</t>
  </si>
  <si>
    <t>A24.0696</t>
  </si>
  <si>
    <t>Thanh treo (V nhỏ)</t>
  </si>
  <si>
    <t>A24.0698</t>
  </si>
  <si>
    <t>Thanh U dưới</t>
  </si>
  <si>
    <t>thanh</t>
  </si>
  <si>
    <t>A24.0699</t>
  </si>
  <si>
    <t>Thanh U trên</t>
  </si>
  <si>
    <t>A24.0700</t>
  </si>
  <si>
    <t>Thanh V 25x25</t>
  </si>
  <si>
    <t>A25.0447</t>
  </si>
  <si>
    <t>Thép dàn giáo</t>
  </si>
  <si>
    <t>A24.0712</t>
  </si>
  <si>
    <t>Thép hình</t>
  </si>
  <si>
    <t>A33.0856</t>
  </si>
  <si>
    <t>Van PPR D25</t>
  </si>
  <si>
    <t>A33.1107</t>
  </si>
  <si>
    <t>Vòi rửa</t>
  </si>
  <si>
    <t>A33.1095</t>
  </si>
  <si>
    <t>Vòi rửa 1 vòi</t>
  </si>
  <si>
    <t>A24.0797A</t>
  </si>
  <si>
    <t>Xi măng PCB30</t>
  </si>
  <si>
    <t>A24.0798</t>
  </si>
  <si>
    <t>Xi măng trắng</t>
  </si>
  <si>
    <t>Tháo dỡ máng rửa tay inox</t>
  </si>
  <si>
    <t>công</t>
  </si>
  <si>
    <t>N1.30</t>
  </si>
  <si>
    <t>Nhân công 3,0/7 - Nhóm 1</t>
  </si>
  <si>
    <t>N1.35</t>
  </si>
  <si>
    <t>Nhân công 3,5/7 - Nhóm 1</t>
  </si>
  <si>
    <t>N2.35</t>
  </si>
  <si>
    <t>Nhân công 3,5/7 - Nhóm 2</t>
  </si>
  <si>
    <t>N1.40</t>
  </si>
  <si>
    <t>Nhân công 4,0/7 - Nhóm 1</t>
  </si>
  <si>
    <t>N2.40</t>
  </si>
  <si>
    <t>Nhân công 4,0/7 - Nhóm 2</t>
  </si>
  <si>
    <t>N24.0012</t>
  </si>
  <si>
    <t>Nhân công 4,5/7 - Nhóm I</t>
  </si>
  <si>
    <t>M102.0202</t>
  </si>
  <si>
    <t>Cần cẩu bánh hơi 16T</t>
  </si>
  <si>
    <t>ca</t>
  </si>
  <si>
    <t>M102.0302</t>
  </si>
  <si>
    <t>Cần cẩu bánh xích 10T</t>
  </si>
  <si>
    <t>M25.0031</t>
  </si>
  <si>
    <t>Kích thủy lực 5T</t>
  </si>
  <si>
    <t>M112.2102</t>
  </si>
  <si>
    <t>Máy cắt gạch đá - công suất : 1,7 kW</t>
  </si>
  <si>
    <t>M112.4301</t>
  </si>
  <si>
    <t>Máy hàn nhiệt cầm tay</t>
  </si>
  <si>
    <t>M112.4003</t>
  </si>
  <si>
    <t>Máy hàn xoay chiều - công suất : 23,0 kW</t>
  </si>
  <si>
    <t>M112.1701</t>
  </si>
  <si>
    <t>Máy khoan bê tông cầm tay - công suất : 0,62 kW</t>
  </si>
  <si>
    <t>M104.0202</t>
  </si>
  <si>
    <t>Máy trộn vữa 150 lít</t>
  </si>
  <si>
    <t>M106.0104</t>
  </si>
  <si>
    <t>Ô tô vận tải thùng - trọng tải : 2,5 T</t>
  </si>
  <si>
    <t>M106.0105</t>
  </si>
  <si>
    <t>Ô tô vận tải thùng - trọng tải : 5,0 T</t>
  </si>
  <si>
    <t>M102.1107</t>
  </si>
  <si>
    <t>Tời điện - sức kéo : 5,0 T</t>
  </si>
  <si>
    <t>BẢNG TỔNG HỢP DỰ TOÁN CHI PHÍ XÂY DỰNG</t>
  </si>
  <si>
    <t>Tên dự án: .</t>
  </si>
  <si>
    <t>Tên công trình: SỬA CHỮA KHU VỆ SINH + MÁI NHÀ LỚP HỌC 2 TẦNG 4 PHÒNG HỌC TRƯỜNG MẦM NON TÚ SƠN</t>
  </si>
  <si>
    <t>Tên hạng mục: HẠNG MỤC 1</t>
  </si>
  <si>
    <t>Thời điểm lập: .</t>
  </si>
  <si>
    <t>Nội dung chi phí</t>
  </si>
  <si>
    <t>Ký hiệu</t>
  </si>
  <si>
    <t>Cách tính</t>
  </si>
  <si>
    <t>CHI PHÍ TRỰC TIẾP</t>
  </si>
  <si>
    <t>1</t>
  </si>
  <si>
    <t>Chi phí Vật liệu</t>
  </si>
  <si>
    <t>VL</t>
  </si>
  <si>
    <t xml:space="preserve"> + Theo đơn giá trực tiếp</t>
  </si>
  <si>
    <t>A1</t>
  </si>
  <si>
    <t>Bảng dự toán hạng mục</t>
  </si>
  <si>
    <t xml:space="preserve"> + Chênh lệch vật liệu</t>
  </si>
  <si>
    <t>CL</t>
  </si>
  <si>
    <t>Theo bảng bù giá</t>
  </si>
  <si>
    <t>Cộng</t>
  </si>
  <si>
    <t>A</t>
  </si>
  <si>
    <t>A1 + CL</t>
  </si>
  <si>
    <t>2</t>
  </si>
  <si>
    <t>Chi phí Nhân công</t>
  </si>
  <si>
    <t>NC</t>
  </si>
  <si>
    <t>B1</t>
  </si>
  <si>
    <t xml:space="preserve"> + Chênh lệch nhân công</t>
  </si>
  <si>
    <t>CLNC</t>
  </si>
  <si>
    <t>B</t>
  </si>
  <si>
    <t>B1 + CLNC</t>
  </si>
  <si>
    <t>3</t>
  </si>
  <si>
    <t>Chi phí Máy thi công</t>
  </si>
  <si>
    <t>M</t>
  </si>
  <si>
    <t>C1</t>
  </si>
  <si>
    <t xml:space="preserve"> + Chênh lệch Máy thi công</t>
  </si>
  <si>
    <t>CLMay</t>
  </si>
  <si>
    <t>C</t>
  </si>
  <si>
    <t>C1 + CLMay</t>
  </si>
  <si>
    <t>Cộng chi phí trực tiếp</t>
  </si>
  <si>
    <t>T</t>
  </si>
  <si>
    <t>VL + NC + M</t>
  </si>
  <si>
    <t>CHI PHÍ GIÁN TIẾP</t>
  </si>
  <si>
    <t>Chi phí chung</t>
  </si>
  <si>
    <t>Chi phí nhà tạm để ở và điều hành thi công</t>
  </si>
  <si>
    <t>LT</t>
  </si>
  <si>
    <t>Chi phí một số công việc không xác định được khối lượng từ thiết kế</t>
  </si>
  <si>
    <t>Cộng chi phí gián tiếp</t>
  </si>
  <si>
    <t>GT</t>
  </si>
  <si>
    <t>(C + LT + TT)</t>
  </si>
  <si>
    <t>THU NHẬP CHỊU THUẾ TÍNH TRƯỚC</t>
  </si>
  <si>
    <t>TL</t>
  </si>
  <si>
    <t>Chi phí xây dựng trước thuế</t>
  </si>
  <si>
    <t>G</t>
  </si>
  <si>
    <t>(T+GT+TL)</t>
  </si>
  <si>
    <t>IV</t>
  </si>
  <si>
    <t>THUẾ GIÁ TRỊ GIA TĂNG</t>
  </si>
  <si>
    <t>GTGT</t>
  </si>
  <si>
    <t>V</t>
  </si>
  <si>
    <t>Chi phí xây dựng sau thuế</t>
  </si>
  <si>
    <t>Gxd</t>
  </si>
  <si>
    <t>G+GTGT</t>
  </si>
  <si>
    <t>LÀM TRÒN</t>
  </si>
  <si>
    <t>Bằng chữ: Bảy trăm tám mươi chín triệu sáu trăm bốn mươi tư nghìn đồng chẵn./.</t>
  </si>
  <si>
    <t>Giá trị_x000D_
(đ)</t>
  </si>
  <si>
    <t/>
  </si>
  <si>
    <t>T x 7,3%</t>
  </si>
  <si>
    <t>7,3%</t>
  </si>
  <si>
    <t>T x 1,1%</t>
  </si>
  <si>
    <t>1,1%</t>
  </si>
  <si>
    <t>T x 2,5%</t>
  </si>
  <si>
    <t>2,5%</t>
  </si>
  <si>
    <t>(T+GT) x 5,5%</t>
  </si>
  <si>
    <t>5,5%</t>
  </si>
  <si>
    <t>G x 8%</t>
  </si>
  <si>
    <t>Thành tiền</t>
  </si>
  <si>
    <t>dự toán</t>
  </si>
  <si>
    <t>chưa VAT</t>
  </si>
  <si>
    <t>Chống sét</t>
  </si>
  <si>
    <t xml:space="preserve">Cát </t>
  </si>
  <si>
    <t>Sơn + bả</t>
  </si>
  <si>
    <t>Thạch cao</t>
  </si>
  <si>
    <t>Tôn</t>
  </si>
  <si>
    <t>Thép</t>
  </si>
  <si>
    <t>Xi măng</t>
  </si>
  <si>
    <t>Tổng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</si>
</sst>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#,##0.###0;\-#,##0.###0"/>
    <numFmt numFmtId="166" formatCode="#,##0.####0;\-#,##0.####0"/>
    <numFmt numFmtId="167" formatCode="_-* #,##0_-;\-* #,##0_-;_-* &quot;-&quot;??_-;_-@_-"/>
  </numFmts>
  <fonts count="21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b/>
      <sz val="15"/>
      <name val="Times New Roman"/>
      <family val="1"/>
    </font>
    <font>
      <sz val="8.25"/>
      <name val="Microsoft Sans Serif"/>
      <family val="2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8"/>
      <color indexed="32"/>
      <name val="Arial"/>
      <family val="2"/>
    </font>
    <font>
      <sz val="11"/>
      <name val="Arial Narrow"/>
      <family val="2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color indexed="32"/>
      <name val="Times New Roman"/>
      <family val="1"/>
    </font>
    <font>
      <sz val="11"/>
      <color indexed="32"/>
      <name val="Arial Narrow"/>
      <family val="2"/>
    </font>
    <font>
      <b/>
      <i/>
      <sz val="11"/>
      <name val="Times New Roman"/>
      <family val="1"/>
    </font>
    <font>
      <b/>
      <sz val="8.25"/>
      <color rgb="FFFF0000"/>
      <name val="Microsoft Sans Serif"/>
      <family val="2"/>
    </font>
    <font>
      <sz val="8.25"/>
      <name val="Microsoft Sans Serif"/>
      <family val="2"/>
    </font>
    <font>
      <b/>
      <sz val="11"/>
      <color rgb="FFFF0000"/>
      <name val="Arial Narrow"/>
      <family val="2"/>
    </font>
    <font>
      <sz val="11"/>
      <color rgb="FFFF0000"/>
      <name val="Arial Narrow"/>
      <family val="2"/>
      <charset val="163"/>
    </font>
    <font>
      <sz val="8.25"/>
      <color rgb="FFFF0000"/>
      <name val="Microsoft Sans Serif"/>
      <family val="2"/>
      <charset val="163"/>
    </font>
    <font>
      <sz val="11"/>
      <name val="Arial Narrow"/>
      <family val="2"/>
      <charset val="163"/>
    </font>
    <font>
      <sz val="8.25"/>
      <name val="Microsoft Sans Serif"/>
      <family val="2"/>
      <charset val="163"/>
    </font>
    <font>
      <b/>
      <sz val="1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34"/>
      </patternFill>
    </fill>
    <fill>
      <patternFill patternType="solid">
        <fgColor indexed="36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5">
    <xf numFmtId="0" fontId="0" fillId="0" borderId="0" xfId="0"/>
    <xf numFmtId="0" fontId="3" fillId="0" borderId="0" xfId="0" applyFont="1" applyAlignment="1" applyProtection="1">
      <alignment vertical="top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top"/>
      <protection locked="0"/>
    </xf>
    <xf numFmtId="0" fontId="6" fillId="0" borderId="4" xfId="0" applyFont="1" applyBorder="1" applyAlignment="1" applyProtection="1">
      <alignment horizontal="center" vertical="top" wrapText="1"/>
      <protection locked="0"/>
    </xf>
    <xf numFmtId="165" fontId="6" fillId="0" borderId="4" xfId="0" applyNumberFormat="1" applyFont="1" applyBorder="1" applyAlignment="1" applyProtection="1">
      <alignment horizontal="center" vertical="top" wrapText="1"/>
      <protection locked="0"/>
    </xf>
    <xf numFmtId="3" fontId="6" fillId="0" borderId="4" xfId="0" applyNumberFormat="1" applyFont="1" applyBorder="1" applyAlignment="1" applyProtection="1">
      <alignment horizontal="center" vertical="top" wrapText="1"/>
      <protection locked="0"/>
    </xf>
    <xf numFmtId="3" fontId="6" fillId="3" borderId="4" xfId="0" applyNumberFormat="1" applyFont="1" applyFill="1" applyBorder="1" applyAlignment="1" applyProtection="1">
      <alignment horizontal="center" vertical="top" wrapText="1"/>
      <protection locked="0"/>
    </xf>
    <xf numFmtId="166" fontId="6" fillId="0" borderId="4" xfId="0" applyNumberFormat="1" applyFont="1" applyBorder="1" applyAlignment="1" applyProtection="1">
      <alignment horizontal="center" vertical="top" wrapText="1"/>
      <protection locked="0"/>
    </xf>
    <xf numFmtId="0" fontId="7" fillId="0" borderId="3" xfId="0" applyFont="1" applyBorder="1" applyAlignment="1" applyProtection="1">
      <alignment horizontal="center" vertical="top"/>
      <protection locked="0"/>
    </xf>
    <xf numFmtId="0" fontId="7" fillId="0" borderId="4" xfId="0" applyFont="1" applyBorder="1" applyAlignment="1" applyProtection="1">
      <alignment horizontal="center" vertical="top" wrapText="1"/>
      <protection locked="0"/>
    </xf>
    <xf numFmtId="0" fontId="7" fillId="0" borderId="4" xfId="0" applyFont="1" applyBorder="1" applyAlignment="1" applyProtection="1">
      <alignment vertical="top" wrapText="1"/>
      <protection locked="0"/>
    </xf>
    <xf numFmtId="165" fontId="7" fillId="0" borderId="4" xfId="0" applyNumberFormat="1" applyFont="1" applyBorder="1" applyAlignment="1" applyProtection="1">
      <alignment vertical="top" wrapText="1"/>
      <protection locked="0"/>
    </xf>
    <xf numFmtId="3" fontId="7" fillId="0" borderId="4" xfId="0" applyNumberFormat="1" applyFont="1" applyBorder="1" applyAlignment="1" applyProtection="1">
      <alignment vertical="top" wrapText="1"/>
      <protection locked="0"/>
    </xf>
    <xf numFmtId="3" fontId="7" fillId="3" borderId="4" xfId="0" applyNumberFormat="1" applyFont="1" applyFill="1" applyBorder="1" applyAlignment="1" applyProtection="1">
      <alignment vertical="top" wrapText="1"/>
      <protection locked="0"/>
    </xf>
    <xf numFmtId="166" fontId="7" fillId="0" borderId="4" xfId="0" applyNumberFormat="1" applyFont="1" applyBorder="1" applyAlignment="1" applyProtection="1">
      <alignment vertical="top" wrapText="1"/>
      <protection locked="0"/>
    </xf>
    <xf numFmtId="0" fontId="6" fillId="0" borderId="5" xfId="0" applyFont="1" applyBorder="1" applyAlignment="1" applyProtection="1">
      <alignment horizontal="center" vertical="top"/>
      <protection locked="0"/>
    </xf>
    <xf numFmtId="0" fontId="6" fillId="0" borderId="6" xfId="0" applyFont="1" applyBorder="1" applyAlignment="1" applyProtection="1">
      <alignment horizontal="center" vertical="top" wrapText="1"/>
      <protection locked="0"/>
    </xf>
    <xf numFmtId="0" fontId="6" fillId="0" borderId="6" xfId="0" applyFont="1" applyBorder="1" applyAlignment="1" applyProtection="1">
      <alignment vertical="top" wrapText="1"/>
      <protection locked="0"/>
    </xf>
    <xf numFmtId="165" fontId="6" fillId="0" borderId="6" xfId="0" applyNumberFormat="1" applyFont="1" applyBorder="1" applyAlignment="1" applyProtection="1">
      <alignment vertical="top" wrapText="1"/>
      <protection locked="0"/>
    </xf>
    <xf numFmtId="3" fontId="6" fillId="0" borderId="6" xfId="0" applyNumberFormat="1" applyFont="1" applyBorder="1" applyAlignment="1" applyProtection="1">
      <alignment vertical="top" wrapText="1"/>
      <protection locked="0"/>
    </xf>
    <xf numFmtId="3" fontId="6" fillId="3" borderId="6" xfId="0" applyNumberFormat="1" applyFont="1" applyFill="1" applyBorder="1" applyAlignment="1" applyProtection="1">
      <alignment vertical="top" wrapText="1"/>
      <protection locked="0"/>
    </xf>
    <xf numFmtId="166" fontId="6" fillId="0" borderId="6" xfId="0" applyNumberFormat="1" applyFont="1" applyBorder="1" applyAlignment="1" applyProtection="1">
      <alignment vertical="top" wrapText="1"/>
      <protection locked="0"/>
    </xf>
    <xf numFmtId="0" fontId="8" fillId="0" borderId="3" xfId="0" applyFont="1" applyBorder="1" applyAlignment="1" applyProtection="1">
      <alignment horizontal="center" vertical="top"/>
      <protection locked="0"/>
    </xf>
    <xf numFmtId="0" fontId="8" fillId="0" borderId="4" xfId="0" applyFont="1" applyBorder="1" applyAlignment="1" applyProtection="1">
      <alignment vertical="top" wrapText="1"/>
      <protection locked="0"/>
    </xf>
    <xf numFmtId="0" fontId="8" fillId="0" borderId="4" xfId="0" applyFont="1" applyBorder="1" applyAlignment="1" applyProtection="1">
      <alignment horizontal="center" vertical="top" wrapText="1"/>
      <protection locked="0"/>
    </xf>
    <xf numFmtId="0" fontId="8" fillId="0" borderId="4" xfId="0" applyFont="1" applyBorder="1" applyAlignment="1" applyProtection="1">
      <alignment vertical="top"/>
      <protection locked="0"/>
    </xf>
    <xf numFmtId="0" fontId="8" fillId="0" borderId="4" xfId="0" applyFont="1" applyBorder="1" applyAlignment="1" applyProtection="1">
      <alignment horizontal="center" vertical="top"/>
      <protection locked="0"/>
    </xf>
    <xf numFmtId="3" fontId="8" fillId="0" borderId="4" xfId="0" applyNumberFormat="1" applyFont="1" applyBorder="1" applyAlignment="1" applyProtection="1">
      <alignment vertical="top" wrapText="1"/>
      <protection locked="0"/>
    </xf>
    <xf numFmtId="0" fontId="9" fillId="0" borderId="3" xfId="0" applyFont="1" applyBorder="1" applyAlignment="1" applyProtection="1">
      <alignment horizontal="center" vertical="top"/>
      <protection locked="0"/>
    </xf>
    <xf numFmtId="0" fontId="9" fillId="0" borderId="4" xfId="0" applyFont="1" applyBorder="1" applyAlignment="1" applyProtection="1">
      <alignment vertical="top" wrapText="1"/>
      <protection locked="0"/>
    </xf>
    <xf numFmtId="0" fontId="9" fillId="0" borderId="4" xfId="0" applyFont="1" applyBorder="1" applyAlignment="1" applyProtection="1">
      <alignment horizontal="center" vertical="top" wrapText="1"/>
      <protection locked="0"/>
    </xf>
    <xf numFmtId="0" fontId="9" fillId="0" borderId="4" xfId="0" applyFont="1" applyBorder="1" applyAlignment="1" applyProtection="1">
      <alignment vertical="top"/>
      <protection locked="0"/>
    </xf>
    <xf numFmtId="0" fontId="9" fillId="0" borderId="4" xfId="0" applyFont="1" applyBorder="1" applyAlignment="1" applyProtection="1">
      <alignment horizontal="center" vertical="top"/>
      <protection locked="0"/>
    </xf>
    <xf numFmtId="3" fontId="9" fillId="0" borderId="4" xfId="0" applyNumberFormat="1" applyFont="1" applyBorder="1" applyAlignment="1" applyProtection="1">
      <alignment vertical="top" wrapText="1"/>
      <protection locked="0"/>
    </xf>
    <xf numFmtId="0" fontId="5" fillId="0" borderId="3" xfId="0" applyFont="1" applyBorder="1" applyAlignment="1" applyProtection="1">
      <alignment horizontal="center" vertical="top"/>
      <protection locked="0"/>
    </xf>
    <xf numFmtId="0" fontId="5" fillId="0" borderId="4" xfId="0" applyFont="1" applyBorder="1" applyAlignment="1" applyProtection="1">
      <alignment vertical="top" wrapText="1"/>
      <protection locked="0"/>
    </xf>
    <xf numFmtId="0" fontId="5" fillId="0" borderId="4" xfId="0" applyFont="1" applyBorder="1" applyAlignment="1" applyProtection="1">
      <alignment horizontal="center" vertical="top" wrapText="1"/>
      <protection locked="0"/>
    </xf>
    <xf numFmtId="0" fontId="5" fillId="0" borderId="4" xfId="0" applyFont="1" applyBorder="1" applyAlignment="1" applyProtection="1">
      <alignment vertical="top"/>
      <protection locked="0"/>
    </xf>
    <xf numFmtId="49" fontId="5" fillId="0" borderId="4" xfId="0" applyNumberFormat="1" applyFont="1" applyBorder="1" applyAlignment="1" applyProtection="1">
      <alignment horizontal="center" vertical="top" wrapText="1"/>
      <protection locked="0"/>
    </xf>
    <xf numFmtId="3" fontId="5" fillId="0" borderId="4" xfId="0" applyNumberFormat="1" applyFont="1" applyBorder="1" applyAlignment="1" applyProtection="1">
      <alignment vertical="top" wrapText="1"/>
      <protection locked="0"/>
    </xf>
    <xf numFmtId="49" fontId="8" fillId="0" borderId="4" xfId="0" applyNumberFormat="1" applyFont="1" applyBorder="1" applyAlignment="1" applyProtection="1">
      <alignment horizontal="center" vertical="top" wrapText="1"/>
      <protection locked="0"/>
    </xf>
    <xf numFmtId="9" fontId="8" fillId="0" borderId="4" xfId="0" applyNumberFormat="1" applyFont="1" applyBorder="1" applyAlignment="1" applyProtection="1">
      <alignment vertical="top" wrapText="1"/>
      <protection locked="0"/>
    </xf>
    <xf numFmtId="9" fontId="8" fillId="0" borderId="4" xfId="0" applyNumberFormat="1" applyFont="1" applyBorder="1" applyAlignment="1" applyProtection="1">
      <alignment horizontal="center" vertical="top" wrapText="1"/>
      <protection locked="0"/>
    </xf>
    <xf numFmtId="10" fontId="5" fillId="0" borderId="4" xfId="0" applyNumberFormat="1" applyFont="1" applyBorder="1" applyAlignment="1" applyProtection="1">
      <alignment vertical="top" wrapText="1"/>
      <protection locked="0"/>
    </xf>
    <xf numFmtId="10" fontId="5" fillId="0" borderId="4" xfId="0" applyNumberFormat="1" applyFont="1" applyBorder="1" applyAlignment="1" applyProtection="1">
      <alignment horizontal="center" vertical="top" wrapText="1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 wrapText="1"/>
      <protection locked="0"/>
    </xf>
    <xf numFmtId="0" fontId="11" fillId="0" borderId="4" xfId="0" applyFont="1" applyBorder="1" applyAlignment="1" applyProtection="1">
      <alignment horizontal="center" vertical="center" wrapText="1"/>
      <protection locked="0"/>
    </xf>
    <xf numFmtId="0" fontId="10" fillId="0" borderId="4" xfId="0" applyFont="1" applyBorder="1" applyAlignment="1" applyProtection="1">
      <alignment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3" fontId="10" fillId="0" borderId="4" xfId="0" applyNumberFormat="1" applyFont="1" applyBorder="1" applyAlignment="1" applyProtection="1">
      <alignment vertical="center" wrapText="1"/>
      <protection locked="0"/>
    </xf>
    <xf numFmtId="3" fontId="3" fillId="0" borderId="0" xfId="0" applyNumberFormat="1" applyFont="1" applyAlignment="1" applyProtection="1">
      <alignment vertical="top"/>
      <protection locked="0"/>
    </xf>
    <xf numFmtId="167" fontId="3" fillId="0" borderId="0" xfId="1" applyNumberFormat="1" applyFont="1" applyAlignment="1" applyProtection="1">
      <alignment vertical="top"/>
      <protection locked="0"/>
    </xf>
    <xf numFmtId="167" fontId="3" fillId="0" borderId="0" xfId="0" applyNumberFormat="1" applyFont="1" applyAlignment="1" applyProtection="1">
      <alignment vertical="top"/>
      <protection locked="0"/>
    </xf>
    <xf numFmtId="3" fontId="13" fillId="0" borderId="0" xfId="0" applyNumberFormat="1" applyFont="1" applyAlignment="1" applyProtection="1">
      <alignment vertical="top"/>
      <protection locked="0"/>
    </xf>
    <xf numFmtId="0" fontId="14" fillId="0" borderId="0" xfId="0" applyFont="1" applyAlignment="1" applyProtection="1">
      <alignment vertical="top"/>
      <protection locked="0"/>
    </xf>
    <xf numFmtId="0" fontId="15" fillId="0" borderId="4" xfId="0" applyFont="1" applyBorder="1" applyAlignment="1" applyProtection="1">
      <alignment vertical="top" wrapText="1"/>
      <protection locked="0"/>
    </xf>
    <xf numFmtId="0" fontId="16" fillId="0" borderId="3" xfId="0" applyFont="1" applyBorder="1" applyAlignment="1" applyProtection="1">
      <alignment horizontal="center" vertical="top"/>
      <protection locked="0"/>
    </xf>
    <xf numFmtId="0" fontId="16" fillId="0" borderId="4" xfId="0" applyFont="1" applyBorder="1" applyAlignment="1" applyProtection="1">
      <alignment horizontal="center" vertical="top" wrapText="1"/>
      <protection locked="0"/>
    </xf>
    <xf numFmtId="0" fontId="16" fillId="0" borderId="4" xfId="0" applyFont="1" applyBorder="1" applyAlignment="1" applyProtection="1">
      <alignment vertical="top" wrapText="1"/>
      <protection locked="0"/>
    </xf>
    <xf numFmtId="165" fontId="16" fillId="0" borderId="4" xfId="0" applyNumberFormat="1" applyFont="1" applyBorder="1" applyAlignment="1" applyProtection="1">
      <alignment vertical="top" wrapText="1"/>
      <protection locked="0"/>
    </xf>
    <xf numFmtId="3" fontId="16" fillId="0" borderId="4" xfId="0" applyNumberFormat="1" applyFont="1" applyBorder="1" applyAlignment="1" applyProtection="1">
      <alignment vertical="top" wrapText="1"/>
      <protection locked="0"/>
    </xf>
    <xf numFmtId="3" fontId="16" fillId="3" borderId="4" xfId="0" applyNumberFormat="1" applyFont="1" applyFill="1" applyBorder="1" applyAlignment="1" applyProtection="1">
      <alignment vertical="top" wrapText="1"/>
      <protection locked="0"/>
    </xf>
    <xf numFmtId="166" fontId="16" fillId="0" borderId="4" xfId="0" applyNumberFormat="1" applyFont="1" applyBorder="1" applyAlignment="1" applyProtection="1">
      <alignment vertical="top" wrapText="1"/>
      <protection locked="0"/>
    </xf>
    <xf numFmtId="0" fontId="17" fillId="0" borderId="0" xfId="0" applyFont="1" applyAlignment="1" applyProtection="1">
      <alignment vertical="top"/>
      <protection locked="0"/>
    </xf>
    <xf numFmtId="0" fontId="18" fillId="0" borderId="3" xfId="0" applyFont="1" applyBorder="1" applyAlignment="1" applyProtection="1">
      <alignment horizontal="center" vertical="top"/>
      <protection locked="0"/>
    </xf>
    <xf numFmtId="0" fontId="18" fillId="0" borderId="4" xfId="0" applyFont="1" applyBorder="1" applyAlignment="1" applyProtection="1">
      <alignment horizontal="center" vertical="top" wrapText="1"/>
      <protection locked="0"/>
    </xf>
    <xf numFmtId="0" fontId="18" fillId="0" borderId="4" xfId="0" applyFont="1" applyBorder="1" applyAlignment="1" applyProtection="1">
      <alignment vertical="top" wrapText="1"/>
      <protection locked="0"/>
    </xf>
    <xf numFmtId="165" fontId="18" fillId="0" borderId="4" xfId="0" applyNumberFormat="1" applyFont="1" applyBorder="1" applyAlignment="1" applyProtection="1">
      <alignment vertical="top" wrapText="1"/>
      <protection locked="0"/>
    </xf>
    <xf numFmtId="3" fontId="18" fillId="0" borderId="4" xfId="0" applyNumberFormat="1" applyFont="1" applyBorder="1" applyAlignment="1" applyProtection="1">
      <alignment vertical="top" wrapText="1"/>
      <protection locked="0"/>
    </xf>
    <xf numFmtId="3" fontId="18" fillId="3" borderId="4" xfId="0" applyNumberFormat="1" applyFont="1" applyFill="1" applyBorder="1" applyAlignment="1" applyProtection="1">
      <alignment vertical="top" wrapText="1"/>
      <protection locked="0"/>
    </xf>
    <xf numFmtId="166" fontId="18" fillId="0" borderId="4" xfId="0" applyNumberFormat="1" applyFont="1" applyBorder="1" applyAlignment="1" applyProtection="1">
      <alignment vertical="top" wrapText="1"/>
      <protection locked="0"/>
    </xf>
    <xf numFmtId="0" fontId="19" fillId="0" borderId="0" xfId="0" applyFont="1" applyAlignment="1" applyProtection="1">
      <alignment vertical="top"/>
      <protection locked="0"/>
    </xf>
    <xf numFmtId="3" fontId="20" fillId="0" borderId="4" xfId="0" applyNumberFormat="1" applyFont="1" applyBorder="1" applyAlignment="1" applyProtection="1">
      <alignment vertical="top" wrapText="1"/>
      <protection locked="0"/>
    </xf>
    <xf numFmtId="0" fontId="20" fillId="0" borderId="4" xfId="0" applyFont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49" fontId="12" fillId="0" borderId="7" xfId="0" applyNumberFormat="1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3" fontId="3" fillId="0" borderId="6" xfId="0" applyNumberFormat="1" applyFont="1" applyBorder="1" applyAlignment="1" applyProtection="1">
      <alignment vertical="center" wrapText="1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7" fillId="4" borderId="4" xfId="0" applyFont="1" applyFill="1" applyBorder="1" applyAlignment="1" applyProtection="1">
      <alignment vertical="top" wrapText="1"/>
      <protection locked="0"/>
    </xf>
    <xf numFmtId="0" fontId="7" fillId="4" borderId="4" xfId="0" applyFont="1" applyFill="1" applyBorder="1" applyAlignment="1" applyProtection="1">
      <alignment horizontal="center" vertical="top" wrapText="1"/>
      <protection locked="0"/>
    </xf>
    <xf numFmtId="165" fontId="7" fillId="4" borderId="4" xfId="0" applyNumberFormat="1" applyFont="1" applyFill="1" applyBorder="1" applyAlignment="1" applyProtection="1">
      <alignment vertical="top" wrapText="1"/>
      <protection locked="0"/>
    </xf>
    <xf numFmtId="3" fontId="7" fillId="4" borderId="4" xfId="0" applyNumberFormat="1" applyFont="1" applyFill="1" applyBorder="1" applyAlignment="1" applyProtection="1">
      <alignment vertical="top" wrapText="1"/>
      <protection locked="0"/>
    </xf>
    <xf numFmtId="166" fontId="7" fillId="4" borderId="4" xfId="0" applyNumberFormat="1" applyFont="1" applyFill="1" applyBorder="1" applyAlignment="1" applyProtection="1">
      <alignment vertical="top" wrapText="1"/>
      <protection locked="0"/>
    </xf>
    <xf numFmtId="0" fontId="16" fillId="4" borderId="4" xfId="0" applyFont="1" applyFill="1" applyBorder="1" applyAlignment="1" applyProtection="1">
      <alignment vertical="top" wrapText="1"/>
      <protection locked="0"/>
    </xf>
    <xf numFmtId="0" fontId="16" fillId="4" borderId="4" xfId="0" applyFont="1" applyFill="1" applyBorder="1" applyAlignment="1" applyProtection="1">
      <alignment horizontal="center" vertical="top" wrapText="1"/>
      <protection locked="0"/>
    </xf>
    <xf numFmtId="165" fontId="16" fillId="4" borderId="4" xfId="0" applyNumberFormat="1" applyFont="1" applyFill="1" applyBorder="1" applyAlignment="1" applyProtection="1">
      <alignment vertical="top" wrapText="1"/>
      <protection locked="0"/>
    </xf>
    <xf numFmtId="3" fontId="16" fillId="4" borderId="4" xfId="0" applyNumberFormat="1" applyFont="1" applyFill="1" applyBorder="1" applyAlignment="1" applyProtection="1">
      <alignment vertical="top" wrapText="1"/>
      <protection locked="0"/>
    </xf>
    <xf numFmtId="166" fontId="16" fillId="4" borderId="4" xfId="0" applyNumberFormat="1" applyFont="1" applyFill="1" applyBorder="1" applyAlignment="1" applyProtection="1">
      <alignment vertical="top" wrapText="1"/>
      <protection locked="0"/>
    </xf>
    <xf numFmtId="0" fontId="18" fillId="4" borderId="4" xfId="0" applyFont="1" applyFill="1" applyBorder="1" applyAlignment="1" applyProtection="1">
      <alignment vertical="top" wrapText="1"/>
      <protection locked="0"/>
    </xf>
    <xf numFmtId="0" fontId="18" fillId="4" borderId="4" xfId="0" applyFont="1" applyFill="1" applyBorder="1" applyAlignment="1" applyProtection="1">
      <alignment horizontal="center" vertical="top" wrapText="1"/>
      <protection locked="0"/>
    </xf>
    <xf numFmtId="165" fontId="18" fillId="4" borderId="4" xfId="0" applyNumberFormat="1" applyFont="1" applyFill="1" applyBorder="1" applyAlignment="1" applyProtection="1">
      <alignment vertical="top" wrapText="1"/>
      <protection locked="0"/>
    </xf>
    <xf numFmtId="3" fontId="18" fillId="4" borderId="4" xfId="0" applyNumberFormat="1" applyFont="1" applyFill="1" applyBorder="1" applyAlignment="1" applyProtection="1">
      <alignment vertical="top" wrapText="1"/>
      <protection locked="0"/>
    </xf>
    <xf numFmtId="166" fontId="18" fillId="4" borderId="4" xfId="0" applyNumberFormat="1" applyFont="1" applyFill="1" applyBorder="1" applyAlignment="1" applyProtection="1">
      <alignment vertical="top" wrapText="1"/>
      <protection locked="0"/>
    </xf>
    <xf numFmtId="0" fontId="7" fillId="4" borderId="3" xfId="0" applyFont="1" applyFill="1" applyBorder="1" applyAlignment="1" applyProtection="1">
      <alignment horizontal="center" vertical="top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D2378-DDDA-41E7-B6A2-62C06F42AAA9}">
  <dimension ref="A1:Y148"/>
  <sheetViews>
    <sheetView workbookViewId="0">
      <pane ySplit="4" topLeftCell="A5" activePane="bottomLeft" state="frozen"/>
      <selection activeCell="AB12" sqref="A1:XFD1048576"/>
      <selection pane="bottomLeft" activeCell="AB12" sqref="A1:XFD1048576"/>
    </sheetView>
  </sheetViews>
  <sheetFormatPr baseColWidth="10" defaultColWidth="8.5" defaultRowHeight="11" x14ac:dyDescent="0.2"/>
  <cols>
    <col min="1" max="1" width="5.5" style="1" customWidth="1"/>
    <col min="2" max="2" width="10.6640625" style="1" hidden="1" customWidth="1"/>
    <col min="3" max="3" width="41.5" style="1" customWidth="1"/>
    <col min="4" max="4" width="10" style="1" customWidth="1"/>
    <col min="5" max="5" width="12.83203125" style="1" customWidth="1"/>
    <col min="6" max="9" width="12.83203125" style="1" hidden="1" customWidth="1"/>
    <col min="10" max="10" width="7.83203125" style="1" hidden="1" customWidth="1"/>
    <col min="11" max="11" width="13.5" style="1" hidden="1" customWidth="1"/>
    <col min="12" max="14" width="12.83203125" style="1" hidden="1" customWidth="1"/>
    <col min="15" max="15" width="12.83203125" style="1" customWidth="1"/>
    <col min="16" max="16" width="12.83203125" style="1" hidden="1" customWidth="1"/>
    <col min="17" max="17" width="12.83203125" style="1" customWidth="1"/>
    <col min="18" max="18" width="12.83203125" style="1" hidden="1" customWidth="1"/>
    <col min="19" max="20" width="8.5" style="1" hidden="1" customWidth="1"/>
    <col min="21" max="21" width="12" style="1" customWidth="1"/>
    <col min="22" max="256" width="8.5" style="1"/>
    <col min="257" max="257" width="5.5" style="1" customWidth="1"/>
    <col min="258" max="258" width="10.6640625" style="1" customWidth="1"/>
    <col min="259" max="259" width="41.5" style="1" customWidth="1"/>
    <col min="260" max="260" width="10" style="1" customWidth="1"/>
    <col min="261" max="262" width="12.83203125" style="1" customWidth="1"/>
    <col min="263" max="265" width="0" style="1" hidden="1" customWidth="1"/>
    <col min="266" max="266" width="7.83203125" style="1" customWidth="1"/>
    <col min="267" max="270" width="0" style="1" hidden="1" customWidth="1"/>
    <col min="271" max="271" width="12.83203125" style="1" customWidth="1"/>
    <col min="272" max="272" width="0" style="1" hidden="1" customWidth="1"/>
    <col min="273" max="274" width="12.83203125" style="1" customWidth="1"/>
    <col min="275" max="276" width="0" style="1" hidden="1" customWidth="1"/>
    <col min="277" max="512" width="8.5" style="1"/>
    <col min="513" max="513" width="5.5" style="1" customWidth="1"/>
    <col min="514" max="514" width="10.6640625" style="1" customWidth="1"/>
    <col min="515" max="515" width="41.5" style="1" customWidth="1"/>
    <col min="516" max="516" width="10" style="1" customWidth="1"/>
    <col min="517" max="518" width="12.83203125" style="1" customWidth="1"/>
    <col min="519" max="521" width="0" style="1" hidden="1" customWidth="1"/>
    <col min="522" max="522" width="7.83203125" style="1" customWidth="1"/>
    <col min="523" max="526" width="0" style="1" hidden="1" customWidth="1"/>
    <col min="527" max="527" width="12.83203125" style="1" customWidth="1"/>
    <col min="528" max="528" width="0" style="1" hidden="1" customWidth="1"/>
    <col min="529" max="530" width="12.83203125" style="1" customWidth="1"/>
    <col min="531" max="532" width="0" style="1" hidden="1" customWidth="1"/>
    <col min="533" max="768" width="8.5" style="1"/>
    <col min="769" max="769" width="5.5" style="1" customWidth="1"/>
    <col min="770" max="770" width="10.6640625" style="1" customWidth="1"/>
    <col min="771" max="771" width="41.5" style="1" customWidth="1"/>
    <col min="772" max="772" width="10" style="1" customWidth="1"/>
    <col min="773" max="774" width="12.83203125" style="1" customWidth="1"/>
    <col min="775" max="777" width="0" style="1" hidden="1" customWidth="1"/>
    <col min="778" max="778" width="7.83203125" style="1" customWidth="1"/>
    <col min="779" max="782" width="0" style="1" hidden="1" customWidth="1"/>
    <col min="783" max="783" width="12.83203125" style="1" customWidth="1"/>
    <col min="784" max="784" width="0" style="1" hidden="1" customWidth="1"/>
    <col min="785" max="786" width="12.83203125" style="1" customWidth="1"/>
    <col min="787" max="788" width="0" style="1" hidden="1" customWidth="1"/>
    <col min="789" max="1024" width="8.5" style="1"/>
    <col min="1025" max="1025" width="5.5" style="1" customWidth="1"/>
    <col min="1026" max="1026" width="10.6640625" style="1" customWidth="1"/>
    <col min="1027" max="1027" width="41.5" style="1" customWidth="1"/>
    <col min="1028" max="1028" width="10" style="1" customWidth="1"/>
    <col min="1029" max="1030" width="12.83203125" style="1" customWidth="1"/>
    <col min="1031" max="1033" width="0" style="1" hidden="1" customWidth="1"/>
    <col min="1034" max="1034" width="7.83203125" style="1" customWidth="1"/>
    <col min="1035" max="1038" width="0" style="1" hidden="1" customWidth="1"/>
    <col min="1039" max="1039" width="12.83203125" style="1" customWidth="1"/>
    <col min="1040" max="1040" width="0" style="1" hidden="1" customWidth="1"/>
    <col min="1041" max="1042" width="12.83203125" style="1" customWidth="1"/>
    <col min="1043" max="1044" width="0" style="1" hidden="1" customWidth="1"/>
    <col min="1045" max="1280" width="8.5" style="1"/>
    <col min="1281" max="1281" width="5.5" style="1" customWidth="1"/>
    <col min="1282" max="1282" width="10.6640625" style="1" customWidth="1"/>
    <col min="1283" max="1283" width="41.5" style="1" customWidth="1"/>
    <col min="1284" max="1284" width="10" style="1" customWidth="1"/>
    <col min="1285" max="1286" width="12.83203125" style="1" customWidth="1"/>
    <col min="1287" max="1289" width="0" style="1" hidden="1" customWidth="1"/>
    <col min="1290" max="1290" width="7.83203125" style="1" customWidth="1"/>
    <col min="1291" max="1294" width="0" style="1" hidden="1" customWidth="1"/>
    <col min="1295" max="1295" width="12.83203125" style="1" customWidth="1"/>
    <col min="1296" max="1296" width="0" style="1" hidden="1" customWidth="1"/>
    <col min="1297" max="1298" width="12.83203125" style="1" customWidth="1"/>
    <col min="1299" max="1300" width="0" style="1" hidden="1" customWidth="1"/>
    <col min="1301" max="1536" width="8.5" style="1"/>
    <col min="1537" max="1537" width="5.5" style="1" customWidth="1"/>
    <col min="1538" max="1538" width="10.6640625" style="1" customWidth="1"/>
    <col min="1539" max="1539" width="41.5" style="1" customWidth="1"/>
    <col min="1540" max="1540" width="10" style="1" customWidth="1"/>
    <col min="1541" max="1542" width="12.83203125" style="1" customWidth="1"/>
    <col min="1543" max="1545" width="0" style="1" hidden="1" customWidth="1"/>
    <col min="1546" max="1546" width="7.83203125" style="1" customWidth="1"/>
    <col min="1547" max="1550" width="0" style="1" hidden="1" customWidth="1"/>
    <col min="1551" max="1551" width="12.83203125" style="1" customWidth="1"/>
    <col min="1552" max="1552" width="0" style="1" hidden="1" customWidth="1"/>
    <col min="1553" max="1554" width="12.83203125" style="1" customWidth="1"/>
    <col min="1555" max="1556" width="0" style="1" hidden="1" customWidth="1"/>
    <col min="1557" max="1792" width="8.5" style="1"/>
    <col min="1793" max="1793" width="5.5" style="1" customWidth="1"/>
    <col min="1794" max="1794" width="10.6640625" style="1" customWidth="1"/>
    <col min="1795" max="1795" width="41.5" style="1" customWidth="1"/>
    <col min="1796" max="1796" width="10" style="1" customWidth="1"/>
    <col min="1797" max="1798" width="12.83203125" style="1" customWidth="1"/>
    <col min="1799" max="1801" width="0" style="1" hidden="1" customWidth="1"/>
    <col min="1802" max="1802" width="7.83203125" style="1" customWidth="1"/>
    <col min="1803" max="1806" width="0" style="1" hidden="1" customWidth="1"/>
    <col min="1807" max="1807" width="12.83203125" style="1" customWidth="1"/>
    <col min="1808" max="1808" width="0" style="1" hidden="1" customWidth="1"/>
    <col min="1809" max="1810" width="12.83203125" style="1" customWidth="1"/>
    <col min="1811" max="1812" width="0" style="1" hidden="1" customWidth="1"/>
    <col min="1813" max="2048" width="8.5" style="1"/>
    <col min="2049" max="2049" width="5.5" style="1" customWidth="1"/>
    <col min="2050" max="2050" width="10.6640625" style="1" customWidth="1"/>
    <col min="2051" max="2051" width="41.5" style="1" customWidth="1"/>
    <col min="2052" max="2052" width="10" style="1" customWidth="1"/>
    <col min="2053" max="2054" width="12.83203125" style="1" customWidth="1"/>
    <col min="2055" max="2057" width="0" style="1" hidden="1" customWidth="1"/>
    <col min="2058" max="2058" width="7.83203125" style="1" customWidth="1"/>
    <col min="2059" max="2062" width="0" style="1" hidden="1" customWidth="1"/>
    <col min="2063" max="2063" width="12.83203125" style="1" customWidth="1"/>
    <col min="2064" max="2064" width="0" style="1" hidden="1" customWidth="1"/>
    <col min="2065" max="2066" width="12.83203125" style="1" customWidth="1"/>
    <col min="2067" max="2068" width="0" style="1" hidden="1" customWidth="1"/>
    <col min="2069" max="2304" width="8.5" style="1"/>
    <col min="2305" max="2305" width="5.5" style="1" customWidth="1"/>
    <col min="2306" max="2306" width="10.6640625" style="1" customWidth="1"/>
    <col min="2307" max="2307" width="41.5" style="1" customWidth="1"/>
    <col min="2308" max="2308" width="10" style="1" customWidth="1"/>
    <col min="2309" max="2310" width="12.83203125" style="1" customWidth="1"/>
    <col min="2311" max="2313" width="0" style="1" hidden="1" customWidth="1"/>
    <col min="2314" max="2314" width="7.83203125" style="1" customWidth="1"/>
    <col min="2315" max="2318" width="0" style="1" hidden="1" customWidth="1"/>
    <col min="2319" max="2319" width="12.83203125" style="1" customWidth="1"/>
    <col min="2320" max="2320" width="0" style="1" hidden="1" customWidth="1"/>
    <col min="2321" max="2322" width="12.83203125" style="1" customWidth="1"/>
    <col min="2323" max="2324" width="0" style="1" hidden="1" customWidth="1"/>
    <col min="2325" max="2560" width="8.5" style="1"/>
    <col min="2561" max="2561" width="5.5" style="1" customWidth="1"/>
    <col min="2562" max="2562" width="10.6640625" style="1" customWidth="1"/>
    <col min="2563" max="2563" width="41.5" style="1" customWidth="1"/>
    <col min="2564" max="2564" width="10" style="1" customWidth="1"/>
    <col min="2565" max="2566" width="12.83203125" style="1" customWidth="1"/>
    <col min="2567" max="2569" width="0" style="1" hidden="1" customWidth="1"/>
    <col min="2570" max="2570" width="7.83203125" style="1" customWidth="1"/>
    <col min="2571" max="2574" width="0" style="1" hidden="1" customWidth="1"/>
    <col min="2575" max="2575" width="12.83203125" style="1" customWidth="1"/>
    <col min="2576" max="2576" width="0" style="1" hidden="1" customWidth="1"/>
    <col min="2577" max="2578" width="12.83203125" style="1" customWidth="1"/>
    <col min="2579" max="2580" width="0" style="1" hidden="1" customWidth="1"/>
    <col min="2581" max="2816" width="8.5" style="1"/>
    <col min="2817" max="2817" width="5.5" style="1" customWidth="1"/>
    <col min="2818" max="2818" width="10.6640625" style="1" customWidth="1"/>
    <col min="2819" max="2819" width="41.5" style="1" customWidth="1"/>
    <col min="2820" max="2820" width="10" style="1" customWidth="1"/>
    <col min="2821" max="2822" width="12.83203125" style="1" customWidth="1"/>
    <col min="2823" max="2825" width="0" style="1" hidden="1" customWidth="1"/>
    <col min="2826" max="2826" width="7.83203125" style="1" customWidth="1"/>
    <col min="2827" max="2830" width="0" style="1" hidden="1" customWidth="1"/>
    <col min="2831" max="2831" width="12.83203125" style="1" customWidth="1"/>
    <col min="2832" max="2832" width="0" style="1" hidden="1" customWidth="1"/>
    <col min="2833" max="2834" width="12.83203125" style="1" customWidth="1"/>
    <col min="2835" max="2836" width="0" style="1" hidden="1" customWidth="1"/>
    <col min="2837" max="3072" width="8.5" style="1"/>
    <col min="3073" max="3073" width="5.5" style="1" customWidth="1"/>
    <col min="3074" max="3074" width="10.6640625" style="1" customWidth="1"/>
    <col min="3075" max="3075" width="41.5" style="1" customWidth="1"/>
    <col min="3076" max="3076" width="10" style="1" customWidth="1"/>
    <col min="3077" max="3078" width="12.83203125" style="1" customWidth="1"/>
    <col min="3079" max="3081" width="0" style="1" hidden="1" customWidth="1"/>
    <col min="3082" max="3082" width="7.83203125" style="1" customWidth="1"/>
    <col min="3083" max="3086" width="0" style="1" hidden="1" customWidth="1"/>
    <col min="3087" max="3087" width="12.83203125" style="1" customWidth="1"/>
    <col min="3088" max="3088" width="0" style="1" hidden="1" customWidth="1"/>
    <col min="3089" max="3090" width="12.83203125" style="1" customWidth="1"/>
    <col min="3091" max="3092" width="0" style="1" hidden="1" customWidth="1"/>
    <col min="3093" max="3328" width="8.5" style="1"/>
    <col min="3329" max="3329" width="5.5" style="1" customWidth="1"/>
    <col min="3330" max="3330" width="10.6640625" style="1" customWidth="1"/>
    <col min="3331" max="3331" width="41.5" style="1" customWidth="1"/>
    <col min="3332" max="3332" width="10" style="1" customWidth="1"/>
    <col min="3333" max="3334" width="12.83203125" style="1" customWidth="1"/>
    <col min="3335" max="3337" width="0" style="1" hidden="1" customWidth="1"/>
    <col min="3338" max="3338" width="7.83203125" style="1" customWidth="1"/>
    <col min="3339" max="3342" width="0" style="1" hidden="1" customWidth="1"/>
    <col min="3343" max="3343" width="12.83203125" style="1" customWidth="1"/>
    <col min="3344" max="3344" width="0" style="1" hidden="1" customWidth="1"/>
    <col min="3345" max="3346" width="12.83203125" style="1" customWidth="1"/>
    <col min="3347" max="3348" width="0" style="1" hidden="1" customWidth="1"/>
    <col min="3349" max="3584" width="8.5" style="1"/>
    <col min="3585" max="3585" width="5.5" style="1" customWidth="1"/>
    <col min="3586" max="3586" width="10.6640625" style="1" customWidth="1"/>
    <col min="3587" max="3587" width="41.5" style="1" customWidth="1"/>
    <col min="3588" max="3588" width="10" style="1" customWidth="1"/>
    <col min="3589" max="3590" width="12.83203125" style="1" customWidth="1"/>
    <col min="3591" max="3593" width="0" style="1" hidden="1" customWidth="1"/>
    <col min="3594" max="3594" width="7.83203125" style="1" customWidth="1"/>
    <col min="3595" max="3598" width="0" style="1" hidden="1" customWidth="1"/>
    <col min="3599" max="3599" width="12.83203125" style="1" customWidth="1"/>
    <col min="3600" max="3600" width="0" style="1" hidden="1" customWidth="1"/>
    <col min="3601" max="3602" width="12.83203125" style="1" customWidth="1"/>
    <col min="3603" max="3604" width="0" style="1" hidden="1" customWidth="1"/>
    <col min="3605" max="3840" width="8.5" style="1"/>
    <col min="3841" max="3841" width="5.5" style="1" customWidth="1"/>
    <col min="3842" max="3842" width="10.6640625" style="1" customWidth="1"/>
    <col min="3843" max="3843" width="41.5" style="1" customWidth="1"/>
    <col min="3844" max="3844" width="10" style="1" customWidth="1"/>
    <col min="3845" max="3846" width="12.83203125" style="1" customWidth="1"/>
    <col min="3847" max="3849" width="0" style="1" hidden="1" customWidth="1"/>
    <col min="3850" max="3850" width="7.83203125" style="1" customWidth="1"/>
    <col min="3851" max="3854" width="0" style="1" hidden="1" customWidth="1"/>
    <col min="3855" max="3855" width="12.83203125" style="1" customWidth="1"/>
    <col min="3856" max="3856" width="0" style="1" hidden="1" customWidth="1"/>
    <col min="3857" max="3858" width="12.83203125" style="1" customWidth="1"/>
    <col min="3859" max="3860" width="0" style="1" hidden="1" customWidth="1"/>
    <col min="3861" max="4096" width="8.5" style="1"/>
    <col min="4097" max="4097" width="5.5" style="1" customWidth="1"/>
    <col min="4098" max="4098" width="10.6640625" style="1" customWidth="1"/>
    <col min="4099" max="4099" width="41.5" style="1" customWidth="1"/>
    <col min="4100" max="4100" width="10" style="1" customWidth="1"/>
    <col min="4101" max="4102" width="12.83203125" style="1" customWidth="1"/>
    <col min="4103" max="4105" width="0" style="1" hidden="1" customWidth="1"/>
    <col min="4106" max="4106" width="7.83203125" style="1" customWidth="1"/>
    <col min="4107" max="4110" width="0" style="1" hidden="1" customWidth="1"/>
    <col min="4111" max="4111" width="12.83203125" style="1" customWidth="1"/>
    <col min="4112" max="4112" width="0" style="1" hidden="1" customWidth="1"/>
    <col min="4113" max="4114" width="12.83203125" style="1" customWidth="1"/>
    <col min="4115" max="4116" width="0" style="1" hidden="1" customWidth="1"/>
    <col min="4117" max="4352" width="8.5" style="1"/>
    <col min="4353" max="4353" width="5.5" style="1" customWidth="1"/>
    <col min="4354" max="4354" width="10.6640625" style="1" customWidth="1"/>
    <col min="4355" max="4355" width="41.5" style="1" customWidth="1"/>
    <col min="4356" max="4356" width="10" style="1" customWidth="1"/>
    <col min="4357" max="4358" width="12.83203125" style="1" customWidth="1"/>
    <col min="4359" max="4361" width="0" style="1" hidden="1" customWidth="1"/>
    <col min="4362" max="4362" width="7.83203125" style="1" customWidth="1"/>
    <col min="4363" max="4366" width="0" style="1" hidden="1" customWidth="1"/>
    <col min="4367" max="4367" width="12.83203125" style="1" customWidth="1"/>
    <col min="4368" max="4368" width="0" style="1" hidden="1" customWidth="1"/>
    <col min="4369" max="4370" width="12.83203125" style="1" customWidth="1"/>
    <col min="4371" max="4372" width="0" style="1" hidden="1" customWidth="1"/>
    <col min="4373" max="4608" width="8.5" style="1"/>
    <col min="4609" max="4609" width="5.5" style="1" customWidth="1"/>
    <col min="4610" max="4610" width="10.6640625" style="1" customWidth="1"/>
    <col min="4611" max="4611" width="41.5" style="1" customWidth="1"/>
    <col min="4612" max="4612" width="10" style="1" customWidth="1"/>
    <col min="4613" max="4614" width="12.83203125" style="1" customWidth="1"/>
    <col min="4615" max="4617" width="0" style="1" hidden="1" customWidth="1"/>
    <col min="4618" max="4618" width="7.83203125" style="1" customWidth="1"/>
    <col min="4619" max="4622" width="0" style="1" hidden="1" customWidth="1"/>
    <col min="4623" max="4623" width="12.83203125" style="1" customWidth="1"/>
    <col min="4624" max="4624" width="0" style="1" hidden="1" customWidth="1"/>
    <col min="4625" max="4626" width="12.83203125" style="1" customWidth="1"/>
    <col min="4627" max="4628" width="0" style="1" hidden="1" customWidth="1"/>
    <col min="4629" max="4864" width="8.5" style="1"/>
    <col min="4865" max="4865" width="5.5" style="1" customWidth="1"/>
    <col min="4866" max="4866" width="10.6640625" style="1" customWidth="1"/>
    <col min="4867" max="4867" width="41.5" style="1" customWidth="1"/>
    <col min="4868" max="4868" width="10" style="1" customWidth="1"/>
    <col min="4869" max="4870" width="12.83203125" style="1" customWidth="1"/>
    <col min="4871" max="4873" width="0" style="1" hidden="1" customWidth="1"/>
    <col min="4874" max="4874" width="7.83203125" style="1" customWidth="1"/>
    <col min="4875" max="4878" width="0" style="1" hidden="1" customWidth="1"/>
    <col min="4879" max="4879" width="12.83203125" style="1" customWidth="1"/>
    <col min="4880" max="4880" width="0" style="1" hidden="1" customWidth="1"/>
    <col min="4881" max="4882" width="12.83203125" style="1" customWidth="1"/>
    <col min="4883" max="4884" width="0" style="1" hidden="1" customWidth="1"/>
    <col min="4885" max="5120" width="8.5" style="1"/>
    <col min="5121" max="5121" width="5.5" style="1" customWidth="1"/>
    <col min="5122" max="5122" width="10.6640625" style="1" customWidth="1"/>
    <col min="5123" max="5123" width="41.5" style="1" customWidth="1"/>
    <col min="5124" max="5124" width="10" style="1" customWidth="1"/>
    <col min="5125" max="5126" width="12.83203125" style="1" customWidth="1"/>
    <col min="5127" max="5129" width="0" style="1" hidden="1" customWidth="1"/>
    <col min="5130" max="5130" width="7.83203125" style="1" customWidth="1"/>
    <col min="5131" max="5134" width="0" style="1" hidden="1" customWidth="1"/>
    <col min="5135" max="5135" width="12.83203125" style="1" customWidth="1"/>
    <col min="5136" max="5136" width="0" style="1" hidden="1" customWidth="1"/>
    <col min="5137" max="5138" width="12.83203125" style="1" customWidth="1"/>
    <col min="5139" max="5140" width="0" style="1" hidden="1" customWidth="1"/>
    <col min="5141" max="5376" width="8.5" style="1"/>
    <col min="5377" max="5377" width="5.5" style="1" customWidth="1"/>
    <col min="5378" max="5378" width="10.6640625" style="1" customWidth="1"/>
    <col min="5379" max="5379" width="41.5" style="1" customWidth="1"/>
    <col min="5380" max="5380" width="10" style="1" customWidth="1"/>
    <col min="5381" max="5382" width="12.83203125" style="1" customWidth="1"/>
    <col min="5383" max="5385" width="0" style="1" hidden="1" customWidth="1"/>
    <col min="5386" max="5386" width="7.83203125" style="1" customWidth="1"/>
    <col min="5387" max="5390" width="0" style="1" hidden="1" customWidth="1"/>
    <col min="5391" max="5391" width="12.83203125" style="1" customWidth="1"/>
    <col min="5392" max="5392" width="0" style="1" hidden="1" customWidth="1"/>
    <col min="5393" max="5394" width="12.83203125" style="1" customWidth="1"/>
    <col min="5395" max="5396" width="0" style="1" hidden="1" customWidth="1"/>
    <col min="5397" max="5632" width="8.5" style="1"/>
    <col min="5633" max="5633" width="5.5" style="1" customWidth="1"/>
    <col min="5634" max="5634" width="10.6640625" style="1" customWidth="1"/>
    <col min="5635" max="5635" width="41.5" style="1" customWidth="1"/>
    <col min="5636" max="5636" width="10" style="1" customWidth="1"/>
    <col min="5637" max="5638" width="12.83203125" style="1" customWidth="1"/>
    <col min="5639" max="5641" width="0" style="1" hidden="1" customWidth="1"/>
    <col min="5642" max="5642" width="7.83203125" style="1" customWidth="1"/>
    <col min="5643" max="5646" width="0" style="1" hidden="1" customWidth="1"/>
    <col min="5647" max="5647" width="12.83203125" style="1" customWidth="1"/>
    <col min="5648" max="5648" width="0" style="1" hidden="1" customWidth="1"/>
    <col min="5649" max="5650" width="12.83203125" style="1" customWidth="1"/>
    <col min="5651" max="5652" width="0" style="1" hidden="1" customWidth="1"/>
    <col min="5653" max="5888" width="8.5" style="1"/>
    <col min="5889" max="5889" width="5.5" style="1" customWidth="1"/>
    <col min="5890" max="5890" width="10.6640625" style="1" customWidth="1"/>
    <col min="5891" max="5891" width="41.5" style="1" customWidth="1"/>
    <col min="5892" max="5892" width="10" style="1" customWidth="1"/>
    <col min="5893" max="5894" width="12.83203125" style="1" customWidth="1"/>
    <col min="5895" max="5897" width="0" style="1" hidden="1" customWidth="1"/>
    <col min="5898" max="5898" width="7.83203125" style="1" customWidth="1"/>
    <col min="5899" max="5902" width="0" style="1" hidden="1" customWidth="1"/>
    <col min="5903" max="5903" width="12.83203125" style="1" customWidth="1"/>
    <col min="5904" max="5904" width="0" style="1" hidden="1" customWidth="1"/>
    <col min="5905" max="5906" width="12.83203125" style="1" customWidth="1"/>
    <col min="5907" max="5908" width="0" style="1" hidden="1" customWidth="1"/>
    <col min="5909" max="6144" width="8.5" style="1"/>
    <col min="6145" max="6145" width="5.5" style="1" customWidth="1"/>
    <col min="6146" max="6146" width="10.6640625" style="1" customWidth="1"/>
    <col min="6147" max="6147" width="41.5" style="1" customWidth="1"/>
    <col min="6148" max="6148" width="10" style="1" customWidth="1"/>
    <col min="6149" max="6150" width="12.83203125" style="1" customWidth="1"/>
    <col min="6151" max="6153" width="0" style="1" hidden="1" customWidth="1"/>
    <col min="6154" max="6154" width="7.83203125" style="1" customWidth="1"/>
    <col min="6155" max="6158" width="0" style="1" hidden="1" customWidth="1"/>
    <col min="6159" max="6159" width="12.83203125" style="1" customWidth="1"/>
    <col min="6160" max="6160" width="0" style="1" hidden="1" customWidth="1"/>
    <col min="6161" max="6162" width="12.83203125" style="1" customWidth="1"/>
    <col min="6163" max="6164" width="0" style="1" hidden="1" customWidth="1"/>
    <col min="6165" max="6400" width="8.5" style="1"/>
    <col min="6401" max="6401" width="5.5" style="1" customWidth="1"/>
    <col min="6402" max="6402" width="10.6640625" style="1" customWidth="1"/>
    <col min="6403" max="6403" width="41.5" style="1" customWidth="1"/>
    <col min="6404" max="6404" width="10" style="1" customWidth="1"/>
    <col min="6405" max="6406" width="12.83203125" style="1" customWidth="1"/>
    <col min="6407" max="6409" width="0" style="1" hidden="1" customWidth="1"/>
    <col min="6410" max="6410" width="7.83203125" style="1" customWidth="1"/>
    <col min="6411" max="6414" width="0" style="1" hidden="1" customWidth="1"/>
    <col min="6415" max="6415" width="12.83203125" style="1" customWidth="1"/>
    <col min="6416" max="6416" width="0" style="1" hidden="1" customWidth="1"/>
    <col min="6417" max="6418" width="12.83203125" style="1" customWidth="1"/>
    <col min="6419" max="6420" width="0" style="1" hidden="1" customWidth="1"/>
    <col min="6421" max="6656" width="8.5" style="1"/>
    <col min="6657" max="6657" width="5.5" style="1" customWidth="1"/>
    <col min="6658" max="6658" width="10.6640625" style="1" customWidth="1"/>
    <col min="6659" max="6659" width="41.5" style="1" customWidth="1"/>
    <col min="6660" max="6660" width="10" style="1" customWidth="1"/>
    <col min="6661" max="6662" width="12.83203125" style="1" customWidth="1"/>
    <col min="6663" max="6665" width="0" style="1" hidden="1" customWidth="1"/>
    <col min="6666" max="6666" width="7.83203125" style="1" customWidth="1"/>
    <col min="6667" max="6670" width="0" style="1" hidden="1" customWidth="1"/>
    <col min="6671" max="6671" width="12.83203125" style="1" customWidth="1"/>
    <col min="6672" max="6672" width="0" style="1" hidden="1" customWidth="1"/>
    <col min="6673" max="6674" width="12.83203125" style="1" customWidth="1"/>
    <col min="6675" max="6676" width="0" style="1" hidden="1" customWidth="1"/>
    <col min="6677" max="6912" width="8.5" style="1"/>
    <col min="6913" max="6913" width="5.5" style="1" customWidth="1"/>
    <col min="6914" max="6914" width="10.6640625" style="1" customWidth="1"/>
    <col min="6915" max="6915" width="41.5" style="1" customWidth="1"/>
    <col min="6916" max="6916" width="10" style="1" customWidth="1"/>
    <col min="6917" max="6918" width="12.83203125" style="1" customWidth="1"/>
    <col min="6919" max="6921" width="0" style="1" hidden="1" customWidth="1"/>
    <col min="6922" max="6922" width="7.83203125" style="1" customWidth="1"/>
    <col min="6923" max="6926" width="0" style="1" hidden="1" customWidth="1"/>
    <col min="6927" max="6927" width="12.83203125" style="1" customWidth="1"/>
    <col min="6928" max="6928" width="0" style="1" hidden="1" customWidth="1"/>
    <col min="6929" max="6930" width="12.83203125" style="1" customWidth="1"/>
    <col min="6931" max="6932" width="0" style="1" hidden="1" customWidth="1"/>
    <col min="6933" max="7168" width="8.5" style="1"/>
    <col min="7169" max="7169" width="5.5" style="1" customWidth="1"/>
    <col min="7170" max="7170" width="10.6640625" style="1" customWidth="1"/>
    <col min="7171" max="7171" width="41.5" style="1" customWidth="1"/>
    <col min="7172" max="7172" width="10" style="1" customWidth="1"/>
    <col min="7173" max="7174" width="12.83203125" style="1" customWidth="1"/>
    <col min="7175" max="7177" width="0" style="1" hidden="1" customWidth="1"/>
    <col min="7178" max="7178" width="7.83203125" style="1" customWidth="1"/>
    <col min="7179" max="7182" width="0" style="1" hidden="1" customWidth="1"/>
    <col min="7183" max="7183" width="12.83203125" style="1" customWidth="1"/>
    <col min="7184" max="7184" width="0" style="1" hidden="1" customWidth="1"/>
    <col min="7185" max="7186" width="12.83203125" style="1" customWidth="1"/>
    <col min="7187" max="7188" width="0" style="1" hidden="1" customWidth="1"/>
    <col min="7189" max="7424" width="8.5" style="1"/>
    <col min="7425" max="7425" width="5.5" style="1" customWidth="1"/>
    <col min="7426" max="7426" width="10.6640625" style="1" customWidth="1"/>
    <col min="7427" max="7427" width="41.5" style="1" customWidth="1"/>
    <col min="7428" max="7428" width="10" style="1" customWidth="1"/>
    <col min="7429" max="7430" width="12.83203125" style="1" customWidth="1"/>
    <col min="7431" max="7433" width="0" style="1" hidden="1" customWidth="1"/>
    <col min="7434" max="7434" width="7.83203125" style="1" customWidth="1"/>
    <col min="7435" max="7438" width="0" style="1" hidden="1" customWidth="1"/>
    <col min="7439" max="7439" width="12.83203125" style="1" customWidth="1"/>
    <col min="7440" max="7440" width="0" style="1" hidden="1" customWidth="1"/>
    <col min="7441" max="7442" width="12.83203125" style="1" customWidth="1"/>
    <col min="7443" max="7444" width="0" style="1" hidden="1" customWidth="1"/>
    <col min="7445" max="7680" width="8.5" style="1"/>
    <col min="7681" max="7681" width="5.5" style="1" customWidth="1"/>
    <col min="7682" max="7682" width="10.6640625" style="1" customWidth="1"/>
    <col min="7683" max="7683" width="41.5" style="1" customWidth="1"/>
    <col min="7684" max="7684" width="10" style="1" customWidth="1"/>
    <col min="7685" max="7686" width="12.83203125" style="1" customWidth="1"/>
    <col min="7687" max="7689" width="0" style="1" hidden="1" customWidth="1"/>
    <col min="7690" max="7690" width="7.83203125" style="1" customWidth="1"/>
    <col min="7691" max="7694" width="0" style="1" hidden="1" customWidth="1"/>
    <col min="7695" max="7695" width="12.83203125" style="1" customWidth="1"/>
    <col min="7696" max="7696" width="0" style="1" hidden="1" customWidth="1"/>
    <col min="7697" max="7698" width="12.83203125" style="1" customWidth="1"/>
    <col min="7699" max="7700" width="0" style="1" hidden="1" customWidth="1"/>
    <col min="7701" max="7936" width="8.5" style="1"/>
    <col min="7937" max="7937" width="5.5" style="1" customWidth="1"/>
    <col min="7938" max="7938" width="10.6640625" style="1" customWidth="1"/>
    <col min="7939" max="7939" width="41.5" style="1" customWidth="1"/>
    <col min="7940" max="7940" width="10" style="1" customWidth="1"/>
    <col min="7941" max="7942" width="12.83203125" style="1" customWidth="1"/>
    <col min="7943" max="7945" width="0" style="1" hidden="1" customWidth="1"/>
    <col min="7946" max="7946" width="7.83203125" style="1" customWidth="1"/>
    <col min="7947" max="7950" width="0" style="1" hidden="1" customWidth="1"/>
    <col min="7951" max="7951" width="12.83203125" style="1" customWidth="1"/>
    <col min="7952" max="7952" width="0" style="1" hidden="1" customWidth="1"/>
    <col min="7953" max="7954" width="12.83203125" style="1" customWidth="1"/>
    <col min="7955" max="7956" width="0" style="1" hidden="1" customWidth="1"/>
    <col min="7957" max="8192" width="8.5" style="1"/>
    <col min="8193" max="8193" width="5.5" style="1" customWidth="1"/>
    <col min="8194" max="8194" width="10.6640625" style="1" customWidth="1"/>
    <col min="8195" max="8195" width="41.5" style="1" customWidth="1"/>
    <col min="8196" max="8196" width="10" style="1" customWidth="1"/>
    <col min="8197" max="8198" width="12.83203125" style="1" customWidth="1"/>
    <col min="8199" max="8201" width="0" style="1" hidden="1" customWidth="1"/>
    <col min="8202" max="8202" width="7.83203125" style="1" customWidth="1"/>
    <col min="8203" max="8206" width="0" style="1" hidden="1" customWidth="1"/>
    <col min="8207" max="8207" width="12.83203125" style="1" customWidth="1"/>
    <col min="8208" max="8208" width="0" style="1" hidden="1" customWidth="1"/>
    <col min="8209" max="8210" width="12.83203125" style="1" customWidth="1"/>
    <col min="8211" max="8212" width="0" style="1" hidden="1" customWidth="1"/>
    <col min="8213" max="8448" width="8.5" style="1"/>
    <col min="8449" max="8449" width="5.5" style="1" customWidth="1"/>
    <col min="8450" max="8450" width="10.6640625" style="1" customWidth="1"/>
    <col min="8451" max="8451" width="41.5" style="1" customWidth="1"/>
    <col min="8452" max="8452" width="10" style="1" customWidth="1"/>
    <col min="8453" max="8454" width="12.83203125" style="1" customWidth="1"/>
    <col min="8455" max="8457" width="0" style="1" hidden="1" customWidth="1"/>
    <col min="8458" max="8458" width="7.83203125" style="1" customWidth="1"/>
    <col min="8459" max="8462" width="0" style="1" hidden="1" customWidth="1"/>
    <col min="8463" max="8463" width="12.83203125" style="1" customWidth="1"/>
    <col min="8464" max="8464" width="0" style="1" hidden="1" customWidth="1"/>
    <col min="8465" max="8466" width="12.83203125" style="1" customWidth="1"/>
    <col min="8467" max="8468" width="0" style="1" hidden="1" customWidth="1"/>
    <col min="8469" max="8704" width="8.5" style="1"/>
    <col min="8705" max="8705" width="5.5" style="1" customWidth="1"/>
    <col min="8706" max="8706" width="10.6640625" style="1" customWidth="1"/>
    <col min="8707" max="8707" width="41.5" style="1" customWidth="1"/>
    <col min="8708" max="8708" width="10" style="1" customWidth="1"/>
    <col min="8709" max="8710" width="12.83203125" style="1" customWidth="1"/>
    <col min="8711" max="8713" width="0" style="1" hidden="1" customWidth="1"/>
    <col min="8714" max="8714" width="7.83203125" style="1" customWidth="1"/>
    <col min="8715" max="8718" width="0" style="1" hidden="1" customWidth="1"/>
    <col min="8719" max="8719" width="12.83203125" style="1" customWidth="1"/>
    <col min="8720" max="8720" width="0" style="1" hidden="1" customWidth="1"/>
    <col min="8721" max="8722" width="12.83203125" style="1" customWidth="1"/>
    <col min="8723" max="8724" width="0" style="1" hidden="1" customWidth="1"/>
    <col min="8725" max="8960" width="8.5" style="1"/>
    <col min="8961" max="8961" width="5.5" style="1" customWidth="1"/>
    <col min="8962" max="8962" width="10.6640625" style="1" customWidth="1"/>
    <col min="8963" max="8963" width="41.5" style="1" customWidth="1"/>
    <col min="8964" max="8964" width="10" style="1" customWidth="1"/>
    <col min="8965" max="8966" width="12.83203125" style="1" customWidth="1"/>
    <col min="8967" max="8969" width="0" style="1" hidden="1" customWidth="1"/>
    <col min="8970" max="8970" width="7.83203125" style="1" customWidth="1"/>
    <col min="8971" max="8974" width="0" style="1" hidden="1" customWidth="1"/>
    <col min="8975" max="8975" width="12.83203125" style="1" customWidth="1"/>
    <col min="8976" max="8976" width="0" style="1" hidden="1" customWidth="1"/>
    <col min="8977" max="8978" width="12.83203125" style="1" customWidth="1"/>
    <col min="8979" max="8980" width="0" style="1" hidden="1" customWidth="1"/>
    <col min="8981" max="9216" width="8.5" style="1"/>
    <col min="9217" max="9217" width="5.5" style="1" customWidth="1"/>
    <col min="9218" max="9218" width="10.6640625" style="1" customWidth="1"/>
    <col min="9219" max="9219" width="41.5" style="1" customWidth="1"/>
    <col min="9220" max="9220" width="10" style="1" customWidth="1"/>
    <col min="9221" max="9222" width="12.83203125" style="1" customWidth="1"/>
    <col min="9223" max="9225" width="0" style="1" hidden="1" customWidth="1"/>
    <col min="9226" max="9226" width="7.83203125" style="1" customWidth="1"/>
    <col min="9227" max="9230" width="0" style="1" hidden="1" customWidth="1"/>
    <col min="9231" max="9231" width="12.83203125" style="1" customWidth="1"/>
    <col min="9232" max="9232" width="0" style="1" hidden="1" customWidth="1"/>
    <col min="9233" max="9234" width="12.83203125" style="1" customWidth="1"/>
    <col min="9235" max="9236" width="0" style="1" hidden="1" customWidth="1"/>
    <col min="9237" max="9472" width="8.5" style="1"/>
    <col min="9473" max="9473" width="5.5" style="1" customWidth="1"/>
    <col min="9474" max="9474" width="10.6640625" style="1" customWidth="1"/>
    <col min="9475" max="9475" width="41.5" style="1" customWidth="1"/>
    <col min="9476" max="9476" width="10" style="1" customWidth="1"/>
    <col min="9477" max="9478" width="12.83203125" style="1" customWidth="1"/>
    <col min="9479" max="9481" width="0" style="1" hidden="1" customWidth="1"/>
    <col min="9482" max="9482" width="7.83203125" style="1" customWidth="1"/>
    <col min="9483" max="9486" width="0" style="1" hidden="1" customWidth="1"/>
    <col min="9487" max="9487" width="12.83203125" style="1" customWidth="1"/>
    <col min="9488" max="9488" width="0" style="1" hidden="1" customWidth="1"/>
    <col min="9489" max="9490" width="12.83203125" style="1" customWidth="1"/>
    <col min="9491" max="9492" width="0" style="1" hidden="1" customWidth="1"/>
    <col min="9493" max="9728" width="8.5" style="1"/>
    <col min="9729" max="9729" width="5.5" style="1" customWidth="1"/>
    <col min="9730" max="9730" width="10.6640625" style="1" customWidth="1"/>
    <col min="9731" max="9731" width="41.5" style="1" customWidth="1"/>
    <col min="9732" max="9732" width="10" style="1" customWidth="1"/>
    <col min="9733" max="9734" width="12.83203125" style="1" customWidth="1"/>
    <col min="9735" max="9737" width="0" style="1" hidden="1" customWidth="1"/>
    <col min="9738" max="9738" width="7.83203125" style="1" customWidth="1"/>
    <col min="9739" max="9742" width="0" style="1" hidden="1" customWidth="1"/>
    <col min="9743" max="9743" width="12.83203125" style="1" customWidth="1"/>
    <col min="9744" max="9744" width="0" style="1" hidden="1" customWidth="1"/>
    <col min="9745" max="9746" width="12.83203125" style="1" customWidth="1"/>
    <col min="9747" max="9748" width="0" style="1" hidden="1" customWidth="1"/>
    <col min="9749" max="9984" width="8.5" style="1"/>
    <col min="9985" max="9985" width="5.5" style="1" customWidth="1"/>
    <col min="9986" max="9986" width="10.6640625" style="1" customWidth="1"/>
    <col min="9987" max="9987" width="41.5" style="1" customWidth="1"/>
    <col min="9988" max="9988" width="10" style="1" customWidth="1"/>
    <col min="9989" max="9990" width="12.83203125" style="1" customWidth="1"/>
    <col min="9991" max="9993" width="0" style="1" hidden="1" customWidth="1"/>
    <col min="9994" max="9994" width="7.83203125" style="1" customWidth="1"/>
    <col min="9995" max="9998" width="0" style="1" hidden="1" customWidth="1"/>
    <col min="9999" max="9999" width="12.83203125" style="1" customWidth="1"/>
    <col min="10000" max="10000" width="0" style="1" hidden="1" customWidth="1"/>
    <col min="10001" max="10002" width="12.83203125" style="1" customWidth="1"/>
    <col min="10003" max="10004" width="0" style="1" hidden="1" customWidth="1"/>
    <col min="10005" max="10240" width="8.5" style="1"/>
    <col min="10241" max="10241" width="5.5" style="1" customWidth="1"/>
    <col min="10242" max="10242" width="10.6640625" style="1" customWidth="1"/>
    <col min="10243" max="10243" width="41.5" style="1" customWidth="1"/>
    <col min="10244" max="10244" width="10" style="1" customWidth="1"/>
    <col min="10245" max="10246" width="12.83203125" style="1" customWidth="1"/>
    <col min="10247" max="10249" width="0" style="1" hidden="1" customWidth="1"/>
    <col min="10250" max="10250" width="7.83203125" style="1" customWidth="1"/>
    <col min="10251" max="10254" width="0" style="1" hidden="1" customWidth="1"/>
    <col min="10255" max="10255" width="12.83203125" style="1" customWidth="1"/>
    <col min="10256" max="10256" width="0" style="1" hidden="1" customWidth="1"/>
    <col min="10257" max="10258" width="12.83203125" style="1" customWidth="1"/>
    <col min="10259" max="10260" width="0" style="1" hidden="1" customWidth="1"/>
    <col min="10261" max="10496" width="8.5" style="1"/>
    <col min="10497" max="10497" width="5.5" style="1" customWidth="1"/>
    <col min="10498" max="10498" width="10.6640625" style="1" customWidth="1"/>
    <col min="10499" max="10499" width="41.5" style="1" customWidth="1"/>
    <col min="10500" max="10500" width="10" style="1" customWidth="1"/>
    <col min="10501" max="10502" width="12.83203125" style="1" customWidth="1"/>
    <col min="10503" max="10505" width="0" style="1" hidden="1" customWidth="1"/>
    <col min="10506" max="10506" width="7.83203125" style="1" customWidth="1"/>
    <col min="10507" max="10510" width="0" style="1" hidden="1" customWidth="1"/>
    <col min="10511" max="10511" width="12.83203125" style="1" customWidth="1"/>
    <col min="10512" max="10512" width="0" style="1" hidden="1" customWidth="1"/>
    <col min="10513" max="10514" width="12.83203125" style="1" customWidth="1"/>
    <col min="10515" max="10516" width="0" style="1" hidden="1" customWidth="1"/>
    <col min="10517" max="10752" width="8.5" style="1"/>
    <col min="10753" max="10753" width="5.5" style="1" customWidth="1"/>
    <col min="10754" max="10754" width="10.6640625" style="1" customWidth="1"/>
    <col min="10755" max="10755" width="41.5" style="1" customWidth="1"/>
    <col min="10756" max="10756" width="10" style="1" customWidth="1"/>
    <col min="10757" max="10758" width="12.83203125" style="1" customWidth="1"/>
    <col min="10759" max="10761" width="0" style="1" hidden="1" customWidth="1"/>
    <col min="10762" max="10762" width="7.83203125" style="1" customWidth="1"/>
    <col min="10763" max="10766" width="0" style="1" hidden="1" customWidth="1"/>
    <col min="10767" max="10767" width="12.83203125" style="1" customWidth="1"/>
    <col min="10768" max="10768" width="0" style="1" hidden="1" customWidth="1"/>
    <col min="10769" max="10770" width="12.83203125" style="1" customWidth="1"/>
    <col min="10771" max="10772" width="0" style="1" hidden="1" customWidth="1"/>
    <col min="10773" max="11008" width="8.5" style="1"/>
    <col min="11009" max="11009" width="5.5" style="1" customWidth="1"/>
    <col min="11010" max="11010" width="10.6640625" style="1" customWidth="1"/>
    <col min="11011" max="11011" width="41.5" style="1" customWidth="1"/>
    <col min="11012" max="11012" width="10" style="1" customWidth="1"/>
    <col min="11013" max="11014" width="12.83203125" style="1" customWidth="1"/>
    <col min="11015" max="11017" width="0" style="1" hidden="1" customWidth="1"/>
    <col min="11018" max="11018" width="7.83203125" style="1" customWidth="1"/>
    <col min="11019" max="11022" width="0" style="1" hidden="1" customWidth="1"/>
    <col min="11023" max="11023" width="12.83203125" style="1" customWidth="1"/>
    <col min="11024" max="11024" width="0" style="1" hidden="1" customWidth="1"/>
    <col min="11025" max="11026" width="12.83203125" style="1" customWidth="1"/>
    <col min="11027" max="11028" width="0" style="1" hidden="1" customWidth="1"/>
    <col min="11029" max="11264" width="8.5" style="1"/>
    <col min="11265" max="11265" width="5.5" style="1" customWidth="1"/>
    <col min="11266" max="11266" width="10.6640625" style="1" customWidth="1"/>
    <col min="11267" max="11267" width="41.5" style="1" customWidth="1"/>
    <col min="11268" max="11268" width="10" style="1" customWidth="1"/>
    <col min="11269" max="11270" width="12.83203125" style="1" customWidth="1"/>
    <col min="11271" max="11273" width="0" style="1" hidden="1" customWidth="1"/>
    <col min="11274" max="11274" width="7.83203125" style="1" customWidth="1"/>
    <col min="11275" max="11278" width="0" style="1" hidden="1" customWidth="1"/>
    <col min="11279" max="11279" width="12.83203125" style="1" customWidth="1"/>
    <col min="11280" max="11280" width="0" style="1" hidden="1" customWidth="1"/>
    <col min="11281" max="11282" width="12.83203125" style="1" customWidth="1"/>
    <col min="11283" max="11284" width="0" style="1" hidden="1" customWidth="1"/>
    <col min="11285" max="11520" width="8.5" style="1"/>
    <col min="11521" max="11521" width="5.5" style="1" customWidth="1"/>
    <col min="11522" max="11522" width="10.6640625" style="1" customWidth="1"/>
    <col min="11523" max="11523" width="41.5" style="1" customWidth="1"/>
    <col min="11524" max="11524" width="10" style="1" customWidth="1"/>
    <col min="11525" max="11526" width="12.83203125" style="1" customWidth="1"/>
    <col min="11527" max="11529" width="0" style="1" hidden="1" customWidth="1"/>
    <col min="11530" max="11530" width="7.83203125" style="1" customWidth="1"/>
    <col min="11531" max="11534" width="0" style="1" hidden="1" customWidth="1"/>
    <col min="11535" max="11535" width="12.83203125" style="1" customWidth="1"/>
    <col min="11536" max="11536" width="0" style="1" hidden="1" customWidth="1"/>
    <col min="11537" max="11538" width="12.83203125" style="1" customWidth="1"/>
    <col min="11539" max="11540" width="0" style="1" hidden="1" customWidth="1"/>
    <col min="11541" max="11776" width="8.5" style="1"/>
    <col min="11777" max="11777" width="5.5" style="1" customWidth="1"/>
    <col min="11778" max="11778" width="10.6640625" style="1" customWidth="1"/>
    <col min="11779" max="11779" width="41.5" style="1" customWidth="1"/>
    <col min="11780" max="11780" width="10" style="1" customWidth="1"/>
    <col min="11781" max="11782" width="12.83203125" style="1" customWidth="1"/>
    <col min="11783" max="11785" width="0" style="1" hidden="1" customWidth="1"/>
    <col min="11786" max="11786" width="7.83203125" style="1" customWidth="1"/>
    <col min="11787" max="11790" width="0" style="1" hidden="1" customWidth="1"/>
    <col min="11791" max="11791" width="12.83203125" style="1" customWidth="1"/>
    <col min="11792" max="11792" width="0" style="1" hidden="1" customWidth="1"/>
    <col min="11793" max="11794" width="12.83203125" style="1" customWidth="1"/>
    <col min="11795" max="11796" width="0" style="1" hidden="1" customWidth="1"/>
    <col min="11797" max="12032" width="8.5" style="1"/>
    <col min="12033" max="12033" width="5.5" style="1" customWidth="1"/>
    <col min="12034" max="12034" width="10.6640625" style="1" customWidth="1"/>
    <col min="12035" max="12035" width="41.5" style="1" customWidth="1"/>
    <col min="12036" max="12036" width="10" style="1" customWidth="1"/>
    <col min="12037" max="12038" width="12.83203125" style="1" customWidth="1"/>
    <col min="12039" max="12041" width="0" style="1" hidden="1" customWidth="1"/>
    <col min="12042" max="12042" width="7.83203125" style="1" customWidth="1"/>
    <col min="12043" max="12046" width="0" style="1" hidden="1" customWidth="1"/>
    <col min="12047" max="12047" width="12.83203125" style="1" customWidth="1"/>
    <col min="12048" max="12048" width="0" style="1" hidden="1" customWidth="1"/>
    <col min="12049" max="12050" width="12.83203125" style="1" customWidth="1"/>
    <col min="12051" max="12052" width="0" style="1" hidden="1" customWidth="1"/>
    <col min="12053" max="12288" width="8.5" style="1"/>
    <col min="12289" max="12289" width="5.5" style="1" customWidth="1"/>
    <col min="12290" max="12290" width="10.6640625" style="1" customWidth="1"/>
    <col min="12291" max="12291" width="41.5" style="1" customWidth="1"/>
    <col min="12292" max="12292" width="10" style="1" customWidth="1"/>
    <col min="12293" max="12294" width="12.83203125" style="1" customWidth="1"/>
    <col min="12295" max="12297" width="0" style="1" hidden="1" customWidth="1"/>
    <col min="12298" max="12298" width="7.83203125" style="1" customWidth="1"/>
    <col min="12299" max="12302" width="0" style="1" hidden="1" customWidth="1"/>
    <col min="12303" max="12303" width="12.83203125" style="1" customWidth="1"/>
    <col min="12304" max="12304" width="0" style="1" hidden="1" customWidth="1"/>
    <col min="12305" max="12306" width="12.83203125" style="1" customWidth="1"/>
    <col min="12307" max="12308" width="0" style="1" hidden="1" customWidth="1"/>
    <col min="12309" max="12544" width="8.5" style="1"/>
    <col min="12545" max="12545" width="5.5" style="1" customWidth="1"/>
    <col min="12546" max="12546" width="10.6640625" style="1" customWidth="1"/>
    <col min="12547" max="12547" width="41.5" style="1" customWidth="1"/>
    <col min="12548" max="12548" width="10" style="1" customWidth="1"/>
    <col min="12549" max="12550" width="12.83203125" style="1" customWidth="1"/>
    <col min="12551" max="12553" width="0" style="1" hidden="1" customWidth="1"/>
    <col min="12554" max="12554" width="7.83203125" style="1" customWidth="1"/>
    <col min="12555" max="12558" width="0" style="1" hidden="1" customWidth="1"/>
    <col min="12559" max="12559" width="12.83203125" style="1" customWidth="1"/>
    <col min="12560" max="12560" width="0" style="1" hidden="1" customWidth="1"/>
    <col min="12561" max="12562" width="12.83203125" style="1" customWidth="1"/>
    <col min="12563" max="12564" width="0" style="1" hidden="1" customWidth="1"/>
    <col min="12565" max="12800" width="8.5" style="1"/>
    <col min="12801" max="12801" width="5.5" style="1" customWidth="1"/>
    <col min="12802" max="12802" width="10.6640625" style="1" customWidth="1"/>
    <col min="12803" max="12803" width="41.5" style="1" customWidth="1"/>
    <col min="12804" max="12804" width="10" style="1" customWidth="1"/>
    <col min="12805" max="12806" width="12.83203125" style="1" customWidth="1"/>
    <col min="12807" max="12809" width="0" style="1" hidden="1" customWidth="1"/>
    <col min="12810" max="12810" width="7.83203125" style="1" customWidth="1"/>
    <col min="12811" max="12814" width="0" style="1" hidden="1" customWidth="1"/>
    <col min="12815" max="12815" width="12.83203125" style="1" customWidth="1"/>
    <col min="12816" max="12816" width="0" style="1" hidden="1" customWidth="1"/>
    <col min="12817" max="12818" width="12.83203125" style="1" customWidth="1"/>
    <col min="12819" max="12820" width="0" style="1" hidden="1" customWidth="1"/>
    <col min="12821" max="13056" width="8.5" style="1"/>
    <col min="13057" max="13057" width="5.5" style="1" customWidth="1"/>
    <col min="13058" max="13058" width="10.6640625" style="1" customWidth="1"/>
    <col min="13059" max="13059" width="41.5" style="1" customWidth="1"/>
    <col min="13060" max="13060" width="10" style="1" customWidth="1"/>
    <col min="13061" max="13062" width="12.83203125" style="1" customWidth="1"/>
    <col min="13063" max="13065" width="0" style="1" hidden="1" customWidth="1"/>
    <col min="13066" max="13066" width="7.83203125" style="1" customWidth="1"/>
    <col min="13067" max="13070" width="0" style="1" hidden="1" customWidth="1"/>
    <col min="13071" max="13071" width="12.83203125" style="1" customWidth="1"/>
    <col min="13072" max="13072" width="0" style="1" hidden="1" customWidth="1"/>
    <col min="13073" max="13074" width="12.83203125" style="1" customWidth="1"/>
    <col min="13075" max="13076" width="0" style="1" hidden="1" customWidth="1"/>
    <col min="13077" max="13312" width="8.5" style="1"/>
    <col min="13313" max="13313" width="5.5" style="1" customWidth="1"/>
    <col min="13314" max="13314" width="10.6640625" style="1" customWidth="1"/>
    <col min="13315" max="13315" width="41.5" style="1" customWidth="1"/>
    <col min="13316" max="13316" width="10" style="1" customWidth="1"/>
    <col min="13317" max="13318" width="12.83203125" style="1" customWidth="1"/>
    <col min="13319" max="13321" width="0" style="1" hidden="1" customWidth="1"/>
    <col min="13322" max="13322" width="7.83203125" style="1" customWidth="1"/>
    <col min="13323" max="13326" width="0" style="1" hidden="1" customWidth="1"/>
    <col min="13327" max="13327" width="12.83203125" style="1" customWidth="1"/>
    <col min="13328" max="13328" width="0" style="1" hidden="1" customWidth="1"/>
    <col min="13329" max="13330" width="12.83203125" style="1" customWidth="1"/>
    <col min="13331" max="13332" width="0" style="1" hidden="1" customWidth="1"/>
    <col min="13333" max="13568" width="8.5" style="1"/>
    <col min="13569" max="13569" width="5.5" style="1" customWidth="1"/>
    <col min="13570" max="13570" width="10.6640625" style="1" customWidth="1"/>
    <col min="13571" max="13571" width="41.5" style="1" customWidth="1"/>
    <col min="13572" max="13572" width="10" style="1" customWidth="1"/>
    <col min="13573" max="13574" width="12.83203125" style="1" customWidth="1"/>
    <col min="13575" max="13577" width="0" style="1" hidden="1" customWidth="1"/>
    <col min="13578" max="13578" width="7.83203125" style="1" customWidth="1"/>
    <col min="13579" max="13582" width="0" style="1" hidden="1" customWidth="1"/>
    <col min="13583" max="13583" width="12.83203125" style="1" customWidth="1"/>
    <col min="13584" max="13584" width="0" style="1" hidden="1" customWidth="1"/>
    <col min="13585" max="13586" width="12.83203125" style="1" customWidth="1"/>
    <col min="13587" max="13588" width="0" style="1" hidden="1" customWidth="1"/>
    <col min="13589" max="13824" width="8.5" style="1"/>
    <col min="13825" max="13825" width="5.5" style="1" customWidth="1"/>
    <col min="13826" max="13826" width="10.6640625" style="1" customWidth="1"/>
    <col min="13827" max="13827" width="41.5" style="1" customWidth="1"/>
    <col min="13828" max="13828" width="10" style="1" customWidth="1"/>
    <col min="13829" max="13830" width="12.83203125" style="1" customWidth="1"/>
    <col min="13831" max="13833" width="0" style="1" hidden="1" customWidth="1"/>
    <col min="13834" max="13834" width="7.83203125" style="1" customWidth="1"/>
    <col min="13835" max="13838" width="0" style="1" hidden="1" customWidth="1"/>
    <col min="13839" max="13839" width="12.83203125" style="1" customWidth="1"/>
    <col min="13840" max="13840" width="0" style="1" hidden="1" customWidth="1"/>
    <col min="13841" max="13842" width="12.83203125" style="1" customWidth="1"/>
    <col min="13843" max="13844" width="0" style="1" hidden="1" customWidth="1"/>
    <col min="13845" max="14080" width="8.5" style="1"/>
    <col min="14081" max="14081" width="5.5" style="1" customWidth="1"/>
    <col min="14082" max="14082" width="10.6640625" style="1" customWidth="1"/>
    <col min="14083" max="14083" width="41.5" style="1" customWidth="1"/>
    <col min="14084" max="14084" width="10" style="1" customWidth="1"/>
    <col min="14085" max="14086" width="12.83203125" style="1" customWidth="1"/>
    <col min="14087" max="14089" width="0" style="1" hidden="1" customWidth="1"/>
    <col min="14090" max="14090" width="7.83203125" style="1" customWidth="1"/>
    <col min="14091" max="14094" width="0" style="1" hidden="1" customWidth="1"/>
    <col min="14095" max="14095" width="12.83203125" style="1" customWidth="1"/>
    <col min="14096" max="14096" width="0" style="1" hidden="1" customWidth="1"/>
    <col min="14097" max="14098" width="12.83203125" style="1" customWidth="1"/>
    <col min="14099" max="14100" width="0" style="1" hidden="1" customWidth="1"/>
    <col min="14101" max="14336" width="8.5" style="1"/>
    <col min="14337" max="14337" width="5.5" style="1" customWidth="1"/>
    <col min="14338" max="14338" width="10.6640625" style="1" customWidth="1"/>
    <col min="14339" max="14339" width="41.5" style="1" customWidth="1"/>
    <col min="14340" max="14340" width="10" style="1" customWidth="1"/>
    <col min="14341" max="14342" width="12.83203125" style="1" customWidth="1"/>
    <col min="14343" max="14345" width="0" style="1" hidden="1" customWidth="1"/>
    <col min="14346" max="14346" width="7.83203125" style="1" customWidth="1"/>
    <col min="14347" max="14350" width="0" style="1" hidden="1" customWidth="1"/>
    <col min="14351" max="14351" width="12.83203125" style="1" customWidth="1"/>
    <col min="14352" max="14352" width="0" style="1" hidden="1" customWidth="1"/>
    <col min="14353" max="14354" width="12.83203125" style="1" customWidth="1"/>
    <col min="14355" max="14356" width="0" style="1" hidden="1" customWidth="1"/>
    <col min="14357" max="14592" width="8.5" style="1"/>
    <col min="14593" max="14593" width="5.5" style="1" customWidth="1"/>
    <col min="14594" max="14594" width="10.6640625" style="1" customWidth="1"/>
    <col min="14595" max="14595" width="41.5" style="1" customWidth="1"/>
    <col min="14596" max="14596" width="10" style="1" customWidth="1"/>
    <col min="14597" max="14598" width="12.83203125" style="1" customWidth="1"/>
    <col min="14599" max="14601" width="0" style="1" hidden="1" customWidth="1"/>
    <col min="14602" max="14602" width="7.83203125" style="1" customWidth="1"/>
    <col min="14603" max="14606" width="0" style="1" hidden="1" customWidth="1"/>
    <col min="14607" max="14607" width="12.83203125" style="1" customWidth="1"/>
    <col min="14608" max="14608" width="0" style="1" hidden="1" customWidth="1"/>
    <col min="14609" max="14610" width="12.83203125" style="1" customWidth="1"/>
    <col min="14611" max="14612" width="0" style="1" hidden="1" customWidth="1"/>
    <col min="14613" max="14848" width="8.5" style="1"/>
    <col min="14849" max="14849" width="5.5" style="1" customWidth="1"/>
    <col min="14850" max="14850" width="10.6640625" style="1" customWidth="1"/>
    <col min="14851" max="14851" width="41.5" style="1" customWidth="1"/>
    <col min="14852" max="14852" width="10" style="1" customWidth="1"/>
    <col min="14853" max="14854" width="12.83203125" style="1" customWidth="1"/>
    <col min="14855" max="14857" width="0" style="1" hidden="1" customWidth="1"/>
    <col min="14858" max="14858" width="7.83203125" style="1" customWidth="1"/>
    <col min="14859" max="14862" width="0" style="1" hidden="1" customWidth="1"/>
    <col min="14863" max="14863" width="12.83203125" style="1" customWidth="1"/>
    <col min="14864" max="14864" width="0" style="1" hidden="1" customWidth="1"/>
    <col min="14865" max="14866" width="12.83203125" style="1" customWidth="1"/>
    <col min="14867" max="14868" width="0" style="1" hidden="1" customWidth="1"/>
    <col min="14869" max="15104" width="8.5" style="1"/>
    <col min="15105" max="15105" width="5.5" style="1" customWidth="1"/>
    <col min="15106" max="15106" width="10.6640625" style="1" customWidth="1"/>
    <col min="15107" max="15107" width="41.5" style="1" customWidth="1"/>
    <col min="15108" max="15108" width="10" style="1" customWidth="1"/>
    <col min="15109" max="15110" width="12.83203125" style="1" customWidth="1"/>
    <col min="15111" max="15113" width="0" style="1" hidden="1" customWidth="1"/>
    <col min="15114" max="15114" width="7.83203125" style="1" customWidth="1"/>
    <col min="15115" max="15118" width="0" style="1" hidden="1" customWidth="1"/>
    <col min="15119" max="15119" width="12.83203125" style="1" customWidth="1"/>
    <col min="15120" max="15120" width="0" style="1" hidden="1" customWidth="1"/>
    <col min="15121" max="15122" width="12.83203125" style="1" customWidth="1"/>
    <col min="15123" max="15124" width="0" style="1" hidden="1" customWidth="1"/>
    <col min="15125" max="15360" width="8.5" style="1"/>
    <col min="15361" max="15361" width="5.5" style="1" customWidth="1"/>
    <col min="15362" max="15362" width="10.6640625" style="1" customWidth="1"/>
    <col min="15363" max="15363" width="41.5" style="1" customWidth="1"/>
    <col min="15364" max="15364" width="10" style="1" customWidth="1"/>
    <col min="15365" max="15366" width="12.83203125" style="1" customWidth="1"/>
    <col min="15367" max="15369" width="0" style="1" hidden="1" customWidth="1"/>
    <col min="15370" max="15370" width="7.83203125" style="1" customWidth="1"/>
    <col min="15371" max="15374" width="0" style="1" hidden="1" customWidth="1"/>
    <col min="15375" max="15375" width="12.83203125" style="1" customWidth="1"/>
    <col min="15376" max="15376" width="0" style="1" hidden="1" customWidth="1"/>
    <col min="15377" max="15378" width="12.83203125" style="1" customWidth="1"/>
    <col min="15379" max="15380" width="0" style="1" hidden="1" customWidth="1"/>
    <col min="15381" max="15616" width="8.5" style="1"/>
    <col min="15617" max="15617" width="5.5" style="1" customWidth="1"/>
    <col min="15618" max="15618" width="10.6640625" style="1" customWidth="1"/>
    <col min="15619" max="15619" width="41.5" style="1" customWidth="1"/>
    <col min="15620" max="15620" width="10" style="1" customWidth="1"/>
    <col min="15621" max="15622" width="12.83203125" style="1" customWidth="1"/>
    <col min="15623" max="15625" width="0" style="1" hidden="1" customWidth="1"/>
    <col min="15626" max="15626" width="7.83203125" style="1" customWidth="1"/>
    <col min="15627" max="15630" width="0" style="1" hidden="1" customWidth="1"/>
    <col min="15631" max="15631" width="12.83203125" style="1" customWidth="1"/>
    <col min="15632" max="15632" width="0" style="1" hidden="1" customWidth="1"/>
    <col min="15633" max="15634" width="12.83203125" style="1" customWidth="1"/>
    <col min="15635" max="15636" width="0" style="1" hidden="1" customWidth="1"/>
    <col min="15637" max="15872" width="8.5" style="1"/>
    <col min="15873" max="15873" width="5.5" style="1" customWidth="1"/>
    <col min="15874" max="15874" width="10.6640625" style="1" customWidth="1"/>
    <col min="15875" max="15875" width="41.5" style="1" customWidth="1"/>
    <col min="15876" max="15876" width="10" style="1" customWidth="1"/>
    <col min="15877" max="15878" width="12.83203125" style="1" customWidth="1"/>
    <col min="15879" max="15881" width="0" style="1" hidden="1" customWidth="1"/>
    <col min="15882" max="15882" width="7.83203125" style="1" customWidth="1"/>
    <col min="15883" max="15886" width="0" style="1" hidden="1" customWidth="1"/>
    <col min="15887" max="15887" width="12.83203125" style="1" customWidth="1"/>
    <col min="15888" max="15888" width="0" style="1" hidden="1" customWidth="1"/>
    <col min="15889" max="15890" width="12.83203125" style="1" customWidth="1"/>
    <col min="15891" max="15892" width="0" style="1" hidden="1" customWidth="1"/>
    <col min="15893" max="16128" width="8.5" style="1"/>
    <col min="16129" max="16129" width="5.5" style="1" customWidth="1"/>
    <col min="16130" max="16130" width="10.6640625" style="1" customWidth="1"/>
    <col min="16131" max="16131" width="41.5" style="1" customWidth="1"/>
    <col min="16132" max="16132" width="10" style="1" customWidth="1"/>
    <col min="16133" max="16134" width="12.83203125" style="1" customWidth="1"/>
    <col min="16135" max="16137" width="0" style="1" hidden="1" customWidth="1"/>
    <col min="16138" max="16138" width="7.83203125" style="1" customWidth="1"/>
    <col min="16139" max="16142" width="0" style="1" hidden="1" customWidth="1"/>
    <col min="16143" max="16143" width="12.83203125" style="1" customWidth="1"/>
    <col min="16144" max="16144" width="0" style="1" hidden="1" customWidth="1"/>
    <col min="16145" max="16146" width="12.83203125" style="1" customWidth="1"/>
    <col min="16147" max="16148" width="0" style="1" hidden="1" customWidth="1"/>
    <col min="16149" max="16384" width="8.5" style="1"/>
  </cols>
  <sheetData>
    <row r="1" spans="1:25" ht="26.25" customHeight="1" x14ac:dyDescent="0.2">
      <c r="A1" s="77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</row>
    <row r="2" spans="1:25" ht="30" customHeight="1" x14ac:dyDescent="0.2">
      <c r="A2" s="79" t="s">
        <v>22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</row>
    <row r="3" spans="1:25" ht="20.25" customHeight="1" x14ac:dyDescent="0.2">
      <c r="A3" s="80" t="s">
        <v>1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</row>
    <row r="4" spans="1:25" ht="27" customHeight="1" x14ac:dyDescent="0.2">
      <c r="A4" s="2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23</v>
      </c>
      <c r="G4" s="3" t="s">
        <v>24</v>
      </c>
      <c r="H4" s="3" t="s">
        <v>25</v>
      </c>
      <c r="I4" s="3" t="s">
        <v>24</v>
      </c>
      <c r="J4" s="3" t="s">
        <v>7</v>
      </c>
      <c r="K4" s="3" t="s">
        <v>26</v>
      </c>
      <c r="L4" s="3" t="s">
        <v>24</v>
      </c>
      <c r="M4" s="3" t="s">
        <v>27</v>
      </c>
      <c r="N4" s="3" t="s">
        <v>24</v>
      </c>
      <c r="O4" s="3" t="s">
        <v>28</v>
      </c>
      <c r="P4" s="3" t="s">
        <v>24</v>
      </c>
      <c r="Q4" s="3" t="s">
        <v>288</v>
      </c>
      <c r="R4" s="3" t="s">
        <v>29</v>
      </c>
      <c r="S4" s="1" t="s">
        <v>8</v>
      </c>
      <c r="T4" s="1" t="s">
        <v>9</v>
      </c>
    </row>
    <row r="5" spans="1:25" ht="16.5" customHeight="1" x14ac:dyDescent="0.2">
      <c r="A5" s="4" t="s">
        <v>10</v>
      </c>
      <c r="B5" s="5"/>
      <c r="C5" s="5" t="s">
        <v>11</v>
      </c>
      <c r="D5" s="5"/>
      <c r="E5" s="6"/>
      <c r="F5" s="7"/>
      <c r="G5" s="7"/>
      <c r="H5" s="8"/>
      <c r="I5" s="7"/>
      <c r="J5" s="9"/>
      <c r="K5" s="7"/>
      <c r="L5" s="7"/>
      <c r="M5" s="7"/>
      <c r="N5" s="7"/>
      <c r="O5" s="7"/>
      <c r="P5" s="7"/>
      <c r="Q5" s="7"/>
      <c r="R5" s="7"/>
    </row>
    <row r="6" spans="1:25" ht="16.5" customHeight="1" x14ac:dyDescent="0.2">
      <c r="A6" s="10">
        <v>1</v>
      </c>
      <c r="B6" s="11" t="s">
        <v>30</v>
      </c>
      <c r="C6" s="12" t="s">
        <v>31</v>
      </c>
      <c r="D6" s="11" t="s">
        <v>32</v>
      </c>
      <c r="E6" s="13">
        <v>28</v>
      </c>
      <c r="F6" s="14">
        <v>150000</v>
      </c>
      <c r="G6" s="14">
        <v>4200000</v>
      </c>
      <c r="H6" s="15">
        <v>150000</v>
      </c>
      <c r="I6" s="14">
        <v>4200000</v>
      </c>
      <c r="J6" s="16">
        <v>1</v>
      </c>
      <c r="K6" s="14">
        <v>150000</v>
      </c>
      <c r="L6" s="14">
        <v>4200000</v>
      </c>
      <c r="M6" s="14"/>
      <c r="N6" s="14">
        <v>0</v>
      </c>
      <c r="O6" s="14">
        <v>150000</v>
      </c>
      <c r="P6" s="14">
        <v>4200000</v>
      </c>
      <c r="Q6" s="14">
        <f>E6*O6</f>
        <v>4200000</v>
      </c>
      <c r="R6" s="14">
        <v>0</v>
      </c>
      <c r="V6" s="1">
        <v>95000</v>
      </c>
      <c r="W6" s="1">
        <f>E6*V6</f>
        <v>2660000</v>
      </c>
      <c r="X6" s="53">
        <f>Q6</f>
        <v>4200000</v>
      </c>
    </row>
    <row r="7" spans="1:25" ht="16.5" customHeight="1" x14ac:dyDescent="0.2">
      <c r="A7" s="10">
        <v>2</v>
      </c>
      <c r="B7" s="11" t="s">
        <v>30</v>
      </c>
      <c r="C7" s="12" t="s">
        <v>33</v>
      </c>
      <c r="D7" s="11" t="s">
        <v>32</v>
      </c>
      <c r="E7" s="13">
        <v>4</v>
      </c>
      <c r="F7" s="14">
        <v>550000</v>
      </c>
      <c r="G7" s="14">
        <v>2200000</v>
      </c>
      <c r="H7" s="15">
        <v>550000</v>
      </c>
      <c r="I7" s="14">
        <v>2200000</v>
      </c>
      <c r="J7" s="16">
        <v>1</v>
      </c>
      <c r="K7" s="14">
        <v>550000</v>
      </c>
      <c r="L7" s="14">
        <v>2200000</v>
      </c>
      <c r="M7" s="14"/>
      <c r="N7" s="14">
        <v>0</v>
      </c>
      <c r="O7" s="14">
        <v>550000</v>
      </c>
      <c r="P7" s="14">
        <v>2200000</v>
      </c>
      <c r="Q7" s="14">
        <f t="shared" ref="Q7:Q88" si="0">E7*O7</f>
        <v>2200000</v>
      </c>
      <c r="R7" s="14">
        <v>0</v>
      </c>
      <c r="V7" s="1">
        <v>135000</v>
      </c>
      <c r="W7" s="1">
        <f t="shared" ref="W7:W13" si="1">E7*V7</f>
        <v>540000</v>
      </c>
      <c r="X7" s="53">
        <f t="shared" ref="X7:X9" si="2">Q7</f>
        <v>2200000</v>
      </c>
    </row>
    <row r="8" spans="1:25" s="66" customFormat="1" ht="35.25" customHeight="1" x14ac:dyDescent="0.2">
      <c r="A8" s="59">
        <v>18</v>
      </c>
      <c r="B8" s="60" t="s">
        <v>56</v>
      </c>
      <c r="C8" s="61" t="s">
        <v>57</v>
      </c>
      <c r="D8" s="60" t="s">
        <v>32</v>
      </c>
      <c r="E8" s="62">
        <v>28</v>
      </c>
      <c r="F8" s="63">
        <v>1845455</v>
      </c>
      <c r="G8" s="63">
        <v>51672740</v>
      </c>
      <c r="H8" s="64">
        <v>1700000</v>
      </c>
      <c r="I8" s="63">
        <v>47600000</v>
      </c>
      <c r="J8" s="65">
        <v>1</v>
      </c>
      <c r="K8" s="63">
        <v>1700000</v>
      </c>
      <c r="L8" s="63">
        <v>47600000</v>
      </c>
      <c r="M8" s="63">
        <v>0</v>
      </c>
      <c r="N8" s="63">
        <v>0</v>
      </c>
      <c r="O8" s="63">
        <v>1700000</v>
      </c>
      <c r="P8" s="63">
        <v>47600000</v>
      </c>
      <c r="Q8" s="63">
        <f t="shared" ref="Q8:Q13" si="3">E8*O8</f>
        <v>47600000</v>
      </c>
      <c r="R8" s="63">
        <v>-4072740</v>
      </c>
      <c r="V8" s="66">
        <v>650000</v>
      </c>
      <c r="W8" s="1">
        <f t="shared" si="1"/>
        <v>18200000</v>
      </c>
      <c r="X8" s="53">
        <f t="shared" si="2"/>
        <v>47600000</v>
      </c>
    </row>
    <row r="9" spans="1:25" s="66" customFormat="1" ht="16.5" customHeight="1" x14ac:dyDescent="0.2">
      <c r="A9" s="59">
        <v>33</v>
      </c>
      <c r="B9" s="60" t="s">
        <v>85</v>
      </c>
      <c r="C9" s="61" t="s">
        <v>86</v>
      </c>
      <c r="D9" s="60" t="s">
        <v>32</v>
      </c>
      <c r="E9" s="62">
        <v>24</v>
      </c>
      <c r="F9" s="63">
        <v>372727</v>
      </c>
      <c r="G9" s="63">
        <v>8945448</v>
      </c>
      <c r="H9" s="64">
        <v>450000</v>
      </c>
      <c r="I9" s="63">
        <v>10800000</v>
      </c>
      <c r="J9" s="65">
        <v>1</v>
      </c>
      <c r="K9" s="63">
        <v>450000</v>
      </c>
      <c r="L9" s="63">
        <v>10800000</v>
      </c>
      <c r="M9" s="63">
        <v>0</v>
      </c>
      <c r="N9" s="63">
        <v>0</v>
      </c>
      <c r="O9" s="63">
        <v>450000</v>
      </c>
      <c r="P9" s="63">
        <v>10800000</v>
      </c>
      <c r="Q9" s="63">
        <f t="shared" si="3"/>
        <v>10800000</v>
      </c>
      <c r="R9" s="63">
        <v>1854552</v>
      </c>
      <c r="V9" s="66">
        <v>320000</v>
      </c>
      <c r="W9" s="1">
        <f t="shared" si="1"/>
        <v>7680000</v>
      </c>
      <c r="X9" s="53">
        <f t="shared" si="2"/>
        <v>10800000</v>
      </c>
    </row>
    <row r="10" spans="1:25" s="74" customFormat="1" ht="32.25" customHeight="1" x14ac:dyDescent="0.2">
      <c r="A10" s="67">
        <v>34</v>
      </c>
      <c r="B10" s="68" t="s">
        <v>87</v>
      </c>
      <c r="C10" s="69" t="s">
        <v>88</v>
      </c>
      <c r="D10" s="68" t="s">
        <v>32</v>
      </c>
      <c r="E10" s="70">
        <v>8</v>
      </c>
      <c r="F10" s="71">
        <v>427273</v>
      </c>
      <c r="G10" s="71">
        <v>3418184</v>
      </c>
      <c r="H10" s="72">
        <v>700000</v>
      </c>
      <c r="I10" s="71">
        <v>5600000</v>
      </c>
      <c r="J10" s="73">
        <v>1</v>
      </c>
      <c r="K10" s="71">
        <v>700000</v>
      </c>
      <c r="L10" s="71">
        <v>5600000</v>
      </c>
      <c r="M10" s="71">
        <v>0</v>
      </c>
      <c r="N10" s="71">
        <v>0</v>
      </c>
      <c r="O10" s="71">
        <v>700000</v>
      </c>
      <c r="P10" s="71">
        <v>5600000</v>
      </c>
      <c r="Q10" s="71">
        <f t="shared" si="3"/>
        <v>5600000</v>
      </c>
      <c r="R10" s="71">
        <v>2181816</v>
      </c>
      <c r="W10" s="1">
        <f t="shared" si="1"/>
        <v>0</v>
      </c>
    </row>
    <row r="11" spans="1:25" ht="16.5" customHeight="1" x14ac:dyDescent="0.2">
      <c r="A11" s="10">
        <v>79</v>
      </c>
      <c r="B11" s="11" t="s">
        <v>170</v>
      </c>
      <c r="C11" s="12" t="s">
        <v>171</v>
      </c>
      <c r="D11" s="11" t="s">
        <v>38</v>
      </c>
      <c r="E11" s="13">
        <v>4</v>
      </c>
      <c r="F11" s="14">
        <v>143333</v>
      </c>
      <c r="G11" s="14">
        <v>573332</v>
      </c>
      <c r="H11" s="15">
        <v>150000</v>
      </c>
      <c r="I11" s="14">
        <v>600000</v>
      </c>
      <c r="J11" s="16">
        <v>1</v>
      </c>
      <c r="K11" s="14">
        <v>150000</v>
      </c>
      <c r="L11" s="14">
        <v>600000</v>
      </c>
      <c r="M11" s="14">
        <v>0</v>
      </c>
      <c r="N11" s="14">
        <v>0</v>
      </c>
      <c r="O11" s="14">
        <v>150000</v>
      </c>
      <c r="P11" s="14">
        <v>600000</v>
      </c>
      <c r="Q11" s="14">
        <f t="shared" si="3"/>
        <v>600000</v>
      </c>
      <c r="R11" s="14">
        <v>26668</v>
      </c>
      <c r="W11" s="1">
        <f t="shared" si="1"/>
        <v>0</v>
      </c>
    </row>
    <row r="12" spans="1:25" ht="16.5" customHeight="1" x14ac:dyDescent="0.2">
      <c r="A12" s="10">
        <v>80</v>
      </c>
      <c r="B12" s="11" t="s">
        <v>172</v>
      </c>
      <c r="C12" s="12" t="s">
        <v>173</v>
      </c>
      <c r="D12" s="11" t="s">
        <v>32</v>
      </c>
      <c r="E12" s="13">
        <v>24</v>
      </c>
      <c r="F12" s="14">
        <v>183333</v>
      </c>
      <c r="G12" s="14">
        <v>4399992</v>
      </c>
      <c r="H12" s="15">
        <v>650000</v>
      </c>
      <c r="I12" s="14">
        <v>15600000</v>
      </c>
      <c r="J12" s="16">
        <v>1</v>
      </c>
      <c r="K12" s="14">
        <v>650000</v>
      </c>
      <c r="L12" s="14">
        <v>15600000</v>
      </c>
      <c r="M12" s="14">
        <v>0</v>
      </c>
      <c r="N12" s="14">
        <v>0</v>
      </c>
      <c r="O12" s="14">
        <v>650000</v>
      </c>
      <c r="P12" s="14">
        <v>15600000</v>
      </c>
      <c r="Q12" s="14">
        <f t="shared" si="3"/>
        <v>15600000</v>
      </c>
      <c r="R12" s="14">
        <v>11200008</v>
      </c>
      <c r="W12" s="1">
        <f t="shared" si="1"/>
        <v>0</v>
      </c>
    </row>
    <row r="13" spans="1:25" ht="16.5" customHeight="1" x14ac:dyDescent="0.2">
      <c r="A13" s="10">
        <v>60</v>
      </c>
      <c r="B13" s="11" t="s">
        <v>136</v>
      </c>
      <c r="C13" s="12" t="s">
        <v>137</v>
      </c>
      <c r="D13" s="11" t="s">
        <v>38</v>
      </c>
      <c r="E13" s="13">
        <v>8</v>
      </c>
      <c r="F13" s="14">
        <v>266667</v>
      </c>
      <c r="G13" s="14">
        <v>2133336</v>
      </c>
      <c r="H13" s="15">
        <v>350000</v>
      </c>
      <c r="I13" s="14">
        <v>2800000</v>
      </c>
      <c r="J13" s="16">
        <v>1</v>
      </c>
      <c r="K13" s="14">
        <v>350000</v>
      </c>
      <c r="L13" s="14">
        <v>2800000</v>
      </c>
      <c r="M13" s="14">
        <v>0</v>
      </c>
      <c r="N13" s="14">
        <v>0</v>
      </c>
      <c r="O13" s="14">
        <v>350000</v>
      </c>
      <c r="P13" s="14">
        <v>2800000</v>
      </c>
      <c r="Q13" s="14">
        <f t="shared" si="3"/>
        <v>2800000</v>
      </c>
      <c r="R13" s="14">
        <v>666664</v>
      </c>
      <c r="U13" s="56">
        <f>SUM(Q6:Q13)</f>
        <v>89400000</v>
      </c>
      <c r="V13" s="1">
        <v>792000</v>
      </c>
      <c r="W13" s="1">
        <f t="shared" si="1"/>
        <v>6336000</v>
      </c>
      <c r="X13" s="53">
        <f>Q13</f>
        <v>2800000</v>
      </c>
    </row>
    <row r="14" spans="1:25" ht="16.5" customHeight="1" x14ac:dyDescent="0.2">
      <c r="A14" s="10"/>
      <c r="B14" s="11"/>
      <c r="C14" s="12"/>
      <c r="D14" s="11"/>
      <c r="E14" s="13"/>
      <c r="F14" s="14"/>
      <c r="G14" s="14"/>
      <c r="H14" s="15"/>
      <c r="I14" s="14"/>
      <c r="J14" s="16"/>
      <c r="K14" s="14"/>
      <c r="L14" s="14"/>
      <c r="M14" s="14"/>
      <c r="N14" s="14"/>
      <c r="O14" s="14"/>
      <c r="P14" s="14"/>
      <c r="Q14" s="14"/>
      <c r="R14" s="14"/>
      <c r="U14" s="57" t="s">
        <v>290</v>
      </c>
      <c r="W14" s="1">
        <f>SUM(W6:W13)</f>
        <v>35416000</v>
      </c>
      <c r="X14" s="1">
        <f>SUM(X6:X13)</f>
        <v>67600000</v>
      </c>
      <c r="Y14" s="1">
        <f>X14-W14</f>
        <v>32184000</v>
      </c>
    </row>
    <row r="15" spans="1:25" ht="16.5" customHeight="1" x14ac:dyDescent="0.2">
      <c r="A15" s="10"/>
      <c r="B15" s="11"/>
      <c r="C15" s="12"/>
      <c r="D15" s="11"/>
      <c r="E15" s="13"/>
      <c r="F15" s="14"/>
      <c r="G15" s="14"/>
      <c r="H15" s="15"/>
      <c r="I15" s="14"/>
      <c r="J15" s="16"/>
      <c r="K15" s="14"/>
      <c r="L15" s="14"/>
      <c r="M15" s="14"/>
      <c r="N15" s="14"/>
      <c r="O15" s="14"/>
      <c r="P15" s="14"/>
      <c r="Q15" s="14"/>
      <c r="R15" s="14"/>
    </row>
    <row r="16" spans="1:25" ht="16.5" customHeight="1" x14ac:dyDescent="0.2">
      <c r="A16" s="10">
        <v>14</v>
      </c>
      <c r="B16" s="11" t="s">
        <v>36</v>
      </c>
      <c r="C16" s="12" t="s">
        <v>48</v>
      </c>
      <c r="D16" s="11" t="s">
        <v>49</v>
      </c>
      <c r="E16" s="13">
        <v>2</v>
      </c>
      <c r="F16" s="14">
        <v>550000</v>
      </c>
      <c r="G16" s="14">
        <v>1100000</v>
      </c>
      <c r="H16" s="15">
        <v>550000</v>
      </c>
      <c r="I16" s="14">
        <v>1100000</v>
      </c>
      <c r="J16" s="16">
        <v>1</v>
      </c>
      <c r="K16" s="14">
        <v>550000</v>
      </c>
      <c r="L16" s="14">
        <v>1100000</v>
      </c>
      <c r="M16" s="14"/>
      <c r="N16" s="14">
        <v>0</v>
      </c>
      <c r="O16" s="14">
        <v>550000</v>
      </c>
      <c r="P16" s="14">
        <v>1100000</v>
      </c>
      <c r="Q16" s="14">
        <f t="shared" ref="Q16:Q43" si="4">E16*O16</f>
        <v>1100000</v>
      </c>
      <c r="R16" s="14">
        <v>0</v>
      </c>
    </row>
    <row r="17" spans="1:18" ht="16.5" customHeight="1" x14ac:dyDescent="0.2">
      <c r="A17" s="10">
        <v>15</v>
      </c>
      <c r="B17" s="11" t="s">
        <v>50</v>
      </c>
      <c r="C17" s="12" t="s">
        <v>51</v>
      </c>
      <c r="D17" s="11" t="s">
        <v>38</v>
      </c>
      <c r="E17" s="13">
        <v>8</v>
      </c>
      <c r="F17" s="14">
        <v>57093</v>
      </c>
      <c r="G17" s="14">
        <v>456744</v>
      </c>
      <c r="H17" s="15">
        <v>89000</v>
      </c>
      <c r="I17" s="14">
        <v>712000</v>
      </c>
      <c r="J17" s="16">
        <v>1</v>
      </c>
      <c r="K17" s="14">
        <v>89000</v>
      </c>
      <c r="L17" s="14">
        <v>712000</v>
      </c>
      <c r="M17" s="14">
        <v>0</v>
      </c>
      <c r="N17" s="14">
        <v>0</v>
      </c>
      <c r="O17" s="14">
        <v>89000</v>
      </c>
      <c r="P17" s="14">
        <v>712000</v>
      </c>
      <c r="Q17" s="14">
        <f t="shared" si="4"/>
        <v>712000</v>
      </c>
      <c r="R17" s="14">
        <v>255256</v>
      </c>
    </row>
    <row r="18" spans="1:18" ht="16.5" customHeight="1" x14ac:dyDescent="0.2">
      <c r="A18" s="10">
        <v>16</v>
      </c>
      <c r="B18" s="11" t="s">
        <v>52</v>
      </c>
      <c r="C18" s="12" t="s">
        <v>53</v>
      </c>
      <c r="D18" s="11" t="s">
        <v>35</v>
      </c>
      <c r="E18" s="13">
        <v>200</v>
      </c>
      <c r="F18" s="14">
        <v>751</v>
      </c>
      <c r="G18" s="14">
        <v>142755.03659999999</v>
      </c>
      <c r="H18" s="15">
        <v>751</v>
      </c>
      <c r="I18" s="14">
        <v>142755.03659999999</v>
      </c>
      <c r="J18" s="16">
        <v>1</v>
      </c>
      <c r="K18" s="14">
        <v>751</v>
      </c>
      <c r="L18" s="14">
        <v>142755.03659999999</v>
      </c>
      <c r="M18" s="14">
        <v>0</v>
      </c>
      <c r="N18" s="14">
        <v>0</v>
      </c>
      <c r="O18" s="14">
        <v>800</v>
      </c>
      <c r="P18" s="14">
        <v>142755.03659999999</v>
      </c>
      <c r="Q18" s="14">
        <f t="shared" si="4"/>
        <v>160000</v>
      </c>
      <c r="R18" s="14">
        <v>0</v>
      </c>
    </row>
    <row r="19" spans="1:18" ht="16.5" customHeight="1" x14ac:dyDescent="0.2">
      <c r="A19" s="10">
        <v>17</v>
      </c>
      <c r="B19" s="11" t="s">
        <v>54</v>
      </c>
      <c r="C19" s="12" t="s">
        <v>55</v>
      </c>
      <c r="D19" s="11" t="s">
        <v>35</v>
      </c>
      <c r="E19" s="13">
        <v>4</v>
      </c>
      <c r="F19" s="14">
        <v>2500</v>
      </c>
      <c r="G19" s="14">
        <v>9600</v>
      </c>
      <c r="H19" s="15">
        <v>2500</v>
      </c>
      <c r="I19" s="14">
        <v>9600</v>
      </c>
      <c r="J19" s="16">
        <v>1</v>
      </c>
      <c r="K19" s="14">
        <v>2500</v>
      </c>
      <c r="L19" s="14">
        <v>9600</v>
      </c>
      <c r="M19" s="14">
        <v>0</v>
      </c>
      <c r="N19" s="14">
        <v>0</v>
      </c>
      <c r="O19" s="14">
        <v>2500</v>
      </c>
      <c r="P19" s="14">
        <v>9600</v>
      </c>
      <c r="Q19" s="14">
        <f t="shared" si="4"/>
        <v>10000</v>
      </c>
      <c r="R19" s="14">
        <v>0</v>
      </c>
    </row>
    <row r="20" spans="1:18" ht="16.5" customHeight="1" x14ac:dyDescent="0.2">
      <c r="A20" s="10">
        <v>26</v>
      </c>
      <c r="B20" s="11" t="s">
        <v>74</v>
      </c>
      <c r="C20" s="12" t="s">
        <v>75</v>
      </c>
      <c r="D20" s="11" t="s">
        <v>38</v>
      </c>
      <c r="E20" s="13">
        <v>8</v>
      </c>
      <c r="F20" s="14">
        <v>12000</v>
      </c>
      <c r="G20" s="14">
        <v>96000</v>
      </c>
      <c r="H20" s="15">
        <v>42000</v>
      </c>
      <c r="I20" s="14">
        <v>336000</v>
      </c>
      <c r="J20" s="16">
        <v>1</v>
      </c>
      <c r="K20" s="14">
        <v>42000</v>
      </c>
      <c r="L20" s="14">
        <v>336000</v>
      </c>
      <c r="M20" s="14">
        <v>0</v>
      </c>
      <c r="N20" s="14">
        <v>0</v>
      </c>
      <c r="O20" s="14">
        <v>42000</v>
      </c>
      <c r="P20" s="14">
        <v>336000</v>
      </c>
      <c r="Q20" s="14">
        <f t="shared" si="4"/>
        <v>336000</v>
      </c>
      <c r="R20" s="14">
        <v>240000</v>
      </c>
    </row>
    <row r="21" spans="1:18" ht="16.5" customHeight="1" x14ac:dyDescent="0.2">
      <c r="A21" s="10">
        <v>28</v>
      </c>
      <c r="B21" s="11" t="s">
        <v>76</v>
      </c>
      <c r="C21" s="12" t="s">
        <v>77</v>
      </c>
      <c r="D21" s="11" t="s">
        <v>38</v>
      </c>
      <c r="E21" s="13">
        <v>4</v>
      </c>
      <c r="F21" s="14">
        <v>6500</v>
      </c>
      <c r="G21" s="14">
        <v>26000</v>
      </c>
      <c r="H21" s="15">
        <v>6500</v>
      </c>
      <c r="I21" s="14">
        <v>26000</v>
      </c>
      <c r="J21" s="16">
        <v>1</v>
      </c>
      <c r="K21" s="14">
        <v>6500</v>
      </c>
      <c r="L21" s="14">
        <v>26000</v>
      </c>
      <c r="M21" s="14">
        <v>0</v>
      </c>
      <c r="N21" s="14">
        <v>0</v>
      </c>
      <c r="O21" s="14">
        <v>6500</v>
      </c>
      <c r="P21" s="14">
        <v>26000</v>
      </c>
      <c r="Q21" s="14">
        <f t="shared" si="4"/>
        <v>26000</v>
      </c>
      <c r="R21" s="14">
        <v>0</v>
      </c>
    </row>
    <row r="22" spans="1:18" ht="16.5" customHeight="1" x14ac:dyDescent="0.2">
      <c r="A22" s="10">
        <v>29</v>
      </c>
      <c r="B22" s="11" t="s">
        <v>78</v>
      </c>
      <c r="C22" s="12" t="s">
        <v>79</v>
      </c>
      <c r="D22" s="11" t="s">
        <v>38</v>
      </c>
      <c r="E22" s="13">
        <v>30</v>
      </c>
      <c r="F22" s="14">
        <v>5909</v>
      </c>
      <c r="G22" s="14">
        <v>177270</v>
      </c>
      <c r="H22" s="15">
        <v>18091</v>
      </c>
      <c r="I22" s="14">
        <v>542730</v>
      </c>
      <c r="J22" s="16">
        <v>1</v>
      </c>
      <c r="K22" s="14">
        <v>18091</v>
      </c>
      <c r="L22" s="14">
        <v>542730</v>
      </c>
      <c r="M22" s="14">
        <v>0</v>
      </c>
      <c r="N22" s="14">
        <v>0</v>
      </c>
      <c r="O22" s="14">
        <v>18091</v>
      </c>
      <c r="P22" s="14">
        <v>542730</v>
      </c>
      <c r="Q22" s="14">
        <f t="shared" si="4"/>
        <v>542730</v>
      </c>
      <c r="R22" s="14">
        <v>365460</v>
      </c>
    </row>
    <row r="23" spans="1:18" ht="16.5" customHeight="1" x14ac:dyDescent="0.2">
      <c r="A23" s="10">
        <v>30</v>
      </c>
      <c r="B23" s="11" t="s">
        <v>80</v>
      </c>
      <c r="C23" s="12" t="s">
        <v>81</v>
      </c>
      <c r="D23" s="11" t="s">
        <v>38</v>
      </c>
      <c r="E23" s="13">
        <v>28</v>
      </c>
      <c r="F23" s="14">
        <v>10909</v>
      </c>
      <c r="G23" s="14">
        <v>305452</v>
      </c>
      <c r="H23" s="15">
        <v>49545</v>
      </c>
      <c r="I23" s="14">
        <v>1387260</v>
      </c>
      <c r="J23" s="16">
        <v>1</v>
      </c>
      <c r="K23" s="14">
        <v>49545</v>
      </c>
      <c r="L23" s="14">
        <v>1387260</v>
      </c>
      <c r="M23" s="14">
        <v>0</v>
      </c>
      <c r="N23" s="14">
        <v>0</v>
      </c>
      <c r="O23" s="14">
        <v>49545</v>
      </c>
      <c r="P23" s="14">
        <v>1387260</v>
      </c>
      <c r="Q23" s="14">
        <f t="shared" si="4"/>
        <v>1387260</v>
      </c>
      <c r="R23" s="14">
        <v>1081808</v>
      </c>
    </row>
    <row r="24" spans="1:18" ht="16.5" customHeight="1" x14ac:dyDescent="0.2">
      <c r="A24" s="10">
        <v>31</v>
      </c>
      <c r="B24" s="11" t="s">
        <v>82</v>
      </c>
      <c r="C24" s="12" t="s">
        <v>83</v>
      </c>
      <c r="D24" s="11" t="s">
        <v>38</v>
      </c>
      <c r="E24" s="13">
        <v>60</v>
      </c>
      <c r="F24" s="14">
        <v>4364</v>
      </c>
      <c r="G24" s="14">
        <v>261840</v>
      </c>
      <c r="H24" s="15">
        <v>7364</v>
      </c>
      <c r="I24" s="14">
        <v>441840</v>
      </c>
      <c r="J24" s="16">
        <v>1</v>
      </c>
      <c r="K24" s="14">
        <v>7364</v>
      </c>
      <c r="L24" s="14">
        <v>441840</v>
      </c>
      <c r="M24" s="14">
        <v>0</v>
      </c>
      <c r="N24" s="14">
        <v>0</v>
      </c>
      <c r="O24" s="14">
        <v>7364</v>
      </c>
      <c r="P24" s="14">
        <v>441840</v>
      </c>
      <c r="Q24" s="14">
        <f t="shared" si="4"/>
        <v>441840</v>
      </c>
      <c r="R24" s="14">
        <v>180000</v>
      </c>
    </row>
    <row r="25" spans="1:18" ht="16.5" customHeight="1" x14ac:dyDescent="0.2">
      <c r="A25" s="10">
        <v>32</v>
      </c>
      <c r="B25" s="11" t="s">
        <v>82</v>
      </c>
      <c r="C25" s="12" t="s">
        <v>84</v>
      </c>
      <c r="D25" s="11" t="s">
        <v>38</v>
      </c>
      <c r="E25" s="13">
        <v>84</v>
      </c>
      <c r="F25" s="14">
        <v>4364</v>
      </c>
      <c r="G25" s="14">
        <v>366576</v>
      </c>
      <c r="H25" s="15">
        <v>45636</v>
      </c>
      <c r="I25" s="14">
        <v>3833424</v>
      </c>
      <c r="J25" s="16">
        <v>1</v>
      </c>
      <c r="K25" s="14">
        <v>45636</v>
      </c>
      <c r="L25" s="14">
        <v>3833424</v>
      </c>
      <c r="M25" s="14">
        <v>0</v>
      </c>
      <c r="N25" s="14">
        <v>0</v>
      </c>
      <c r="O25" s="14">
        <v>45636</v>
      </c>
      <c r="P25" s="14">
        <v>3833424</v>
      </c>
      <c r="Q25" s="14">
        <f t="shared" si="4"/>
        <v>3833424</v>
      </c>
      <c r="R25" s="14">
        <v>3466848</v>
      </c>
    </row>
    <row r="26" spans="1:18" ht="16.5" customHeight="1" x14ac:dyDescent="0.2">
      <c r="A26" s="10">
        <v>35</v>
      </c>
      <c r="B26" s="11" t="s">
        <v>78</v>
      </c>
      <c r="C26" s="12" t="s">
        <v>89</v>
      </c>
      <c r="D26" s="11" t="s">
        <v>38</v>
      </c>
      <c r="E26" s="13">
        <v>32</v>
      </c>
      <c r="F26" s="14">
        <v>5909</v>
      </c>
      <c r="G26" s="14">
        <v>189088</v>
      </c>
      <c r="H26" s="15">
        <v>8364</v>
      </c>
      <c r="I26" s="14">
        <v>267648</v>
      </c>
      <c r="J26" s="16">
        <v>1</v>
      </c>
      <c r="K26" s="14">
        <v>8364</v>
      </c>
      <c r="L26" s="14">
        <v>267648</v>
      </c>
      <c r="M26" s="14">
        <v>0</v>
      </c>
      <c r="N26" s="14">
        <v>0</v>
      </c>
      <c r="O26" s="14">
        <v>8364</v>
      </c>
      <c r="P26" s="14">
        <v>267648</v>
      </c>
      <c r="Q26" s="14">
        <f t="shared" si="4"/>
        <v>267648</v>
      </c>
      <c r="R26" s="14">
        <v>78560</v>
      </c>
    </row>
    <row r="27" spans="1:18" ht="16.5" customHeight="1" x14ac:dyDescent="0.2">
      <c r="A27" s="10">
        <v>36</v>
      </c>
      <c r="B27" s="11" t="s">
        <v>90</v>
      </c>
      <c r="C27" s="12" t="s">
        <v>91</v>
      </c>
      <c r="D27" s="11" t="s">
        <v>35</v>
      </c>
      <c r="E27" s="13">
        <v>202</v>
      </c>
      <c r="F27" s="14">
        <v>8400</v>
      </c>
      <c r="G27" s="14">
        <v>1696800</v>
      </c>
      <c r="H27" s="15">
        <v>7818</v>
      </c>
      <c r="I27" s="14">
        <v>1579236</v>
      </c>
      <c r="J27" s="16">
        <v>1</v>
      </c>
      <c r="K27" s="14">
        <v>7818</v>
      </c>
      <c r="L27" s="14">
        <v>1579236</v>
      </c>
      <c r="M27" s="14">
        <v>0</v>
      </c>
      <c r="N27" s="14">
        <v>0</v>
      </c>
      <c r="O27" s="14">
        <v>7818</v>
      </c>
      <c r="P27" s="14">
        <v>1579236</v>
      </c>
      <c r="Q27" s="14">
        <f t="shared" si="4"/>
        <v>1579236</v>
      </c>
      <c r="R27" s="14">
        <v>-117564</v>
      </c>
    </row>
    <row r="28" spans="1:18" ht="16.5" customHeight="1" x14ac:dyDescent="0.2">
      <c r="A28" s="10">
        <v>37</v>
      </c>
      <c r="B28" s="11" t="s">
        <v>90</v>
      </c>
      <c r="C28" s="12" t="s">
        <v>92</v>
      </c>
      <c r="D28" s="11" t="s">
        <v>35</v>
      </c>
      <c r="E28" s="13">
        <v>80.8</v>
      </c>
      <c r="F28" s="14">
        <v>8400</v>
      </c>
      <c r="G28" s="14">
        <v>678720</v>
      </c>
      <c r="H28" s="15">
        <v>11818</v>
      </c>
      <c r="I28" s="14">
        <v>954894.4</v>
      </c>
      <c r="J28" s="16">
        <v>1</v>
      </c>
      <c r="K28" s="14">
        <v>11818</v>
      </c>
      <c r="L28" s="14">
        <v>954894.4</v>
      </c>
      <c r="M28" s="14">
        <v>0</v>
      </c>
      <c r="N28" s="14">
        <v>0</v>
      </c>
      <c r="O28" s="14">
        <v>11818</v>
      </c>
      <c r="P28" s="14">
        <v>954894.4</v>
      </c>
      <c r="Q28" s="14">
        <f t="shared" si="4"/>
        <v>954894.4</v>
      </c>
      <c r="R28" s="14">
        <v>276174.40000000002</v>
      </c>
    </row>
    <row r="29" spans="1:18" ht="16.5" customHeight="1" x14ac:dyDescent="0.2">
      <c r="A29" s="10">
        <v>38</v>
      </c>
      <c r="B29" s="11" t="s">
        <v>93</v>
      </c>
      <c r="C29" s="12" t="s">
        <v>94</v>
      </c>
      <c r="D29" s="11" t="s">
        <v>38</v>
      </c>
      <c r="E29" s="13">
        <v>25.6</v>
      </c>
      <c r="F29" s="14">
        <v>4909</v>
      </c>
      <c r="G29" s="14">
        <v>125670.40000000001</v>
      </c>
      <c r="H29" s="15">
        <v>4909</v>
      </c>
      <c r="I29" s="14">
        <v>125670.40000000001</v>
      </c>
      <c r="J29" s="16">
        <v>1</v>
      </c>
      <c r="K29" s="14">
        <v>4909</v>
      </c>
      <c r="L29" s="14">
        <v>125670.40000000001</v>
      </c>
      <c r="M29" s="14">
        <v>0</v>
      </c>
      <c r="N29" s="14">
        <v>0</v>
      </c>
      <c r="O29" s="14">
        <v>4909</v>
      </c>
      <c r="P29" s="14">
        <v>125670.40000000001</v>
      </c>
      <c r="Q29" s="14">
        <f t="shared" si="4"/>
        <v>125670.40000000001</v>
      </c>
      <c r="R29" s="14">
        <v>0</v>
      </c>
    </row>
    <row r="30" spans="1:18" ht="28.5" customHeight="1" x14ac:dyDescent="0.2">
      <c r="A30" s="10">
        <v>39</v>
      </c>
      <c r="B30" s="11" t="s">
        <v>95</v>
      </c>
      <c r="C30" s="12" t="s">
        <v>96</v>
      </c>
      <c r="D30" s="11" t="s">
        <v>32</v>
      </c>
      <c r="E30" s="13">
        <v>16</v>
      </c>
      <c r="F30" s="14">
        <v>60000</v>
      </c>
      <c r="G30" s="14">
        <v>960000</v>
      </c>
      <c r="H30" s="15">
        <v>1200000</v>
      </c>
      <c r="I30" s="14">
        <v>19200000</v>
      </c>
      <c r="J30" s="16">
        <v>1</v>
      </c>
      <c r="K30" s="14">
        <v>1200000</v>
      </c>
      <c r="L30" s="14">
        <v>19200000</v>
      </c>
      <c r="M30" s="14">
        <v>0</v>
      </c>
      <c r="N30" s="14">
        <v>0</v>
      </c>
      <c r="O30" s="14">
        <v>1200000</v>
      </c>
      <c r="P30" s="14">
        <v>19200000</v>
      </c>
      <c r="Q30" s="14">
        <f t="shared" si="4"/>
        <v>19200000</v>
      </c>
      <c r="R30" s="14">
        <v>18240000</v>
      </c>
    </row>
    <row r="31" spans="1:18" ht="16.5" customHeight="1" x14ac:dyDescent="0.2">
      <c r="A31" s="10">
        <v>46</v>
      </c>
      <c r="B31" s="11" t="s">
        <v>108</v>
      </c>
      <c r="C31" s="12" t="s">
        <v>109</v>
      </c>
      <c r="D31" s="11" t="s">
        <v>38</v>
      </c>
      <c r="E31" s="13">
        <v>28</v>
      </c>
      <c r="F31" s="14">
        <v>20000</v>
      </c>
      <c r="G31" s="14">
        <v>560000</v>
      </c>
      <c r="H31" s="15">
        <v>30000</v>
      </c>
      <c r="I31" s="14">
        <v>840000</v>
      </c>
      <c r="J31" s="16">
        <v>1</v>
      </c>
      <c r="K31" s="14">
        <v>30000</v>
      </c>
      <c r="L31" s="14">
        <v>840000</v>
      </c>
      <c r="M31" s="14">
        <v>0</v>
      </c>
      <c r="N31" s="14">
        <v>0</v>
      </c>
      <c r="O31" s="14">
        <v>30000</v>
      </c>
      <c r="P31" s="14">
        <v>840000</v>
      </c>
      <c r="Q31" s="14">
        <f t="shared" si="4"/>
        <v>840000</v>
      </c>
      <c r="R31" s="14">
        <v>280000</v>
      </c>
    </row>
    <row r="32" spans="1:18" ht="16.5" customHeight="1" x14ac:dyDescent="0.2">
      <c r="A32" s="10">
        <v>47</v>
      </c>
      <c r="B32" s="11" t="s">
        <v>110</v>
      </c>
      <c r="C32" s="12" t="s">
        <v>111</v>
      </c>
      <c r="D32" s="11" t="s">
        <v>60</v>
      </c>
      <c r="E32" s="13">
        <v>1.214</v>
      </c>
      <c r="F32" s="14">
        <v>118000</v>
      </c>
      <c r="G32" s="14">
        <v>143252</v>
      </c>
      <c r="H32" s="15">
        <v>118000</v>
      </c>
      <c r="I32" s="14">
        <v>143252</v>
      </c>
      <c r="J32" s="16">
        <v>1</v>
      </c>
      <c r="K32" s="14">
        <v>118000</v>
      </c>
      <c r="L32" s="14">
        <v>143252</v>
      </c>
      <c r="M32" s="14">
        <v>0</v>
      </c>
      <c r="N32" s="14">
        <v>0</v>
      </c>
      <c r="O32" s="14">
        <v>118000</v>
      </c>
      <c r="P32" s="14">
        <v>143252</v>
      </c>
      <c r="Q32" s="14">
        <f t="shared" si="4"/>
        <v>143252</v>
      </c>
      <c r="R32" s="14">
        <v>0</v>
      </c>
    </row>
    <row r="33" spans="1:21" ht="16.5" customHeight="1" x14ac:dyDescent="0.2">
      <c r="A33" s="10">
        <v>49</v>
      </c>
      <c r="B33" s="11" t="s">
        <v>114</v>
      </c>
      <c r="C33" s="12" t="s">
        <v>115</v>
      </c>
      <c r="D33" s="11" t="s">
        <v>38</v>
      </c>
      <c r="E33" s="13">
        <v>84</v>
      </c>
      <c r="F33" s="14">
        <v>1273</v>
      </c>
      <c r="G33" s="14">
        <v>106932</v>
      </c>
      <c r="H33" s="15">
        <v>4727</v>
      </c>
      <c r="I33" s="14">
        <v>397068</v>
      </c>
      <c r="J33" s="16">
        <v>1</v>
      </c>
      <c r="K33" s="14">
        <v>4727</v>
      </c>
      <c r="L33" s="14">
        <v>397068</v>
      </c>
      <c r="M33" s="14">
        <v>0</v>
      </c>
      <c r="N33" s="14">
        <v>0</v>
      </c>
      <c r="O33" s="14">
        <v>4727</v>
      </c>
      <c r="P33" s="14">
        <v>397068</v>
      </c>
      <c r="Q33" s="14">
        <f t="shared" si="4"/>
        <v>397068</v>
      </c>
      <c r="R33" s="14">
        <v>290136</v>
      </c>
    </row>
    <row r="34" spans="1:21" ht="16.5" customHeight="1" x14ac:dyDescent="0.2">
      <c r="A34" s="10">
        <v>54</v>
      </c>
      <c r="B34" s="11" t="s">
        <v>124</v>
      </c>
      <c r="C34" s="12" t="s">
        <v>125</v>
      </c>
      <c r="D34" s="11" t="s">
        <v>35</v>
      </c>
      <c r="E34" s="13">
        <v>285.60000000000002</v>
      </c>
      <c r="F34" s="14">
        <v>7500</v>
      </c>
      <c r="G34" s="14">
        <v>2142000</v>
      </c>
      <c r="H34" s="15">
        <v>7500</v>
      </c>
      <c r="I34" s="14">
        <v>2142000</v>
      </c>
      <c r="J34" s="16">
        <v>1</v>
      </c>
      <c r="K34" s="14">
        <v>7500</v>
      </c>
      <c r="L34" s="14">
        <v>2142000</v>
      </c>
      <c r="M34" s="14">
        <v>0</v>
      </c>
      <c r="N34" s="14">
        <v>0</v>
      </c>
      <c r="O34" s="14">
        <v>7500</v>
      </c>
      <c r="P34" s="14">
        <v>2142000</v>
      </c>
      <c r="Q34" s="14">
        <f t="shared" si="4"/>
        <v>2142000</v>
      </c>
      <c r="R34" s="14">
        <v>0</v>
      </c>
    </row>
    <row r="35" spans="1:21" ht="16.5" customHeight="1" x14ac:dyDescent="0.2">
      <c r="A35" s="10">
        <v>55</v>
      </c>
      <c r="B35" s="11" t="s">
        <v>126</v>
      </c>
      <c r="C35" s="12" t="s">
        <v>127</v>
      </c>
      <c r="D35" s="11" t="s">
        <v>35</v>
      </c>
      <c r="E35" s="13">
        <v>80.800000000000011</v>
      </c>
      <c r="F35" s="14">
        <v>19545</v>
      </c>
      <c r="G35" s="14">
        <v>1579236.0000000002</v>
      </c>
      <c r="H35" s="15">
        <v>47200</v>
      </c>
      <c r="I35" s="14">
        <v>3813760.0000000005</v>
      </c>
      <c r="J35" s="16">
        <v>1</v>
      </c>
      <c r="K35" s="14">
        <v>47200</v>
      </c>
      <c r="L35" s="14">
        <v>3813760.0000000005</v>
      </c>
      <c r="M35" s="14">
        <v>0</v>
      </c>
      <c r="N35" s="14">
        <v>0</v>
      </c>
      <c r="O35" s="14">
        <v>47200</v>
      </c>
      <c r="P35" s="14">
        <v>3813760.0000000005</v>
      </c>
      <c r="Q35" s="14">
        <f t="shared" si="4"/>
        <v>3813760.0000000005</v>
      </c>
      <c r="R35" s="14">
        <v>2234524</v>
      </c>
    </row>
    <row r="36" spans="1:21" ht="16.5" customHeight="1" x14ac:dyDescent="0.2">
      <c r="A36" s="10">
        <v>56</v>
      </c>
      <c r="B36" s="11" t="s">
        <v>128</v>
      </c>
      <c r="C36" s="12" t="s">
        <v>129</v>
      </c>
      <c r="D36" s="11" t="s">
        <v>35</v>
      </c>
      <c r="E36" s="13">
        <v>160.80000000000001</v>
      </c>
      <c r="F36" s="14">
        <v>45636</v>
      </c>
      <c r="G36" s="14">
        <v>7338268.8000000007</v>
      </c>
      <c r="H36" s="15">
        <v>45636</v>
      </c>
      <c r="I36" s="14">
        <v>7338268.8000000007</v>
      </c>
      <c r="J36" s="16">
        <v>1</v>
      </c>
      <c r="K36" s="14">
        <v>45636</v>
      </c>
      <c r="L36" s="14">
        <v>7338268.8000000007</v>
      </c>
      <c r="M36" s="14">
        <v>0</v>
      </c>
      <c r="N36" s="14">
        <v>0</v>
      </c>
      <c r="O36" s="14">
        <v>45636</v>
      </c>
      <c r="P36" s="14">
        <v>7338268.8000000007</v>
      </c>
      <c r="Q36" s="14">
        <f t="shared" si="4"/>
        <v>7338268.8000000007</v>
      </c>
      <c r="R36" s="14">
        <v>0</v>
      </c>
    </row>
    <row r="37" spans="1:21" ht="16.5" customHeight="1" x14ac:dyDescent="0.2">
      <c r="A37" s="10">
        <v>57</v>
      </c>
      <c r="B37" s="11" t="s">
        <v>130</v>
      </c>
      <c r="C37" s="12" t="s">
        <v>131</v>
      </c>
      <c r="D37" s="11" t="s">
        <v>35</v>
      </c>
      <c r="E37" s="13">
        <v>32.32</v>
      </c>
      <c r="F37" s="14">
        <v>8636</v>
      </c>
      <c r="G37" s="14">
        <v>279115.52000000002</v>
      </c>
      <c r="H37" s="15">
        <v>14500</v>
      </c>
      <c r="I37" s="14">
        <v>468640</v>
      </c>
      <c r="J37" s="16">
        <v>1</v>
      </c>
      <c r="K37" s="14">
        <v>14500</v>
      </c>
      <c r="L37" s="14">
        <v>468640</v>
      </c>
      <c r="M37" s="14">
        <v>0</v>
      </c>
      <c r="N37" s="14">
        <v>0</v>
      </c>
      <c r="O37" s="14">
        <v>14500</v>
      </c>
      <c r="P37" s="14">
        <v>468640</v>
      </c>
      <c r="Q37" s="14">
        <f t="shared" si="4"/>
        <v>468640</v>
      </c>
      <c r="R37" s="14">
        <v>189524.47999999998</v>
      </c>
    </row>
    <row r="38" spans="1:21" ht="16.5" customHeight="1" x14ac:dyDescent="0.2">
      <c r="A38" s="10">
        <v>58</v>
      </c>
      <c r="B38" s="11" t="s">
        <v>132</v>
      </c>
      <c r="C38" s="12" t="s">
        <v>133</v>
      </c>
      <c r="D38" s="11" t="s">
        <v>35</v>
      </c>
      <c r="E38" s="13">
        <v>60.599999999999994</v>
      </c>
      <c r="F38" s="14">
        <v>33545</v>
      </c>
      <c r="G38" s="14">
        <v>2032826.9999999998</v>
      </c>
      <c r="H38" s="15">
        <v>99000</v>
      </c>
      <c r="I38" s="14">
        <v>5999399.9999999991</v>
      </c>
      <c r="J38" s="16">
        <v>1</v>
      </c>
      <c r="K38" s="14">
        <v>99000</v>
      </c>
      <c r="L38" s="14">
        <v>5999399.9999999991</v>
      </c>
      <c r="M38" s="14">
        <v>0</v>
      </c>
      <c r="N38" s="14">
        <v>0</v>
      </c>
      <c r="O38" s="14">
        <v>99000</v>
      </c>
      <c r="P38" s="14">
        <v>5999399.9999999991</v>
      </c>
      <c r="Q38" s="14">
        <f t="shared" si="4"/>
        <v>5999399.9999999991</v>
      </c>
      <c r="R38" s="14">
        <v>3966572.9999999991</v>
      </c>
    </row>
    <row r="39" spans="1:21" ht="16.5" customHeight="1" x14ac:dyDescent="0.2">
      <c r="A39" s="10">
        <v>59</v>
      </c>
      <c r="B39" s="11" t="s">
        <v>134</v>
      </c>
      <c r="C39" s="12" t="s">
        <v>135</v>
      </c>
      <c r="D39" s="11" t="s">
        <v>38</v>
      </c>
      <c r="E39" s="13">
        <v>8</v>
      </c>
      <c r="F39" s="14">
        <v>28000</v>
      </c>
      <c r="G39" s="14">
        <v>224000</v>
      </c>
      <c r="H39" s="15">
        <v>60000</v>
      </c>
      <c r="I39" s="14">
        <v>480000</v>
      </c>
      <c r="J39" s="16">
        <v>1</v>
      </c>
      <c r="K39" s="14">
        <v>60000</v>
      </c>
      <c r="L39" s="14">
        <v>480000</v>
      </c>
      <c r="M39" s="14">
        <v>0</v>
      </c>
      <c r="N39" s="14">
        <v>0</v>
      </c>
      <c r="O39" s="14">
        <v>60000</v>
      </c>
      <c r="P39" s="14">
        <v>480000</v>
      </c>
      <c r="Q39" s="14">
        <f t="shared" si="4"/>
        <v>480000</v>
      </c>
      <c r="R39" s="14">
        <v>256000</v>
      </c>
    </row>
    <row r="40" spans="1:21" ht="16.5" customHeight="1" x14ac:dyDescent="0.2">
      <c r="A40" s="10">
        <v>67</v>
      </c>
      <c r="B40" s="11" t="s">
        <v>78</v>
      </c>
      <c r="C40" s="12" t="s">
        <v>148</v>
      </c>
      <c r="D40" s="11" t="s">
        <v>38</v>
      </c>
      <c r="E40" s="13">
        <v>24</v>
      </c>
      <c r="F40" s="14">
        <v>5909</v>
      </c>
      <c r="G40" s="14">
        <v>141816</v>
      </c>
      <c r="H40" s="15">
        <v>17455</v>
      </c>
      <c r="I40" s="14">
        <v>418920</v>
      </c>
      <c r="J40" s="16">
        <v>1</v>
      </c>
      <c r="K40" s="14">
        <v>17455</v>
      </c>
      <c r="L40" s="14">
        <v>418920</v>
      </c>
      <c r="M40" s="14">
        <v>0</v>
      </c>
      <c r="N40" s="14">
        <v>0</v>
      </c>
      <c r="O40" s="14">
        <v>17455</v>
      </c>
      <c r="P40" s="14">
        <v>418920</v>
      </c>
      <c r="Q40" s="14">
        <f t="shared" si="4"/>
        <v>418920</v>
      </c>
      <c r="R40" s="14">
        <v>277104</v>
      </c>
    </row>
    <row r="41" spans="1:21" ht="16.5" customHeight="1" x14ac:dyDescent="0.2">
      <c r="A41" s="10">
        <v>68</v>
      </c>
      <c r="B41" s="11" t="s">
        <v>80</v>
      </c>
      <c r="C41" s="12" t="s">
        <v>149</v>
      </c>
      <c r="D41" s="11" t="s">
        <v>38</v>
      </c>
      <c r="E41" s="13">
        <v>16</v>
      </c>
      <c r="F41" s="14">
        <v>10909</v>
      </c>
      <c r="G41" s="14">
        <v>174544</v>
      </c>
      <c r="H41" s="15">
        <v>70909</v>
      </c>
      <c r="I41" s="14">
        <v>1134544</v>
      </c>
      <c r="J41" s="16">
        <v>1</v>
      </c>
      <c r="K41" s="14">
        <v>70909</v>
      </c>
      <c r="L41" s="14">
        <v>1134544</v>
      </c>
      <c r="M41" s="14">
        <v>0</v>
      </c>
      <c r="N41" s="14">
        <v>0</v>
      </c>
      <c r="O41" s="14">
        <v>70909</v>
      </c>
      <c r="P41" s="14">
        <v>1134544</v>
      </c>
      <c r="Q41" s="14">
        <f t="shared" si="4"/>
        <v>1134544</v>
      </c>
      <c r="R41" s="14">
        <v>960000</v>
      </c>
    </row>
    <row r="42" spans="1:21" ht="16.5" customHeight="1" x14ac:dyDescent="0.2">
      <c r="A42" s="10">
        <v>69</v>
      </c>
      <c r="B42" s="11" t="s">
        <v>82</v>
      </c>
      <c r="C42" s="12" t="s">
        <v>150</v>
      </c>
      <c r="D42" s="11" t="s">
        <v>38</v>
      </c>
      <c r="E42" s="13">
        <v>40</v>
      </c>
      <c r="F42" s="14">
        <v>4364</v>
      </c>
      <c r="G42" s="14">
        <v>174560</v>
      </c>
      <c r="H42" s="15">
        <v>10000</v>
      </c>
      <c r="I42" s="14">
        <v>400000</v>
      </c>
      <c r="J42" s="16">
        <v>1</v>
      </c>
      <c r="K42" s="14">
        <v>10000</v>
      </c>
      <c r="L42" s="14">
        <v>400000</v>
      </c>
      <c r="M42" s="14">
        <v>0</v>
      </c>
      <c r="N42" s="14">
        <v>0</v>
      </c>
      <c r="O42" s="14">
        <v>10000</v>
      </c>
      <c r="P42" s="14">
        <v>400000</v>
      </c>
      <c r="Q42" s="14">
        <f t="shared" si="4"/>
        <v>400000</v>
      </c>
      <c r="R42" s="14">
        <v>225440</v>
      </c>
    </row>
    <row r="43" spans="1:21" ht="16.5" customHeight="1" x14ac:dyDescent="0.2">
      <c r="A43" s="10">
        <v>78</v>
      </c>
      <c r="B43" s="11" t="s">
        <v>168</v>
      </c>
      <c r="C43" s="12" t="s">
        <v>169</v>
      </c>
      <c r="D43" s="11" t="s">
        <v>38</v>
      </c>
      <c r="E43" s="13">
        <v>8</v>
      </c>
      <c r="F43" s="14">
        <v>75600</v>
      </c>
      <c r="G43" s="14">
        <v>604800</v>
      </c>
      <c r="H43" s="15">
        <v>191909</v>
      </c>
      <c r="I43" s="14">
        <v>1535272</v>
      </c>
      <c r="J43" s="16">
        <v>1</v>
      </c>
      <c r="K43" s="14">
        <v>191909</v>
      </c>
      <c r="L43" s="14">
        <v>1535272</v>
      </c>
      <c r="M43" s="14">
        <v>0</v>
      </c>
      <c r="N43" s="14">
        <v>0</v>
      </c>
      <c r="O43" s="14">
        <v>191909</v>
      </c>
      <c r="P43" s="14">
        <v>1535272</v>
      </c>
      <c r="Q43" s="14">
        <f t="shared" si="4"/>
        <v>1535272</v>
      </c>
      <c r="R43" s="14">
        <v>930472</v>
      </c>
      <c r="U43" s="56">
        <f>SUM(Q16:Q43)</f>
        <v>55787827.599999994</v>
      </c>
    </row>
    <row r="44" spans="1:21" ht="16.5" customHeight="1" x14ac:dyDescent="0.2">
      <c r="A44" s="10"/>
      <c r="B44" s="11"/>
      <c r="C44" s="12"/>
      <c r="D44" s="11"/>
      <c r="E44" s="13"/>
      <c r="F44" s="14"/>
      <c r="G44" s="14"/>
      <c r="H44" s="15"/>
      <c r="I44" s="14"/>
      <c r="J44" s="16"/>
      <c r="K44" s="14"/>
      <c r="L44" s="14"/>
      <c r="M44" s="14"/>
      <c r="N44" s="14"/>
      <c r="O44" s="14"/>
      <c r="P44" s="14"/>
      <c r="Q44" s="14"/>
      <c r="R44" s="14"/>
      <c r="U44" s="57" t="s">
        <v>290</v>
      </c>
    </row>
    <row r="45" spans="1:21" ht="16.5" customHeight="1" x14ac:dyDescent="0.2">
      <c r="A45" s="10"/>
      <c r="B45" s="11"/>
      <c r="C45" s="58" t="s">
        <v>291</v>
      </c>
      <c r="D45" s="11"/>
      <c r="E45" s="13"/>
      <c r="F45" s="14"/>
      <c r="G45" s="14"/>
      <c r="H45" s="15"/>
      <c r="I45" s="14"/>
      <c r="J45" s="16"/>
      <c r="K45" s="14"/>
      <c r="L45" s="14"/>
      <c r="M45" s="14"/>
      <c r="N45" s="14"/>
      <c r="O45" s="14"/>
      <c r="P45" s="14"/>
      <c r="Q45" s="14"/>
      <c r="R45" s="14"/>
    </row>
    <row r="46" spans="1:21" ht="16.5" customHeight="1" x14ac:dyDescent="0.2">
      <c r="A46" s="10">
        <v>4</v>
      </c>
      <c r="B46" s="11" t="s">
        <v>36</v>
      </c>
      <c r="C46" s="12" t="s">
        <v>37</v>
      </c>
      <c r="D46" s="11" t="s">
        <v>38</v>
      </c>
      <c r="E46" s="13">
        <v>4</v>
      </c>
      <c r="F46" s="14">
        <v>850000</v>
      </c>
      <c r="G46" s="14">
        <v>3400000</v>
      </c>
      <c r="H46" s="15">
        <v>850000</v>
      </c>
      <c r="I46" s="14">
        <v>3400000</v>
      </c>
      <c r="J46" s="16">
        <v>1</v>
      </c>
      <c r="K46" s="14">
        <v>850000</v>
      </c>
      <c r="L46" s="14">
        <v>3400000</v>
      </c>
      <c r="M46" s="14"/>
      <c r="N46" s="14">
        <v>0</v>
      </c>
      <c r="O46" s="14">
        <v>850000</v>
      </c>
      <c r="P46" s="14">
        <v>3400000</v>
      </c>
      <c r="Q46" s="14">
        <f t="shared" si="0"/>
        <v>3400000</v>
      </c>
      <c r="R46" s="14">
        <v>0</v>
      </c>
    </row>
    <row r="47" spans="1:21" ht="16.5" customHeight="1" x14ac:dyDescent="0.2">
      <c r="A47" s="10">
        <v>5</v>
      </c>
      <c r="B47" s="11" t="s">
        <v>36</v>
      </c>
      <c r="C47" s="12" t="s">
        <v>39</v>
      </c>
      <c r="D47" s="11" t="s">
        <v>35</v>
      </c>
      <c r="E47" s="13">
        <v>10</v>
      </c>
      <c r="F47" s="14">
        <v>450000</v>
      </c>
      <c r="G47" s="14">
        <v>4500000</v>
      </c>
      <c r="H47" s="15">
        <v>450000</v>
      </c>
      <c r="I47" s="14">
        <v>4500000</v>
      </c>
      <c r="J47" s="16">
        <v>1</v>
      </c>
      <c r="K47" s="14">
        <v>450000</v>
      </c>
      <c r="L47" s="14">
        <v>4500000</v>
      </c>
      <c r="M47" s="14"/>
      <c r="N47" s="14">
        <v>0</v>
      </c>
      <c r="O47" s="14">
        <v>450000</v>
      </c>
      <c r="P47" s="14">
        <v>4500000</v>
      </c>
      <c r="Q47" s="14">
        <f t="shared" si="0"/>
        <v>4500000</v>
      </c>
      <c r="R47" s="14">
        <v>0</v>
      </c>
    </row>
    <row r="48" spans="1:21" ht="16.5" customHeight="1" x14ac:dyDescent="0.2">
      <c r="A48" s="10">
        <v>6</v>
      </c>
      <c r="B48" s="11" t="s">
        <v>36</v>
      </c>
      <c r="C48" s="12" t="s">
        <v>40</v>
      </c>
      <c r="D48" s="11" t="s">
        <v>38</v>
      </c>
      <c r="E48" s="13">
        <v>4</v>
      </c>
      <c r="F48" s="14">
        <v>85000</v>
      </c>
      <c r="G48" s="14">
        <v>340000</v>
      </c>
      <c r="H48" s="15">
        <v>85000</v>
      </c>
      <c r="I48" s="14">
        <v>340000</v>
      </c>
      <c r="J48" s="16">
        <v>1</v>
      </c>
      <c r="K48" s="14">
        <v>85000</v>
      </c>
      <c r="L48" s="14">
        <v>340000</v>
      </c>
      <c r="M48" s="14"/>
      <c r="N48" s="14">
        <v>0</v>
      </c>
      <c r="O48" s="14">
        <v>85000</v>
      </c>
      <c r="P48" s="14">
        <v>340000</v>
      </c>
      <c r="Q48" s="14">
        <f t="shared" si="0"/>
        <v>340000</v>
      </c>
      <c r="R48" s="14">
        <v>0</v>
      </c>
    </row>
    <row r="49" spans="1:22" ht="16.5" customHeight="1" x14ac:dyDescent="0.2">
      <c r="A49" s="10">
        <v>8</v>
      </c>
      <c r="B49" s="11" t="s">
        <v>36</v>
      </c>
      <c r="C49" s="12" t="s">
        <v>42</v>
      </c>
      <c r="D49" s="11" t="s">
        <v>35</v>
      </c>
      <c r="E49" s="13">
        <v>160</v>
      </c>
      <c r="F49" s="14">
        <v>35000</v>
      </c>
      <c r="G49" s="14">
        <v>5600000</v>
      </c>
      <c r="H49" s="15">
        <v>35000</v>
      </c>
      <c r="I49" s="14">
        <v>5600000</v>
      </c>
      <c r="J49" s="16">
        <v>1</v>
      </c>
      <c r="K49" s="14">
        <v>35000</v>
      </c>
      <c r="L49" s="14">
        <v>5600000</v>
      </c>
      <c r="M49" s="14"/>
      <c r="N49" s="14">
        <v>0</v>
      </c>
      <c r="O49" s="14">
        <v>35000</v>
      </c>
      <c r="P49" s="14">
        <v>5600000</v>
      </c>
      <c r="Q49" s="14">
        <f>E49*O49</f>
        <v>5600000</v>
      </c>
      <c r="R49" s="14">
        <v>0</v>
      </c>
    </row>
    <row r="50" spans="1:22" ht="16.5" customHeight="1" x14ac:dyDescent="0.2">
      <c r="A50" s="10">
        <v>24</v>
      </c>
      <c r="B50" s="11" t="s">
        <v>70</v>
      </c>
      <c r="C50" s="12" t="s">
        <v>71</v>
      </c>
      <c r="D50" s="11" t="s">
        <v>38</v>
      </c>
      <c r="E50" s="13">
        <v>4</v>
      </c>
      <c r="F50" s="14">
        <v>100000</v>
      </c>
      <c r="G50" s="14">
        <v>400000</v>
      </c>
      <c r="H50" s="15">
        <v>350000</v>
      </c>
      <c r="I50" s="14">
        <v>1400000</v>
      </c>
      <c r="J50" s="16">
        <v>1</v>
      </c>
      <c r="K50" s="14">
        <v>350000</v>
      </c>
      <c r="L50" s="14">
        <v>1400000</v>
      </c>
      <c r="M50" s="14">
        <v>0</v>
      </c>
      <c r="N50" s="14">
        <v>0</v>
      </c>
      <c r="O50" s="14">
        <v>350000</v>
      </c>
      <c r="P50" s="14">
        <v>1400000</v>
      </c>
      <c r="Q50" s="14">
        <f>E50*O50</f>
        <v>1400000</v>
      </c>
      <c r="R50" s="14">
        <v>1000000</v>
      </c>
    </row>
    <row r="51" spans="1:22" ht="16.5" customHeight="1" x14ac:dyDescent="0.2">
      <c r="A51" s="10"/>
      <c r="B51" s="11"/>
      <c r="C51" s="12"/>
      <c r="D51" s="11"/>
      <c r="E51" s="13"/>
      <c r="F51" s="14"/>
      <c r="G51" s="14"/>
      <c r="H51" s="15"/>
      <c r="I51" s="14"/>
      <c r="J51" s="16"/>
      <c r="K51" s="14"/>
      <c r="L51" s="14"/>
      <c r="M51" s="14"/>
      <c r="N51" s="14"/>
      <c r="O51" s="14"/>
      <c r="P51" s="14"/>
      <c r="Q51" s="14"/>
      <c r="R51" s="14"/>
      <c r="U51" s="56">
        <f>SUM(Q46:Q50)</f>
        <v>15240000</v>
      </c>
      <c r="V51" s="57" t="s">
        <v>290</v>
      </c>
    </row>
    <row r="52" spans="1:22" ht="16.5" customHeight="1" x14ac:dyDescent="0.2">
      <c r="A52" s="10"/>
      <c r="B52" s="11"/>
      <c r="C52" s="12"/>
      <c r="D52" s="11"/>
      <c r="E52" s="13"/>
      <c r="F52" s="14"/>
      <c r="G52" s="14"/>
      <c r="H52" s="15"/>
      <c r="I52" s="14"/>
      <c r="J52" s="16"/>
      <c r="K52" s="14"/>
      <c r="L52" s="14"/>
      <c r="M52" s="14"/>
      <c r="N52" s="14"/>
      <c r="O52" s="14"/>
      <c r="P52" s="14"/>
      <c r="Q52" s="14"/>
      <c r="R52" s="14"/>
    </row>
    <row r="53" spans="1:22" ht="16.5" customHeight="1" x14ac:dyDescent="0.2">
      <c r="A53" s="10">
        <v>7</v>
      </c>
      <c r="B53" s="11" t="s">
        <v>36</v>
      </c>
      <c r="C53" s="12" t="s">
        <v>41</v>
      </c>
      <c r="D53" s="11" t="s">
        <v>38</v>
      </c>
      <c r="E53" s="13">
        <v>16</v>
      </c>
      <c r="F53" s="14">
        <v>25000</v>
      </c>
      <c r="G53" s="14">
        <v>400000</v>
      </c>
      <c r="H53" s="15">
        <v>25000</v>
      </c>
      <c r="I53" s="14">
        <v>400000</v>
      </c>
      <c r="J53" s="16">
        <v>1</v>
      </c>
      <c r="K53" s="14">
        <v>25000</v>
      </c>
      <c r="L53" s="14">
        <v>400000</v>
      </c>
      <c r="M53" s="14"/>
      <c r="N53" s="14">
        <v>0</v>
      </c>
      <c r="O53" s="14">
        <v>25000</v>
      </c>
      <c r="P53" s="14">
        <v>400000</v>
      </c>
      <c r="Q53" s="14">
        <f t="shared" si="0"/>
        <v>400000</v>
      </c>
      <c r="R53" s="14">
        <v>0</v>
      </c>
    </row>
    <row r="54" spans="1:22" ht="16.5" customHeight="1" x14ac:dyDescent="0.2">
      <c r="A54" s="10">
        <v>11</v>
      </c>
      <c r="B54" s="11" t="s">
        <v>36</v>
      </c>
      <c r="C54" s="12" t="s">
        <v>45</v>
      </c>
      <c r="D54" s="11" t="s">
        <v>38</v>
      </c>
      <c r="E54" s="13">
        <v>2</v>
      </c>
      <c r="F54" s="14">
        <v>95000</v>
      </c>
      <c r="G54" s="14">
        <v>190000</v>
      </c>
      <c r="H54" s="15">
        <v>95000</v>
      </c>
      <c r="I54" s="14">
        <v>190000</v>
      </c>
      <c r="J54" s="16">
        <v>1</v>
      </c>
      <c r="K54" s="14">
        <v>95000</v>
      </c>
      <c r="L54" s="14">
        <v>190000</v>
      </c>
      <c r="M54" s="14"/>
      <c r="N54" s="14">
        <v>0</v>
      </c>
      <c r="O54" s="14">
        <v>95000</v>
      </c>
      <c r="P54" s="14">
        <v>190000</v>
      </c>
      <c r="Q54" s="14">
        <f>E54*O54</f>
        <v>190000</v>
      </c>
      <c r="R54" s="14">
        <v>0</v>
      </c>
    </row>
    <row r="55" spans="1:22" ht="16.5" customHeight="1" x14ac:dyDescent="0.2">
      <c r="A55" s="10">
        <v>12</v>
      </c>
      <c r="B55" s="11" t="s">
        <v>36</v>
      </c>
      <c r="C55" s="12" t="s">
        <v>46</v>
      </c>
      <c r="D55" s="11" t="s">
        <v>32</v>
      </c>
      <c r="E55" s="13">
        <v>4</v>
      </c>
      <c r="F55" s="14">
        <v>25000</v>
      </c>
      <c r="G55" s="14">
        <v>100000</v>
      </c>
      <c r="H55" s="15">
        <v>25000</v>
      </c>
      <c r="I55" s="14">
        <v>100000</v>
      </c>
      <c r="J55" s="16">
        <v>1</v>
      </c>
      <c r="K55" s="14">
        <v>25000</v>
      </c>
      <c r="L55" s="14">
        <v>100000</v>
      </c>
      <c r="M55" s="14"/>
      <c r="N55" s="14">
        <v>0</v>
      </c>
      <c r="O55" s="14">
        <v>25000</v>
      </c>
      <c r="P55" s="14">
        <v>100000</v>
      </c>
      <c r="Q55" s="14">
        <f>E55*O55</f>
        <v>100000</v>
      </c>
      <c r="R55" s="14">
        <v>0</v>
      </c>
    </row>
    <row r="56" spans="1:22" ht="16.5" customHeight="1" x14ac:dyDescent="0.2">
      <c r="A56" s="10">
        <v>13</v>
      </c>
      <c r="B56" s="11" t="s">
        <v>36</v>
      </c>
      <c r="C56" s="12" t="s">
        <v>47</v>
      </c>
      <c r="D56" s="11" t="s">
        <v>38</v>
      </c>
      <c r="E56" s="13">
        <v>2</v>
      </c>
      <c r="F56" s="14">
        <v>35000</v>
      </c>
      <c r="G56" s="14">
        <v>70000</v>
      </c>
      <c r="H56" s="15">
        <v>35000</v>
      </c>
      <c r="I56" s="14">
        <v>70000</v>
      </c>
      <c r="J56" s="16">
        <v>1</v>
      </c>
      <c r="K56" s="14">
        <v>35000</v>
      </c>
      <c r="L56" s="14">
        <v>70000</v>
      </c>
      <c r="M56" s="14"/>
      <c r="N56" s="14">
        <v>0</v>
      </c>
      <c r="O56" s="14">
        <v>35000</v>
      </c>
      <c r="P56" s="14">
        <v>70000</v>
      </c>
      <c r="Q56" s="14">
        <f>E56*O56</f>
        <v>70000</v>
      </c>
      <c r="R56" s="14">
        <v>0</v>
      </c>
    </row>
    <row r="57" spans="1:22" ht="16.5" customHeight="1" x14ac:dyDescent="0.2">
      <c r="A57" s="10">
        <v>9</v>
      </c>
      <c r="B57" s="11" t="s">
        <v>36</v>
      </c>
      <c r="C57" s="12" t="s">
        <v>43</v>
      </c>
      <c r="D57" s="11" t="s">
        <v>38</v>
      </c>
      <c r="E57" s="13">
        <v>130</v>
      </c>
      <c r="F57" s="14">
        <v>8500</v>
      </c>
      <c r="G57" s="14">
        <v>1105000</v>
      </c>
      <c r="H57" s="15">
        <v>8500</v>
      </c>
      <c r="I57" s="14">
        <v>1105000</v>
      </c>
      <c r="J57" s="16">
        <v>1</v>
      </c>
      <c r="K57" s="14">
        <v>8500</v>
      </c>
      <c r="L57" s="14">
        <v>1105000</v>
      </c>
      <c r="M57" s="14"/>
      <c r="N57" s="14">
        <v>0</v>
      </c>
      <c r="O57" s="14">
        <v>8500</v>
      </c>
      <c r="P57" s="14">
        <v>1105000</v>
      </c>
      <c r="Q57" s="14">
        <f t="shared" si="0"/>
        <v>1105000</v>
      </c>
      <c r="R57" s="14">
        <v>0</v>
      </c>
    </row>
    <row r="58" spans="1:22" ht="16.5" customHeight="1" x14ac:dyDescent="0.2">
      <c r="A58" s="10">
        <v>10</v>
      </c>
      <c r="B58" s="11" t="s">
        <v>36</v>
      </c>
      <c r="C58" s="12" t="s">
        <v>44</v>
      </c>
      <c r="D58" s="11" t="s">
        <v>38</v>
      </c>
      <c r="E58" s="13">
        <v>4</v>
      </c>
      <c r="F58" s="14">
        <v>35000</v>
      </c>
      <c r="G58" s="14">
        <v>140000</v>
      </c>
      <c r="H58" s="15">
        <v>35000</v>
      </c>
      <c r="I58" s="14">
        <v>140000</v>
      </c>
      <c r="J58" s="16">
        <v>1</v>
      </c>
      <c r="K58" s="14">
        <v>35000</v>
      </c>
      <c r="L58" s="14">
        <v>140000</v>
      </c>
      <c r="M58" s="14"/>
      <c r="N58" s="14">
        <v>0</v>
      </c>
      <c r="O58" s="14">
        <v>35000</v>
      </c>
      <c r="P58" s="14">
        <v>140000</v>
      </c>
      <c r="Q58" s="14">
        <f t="shared" si="0"/>
        <v>140000</v>
      </c>
      <c r="R58" s="14">
        <v>0</v>
      </c>
    </row>
    <row r="59" spans="1:22" ht="16.5" customHeight="1" x14ac:dyDescent="0.2">
      <c r="A59" s="10">
        <v>20</v>
      </c>
      <c r="B59" s="11" t="s">
        <v>61</v>
      </c>
      <c r="C59" s="12" t="s">
        <v>62</v>
      </c>
      <c r="D59" s="11" t="s">
        <v>60</v>
      </c>
      <c r="E59" s="13">
        <v>105</v>
      </c>
      <c r="F59" s="14">
        <v>300</v>
      </c>
      <c r="G59" s="14">
        <v>31173.195599999999</v>
      </c>
      <c r="H59" s="15">
        <v>300</v>
      </c>
      <c r="I59" s="14">
        <v>31173.195599999999</v>
      </c>
      <c r="J59" s="16">
        <v>1</v>
      </c>
      <c r="K59" s="14">
        <v>300</v>
      </c>
      <c r="L59" s="14">
        <v>31173.195599999999</v>
      </c>
      <c r="M59" s="14">
        <v>0</v>
      </c>
      <c r="N59" s="14">
        <v>0</v>
      </c>
      <c r="O59" s="14">
        <v>300</v>
      </c>
      <c r="P59" s="14">
        <v>31173.195599999999</v>
      </c>
      <c r="Q59" s="14">
        <f t="shared" si="0"/>
        <v>31500</v>
      </c>
      <c r="R59" s="14">
        <v>0</v>
      </c>
    </row>
    <row r="60" spans="1:22" ht="16.5" customHeight="1" x14ac:dyDescent="0.2">
      <c r="A60" s="10">
        <v>21</v>
      </c>
      <c r="B60" s="11" t="s">
        <v>63</v>
      </c>
      <c r="C60" s="12" t="s">
        <v>64</v>
      </c>
      <c r="D60" s="11" t="s">
        <v>38</v>
      </c>
      <c r="E60" s="13">
        <v>95</v>
      </c>
      <c r="F60" s="14">
        <v>13500</v>
      </c>
      <c r="G60" s="14">
        <v>1219341.5999999999</v>
      </c>
      <c r="H60" s="15">
        <v>13500</v>
      </c>
      <c r="I60" s="14">
        <v>1219341.5999999999</v>
      </c>
      <c r="J60" s="16">
        <v>1</v>
      </c>
      <c r="K60" s="14">
        <v>13500</v>
      </c>
      <c r="L60" s="14">
        <v>1219341.5999999999</v>
      </c>
      <c r="M60" s="14">
        <v>0</v>
      </c>
      <c r="N60" s="14">
        <v>0</v>
      </c>
      <c r="O60" s="14">
        <v>13500</v>
      </c>
      <c r="P60" s="14">
        <v>1219341.5999999999</v>
      </c>
      <c r="Q60" s="14">
        <f t="shared" si="0"/>
        <v>1282500</v>
      </c>
      <c r="R60" s="14">
        <v>0</v>
      </c>
    </row>
    <row r="61" spans="1:22" ht="16.5" customHeight="1" x14ac:dyDescent="0.2">
      <c r="A61" s="10">
        <v>61</v>
      </c>
      <c r="B61" s="11" t="s">
        <v>138</v>
      </c>
      <c r="C61" s="12" t="s">
        <v>139</v>
      </c>
      <c r="D61" s="11" t="s">
        <v>60</v>
      </c>
      <c r="E61" s="13">
        <v>28</v>
      </c>
      <c r="F61" s="14">
        <v>25000</v>
      </c>
      <c r="G61" s="14">
        <v>399861.24999999994</v>
      </c>
      <c r="H61" s="15">
        <v>25000</v>
      </c>
      <c r="I61" s="14">
        <v>399861.24999999994</v>
      </c>
      <c r="J61" s="16">
        <v>1</v>
      </c>
      <c r="K61" s="14">
        <v>25000</v>
      </c>
      <c r="L61" s="14">
        <v>399861.24999999994</v>
      </c>
      <c r="M61" s="14">
        <v>0</v>
      </c>
      <c r="N61" s="14">
        <v>0</v>
      </c>
      <c r="O61" s="14">
        <v>25000</v>
      </c>
      <c r="P61" s="14">
        <v>399861.24999999994</v>
      </c>
      <c r="Q61" s="14">
        <f t="shared" ref="Q61:Q69" si="5">E61*O61</f>
        <v>700000</v>
      </c>
      <c r="R61" s="14">
        <v>0</v>
      </c>
    </row>
    <row r="62" spans="1:22" ht="16.5" customHeight="1" x14ac:dyDescent="0.2">
      <c r="A62" s="10">
        <v>25</v>
      </c>
      <c r="B62" s="11" t="s">
        <v>72</v>
      </c>
      <c r="C62" s="12" t="s">
        <v>73</v>
      </c>
      <c r="D62" s="11" t="s">
        <v>60</v>
      </c>
      <c r="E62" s="13">
        <v>6</v>
      </c>
      <c r="F62" s="14">
        <v>30000</v>
      </c>
      <c r="G62" s="14">
        <v>164280</v>
      </c>
      <c r="H62" s="15">
        <v>30000</v>
      </c>
      <c r="I62" s="14">
        <v>164280</v>
      </c>
      <c r="J62" s="16">
        <v>1</v>
      </c>
      <c r="K62" s="14">
        <v>30000</v>
      </c>
      <c r="L62" s="14">
        <v>164280</v>
      </c>
      <c r="M62" s="14">
        <v>0</v>
      </c>
      <c r="N62" s="14">
        <v>0</v>
      </c>
      <c r="O62" s="14">
        <v>30000</v>
      </c>
      <c r="P62" s="14">
        <v>164280</v>
      </c>
      <c r="Q62" s="14">
        <f t="shared" si="5"/>
        <v>180000</v>
      </c>
      <c r="R62" s="14">
        <v>0</v>
      </c>
    </row>
    <row r="63" spans="1:22" ht="16.5" customHeight="1" x14ac:dyDescent="0.2">
      <c r="A63" s="10">
        <v>40</v>
      </c>
      <c r="B63" s="11" t="s">
        <v>97</v>
      </c>
      <c r="C63" s="12" t="s">
        <v>98</v>
      </c>
      <c r="D63" s="11" t="s">
        <v>38</v>
      </c>
      <c r="E63" s="13">
        <v>1895</v>
      </c>
      <c r="F63" s="14">
        <v>30</v>
      </c>
      <c r="G63" s="14">
        <v>56767.5</v>
      </c>
      <c r="H63" s="15">
        <v>30</v>
      </c>
      <c r="I63" s="14">
        <v>56767.5</v>
      </c>
      <c r="J63" s="16">
        <v>1</v>
      </c>
      <c r="K63" s="14">
        <v>30</v>
      </c>
      <c r="L63" s="14">
        <v>56767.5</v>
      </c>
      <c r="M63" s="14">
        <v>0</v>
      </c>
      <c r="N63" s="14">
        <v>0</v>
      </c>
      <c r="O63" s="14">
        <v>30</v>
      </c>
      <c r="P63" s="14">
        <v>56767.5</v>
      </c>
      <c r="Q63" s="14">
        <f t="shared" si="5"/>
        <v>56850</v>
      </c>
      <c r="R63" s="14">
        <v>0</v>
      </c>
    </row>
    <row r="64" spans="1:22" ht="16.5" customHeight="1" x14ac:dyDescent="0.2">
      <c r="A64" s="10">
        <v>44</v>
      </c>
      <c r="B64" s="11" t="s">
        <v>104</v>
      </c>
      <c r="C64" s="12" t="s">
        <v>105</v>
      </c>
      <c r="D64" s="11" t="s">
        <v>101</v>
      </c>
      <c r="E64" s="13">
        <v>145</v>
      </c>
      <c r="F64" s="14">
        <v>6233</v>
      </c>
      <c r="G64" s="14">
        <v>893147.53282559989</v>
      </c>
      <c r="H64" s="15">
        <v>110000</v>
      </c>
      <c r="I64" s="14">
        <v>15762269.951999998</v>
      </c>
      <c r="J64" s="16">
        <v>1</v>
      </c>
      <c r="K64" s="14">
        <v>110000</v>
      </c>
      <c r="L64" s="14">
        <v>15762269.951999998</v>
      </c>
      <c r="M64" s="14">
        <v>0</v>
      </c>
      <c r="N64" s="14">
        <v>0</v>
      </c>
      <c r="O64" s="14">
        <v>110000</v>
      </c>
      <c r="P64" s="14">
        <v>15762269.951999998</v>
      </c>
      <c r="Q64" s="14">
        <f t="shared" si="5"/>
        <v>15950000</v>
      </c>
      <c r="R64" s="14">
        <v>14869122.419174397</v>
      </c>
    </row>
    <row r="65" spans="1:23" ht="16.5" customHeight="1" x14ac:dyDescent="0.2">
      <c r="A65" s="10">
        <v>45</v>
      </c>
      <c r="B65" s="11" t="s">
        <v>106</v>
      </c>
      <c r="C65" s="12" t="s">
        <v>107</v>
      </c>
      <c r="D65" s="11" t="s">
        <v>101</v>
      </c>
      <c r="E65" s="13">
        <v>2</v>
      </c>
      <c r="F65" s="14">
        <v>27667</v>
      </c>
      <c r="G65" s="14">
        <v>38512.464</v>
      </c>
      <c r="H65" s="15">
        <v>27667</v>
      </c>
      <c r="I65" s="14">
        <v>38512.464</v>
      </c>
      <c r="J65" s="16">
        <v>1</v>
      </c>
      <c r="K65" s="14">
        <v>27667</v>
      </c>
      <c r="L65" s="14">
        <v>38512.464</v>
      </c>
      <c r="M65" s="14">
        <v>0</v>
      </c>
      <c r="N65" s="14">
        <v>0</v>
      </c>
      <c r="O65" s="14">
        <v>27667</v>
      </c>
      <c r="P65" s="14">
        <v>38512.464</v>
      </c>
      <c r="Q65" s="14">
        <f t="shared" si="5"/>
        <v>55334</v>
      </c>
      <c r="R65" s="14">
        <v>0</v>
      </c>
    </row>
    <row r="66" spans="1:23" ht="16.5" customHeight="1" x14ac:dyDescent="0.2">
      <c r="A66" s="10">
        <v>48</v>
      </c>
      <c r="B66" s="11" t="s">
        <v>112</v>
      </c>
      <c r="C66" s="12" t="s">
        <v>113</v>
      </c>
      <c r="D66" s="11" t="s">
        <v>60</v>
      </c>
      <c r="E66" s="13">
        <v>1</v>
      </c>
      <c r="F66" s="14">
        <v>20278</v>
      </c>
      <c r="G66" s="14">
        <v>17552.271796000001</v>
      </c>
      <c r="H66" s="15">
        <v>20278</v>
      </c>
      <c r="I66" s="14">
        <v>17552.271796000001</v>
      </c>
      <c r="J66" s="16">
        <v>1</v>
      </c>
      <c r="K66" s="14">
        <v>20278</v>
      </c>
      <c r="L66" s="14">
        <v>17552.271796000001</v>
      </c>
      <c r="M66" s="14">
        <v>0</v>
      </c>
      <c r="N66" s="14">
        <v>0</v>
      </c>
      <c r="O66" s="14">
        <v>20278</v>
      </c>
      <c r="P66" s="14">
        <v>17552.271796000001</v>
      </c>
      <c r="Q66" s="14">
        <f t="shared" si="5"/>
        <v>20278</v>
      </c>
      <c r="R66" s="14">
        <v>0</v>
      </c>
    </row>
    <row r="67" spans="1:23" ht="16.5" customHeight="1" x14ac:dyDescent="0.2">
      <c r="A67" s="10">
        <v>52</v>
      </c>
      <c r="B67" s="11" t="s">
        <v>119</v>
      </c>
      <c r="C67" s="12" t="s">
        <v>120</v>
      </c>
      <c r="D67" s="11" t="s">
        <v>60</v>
      </c>
      <c r="E67" s="13">
        <v>0.8</v>
      </c>
      <c r="F67" s="14">
        <v>100000</v>
      </c>
      <c r="G67" s="14">
        <v>64152</v>
      </c>
      <c r="H67" s="15">
        <v>120000</v>
      </c>
      <c r="I67" s="14">
        <v>76982.399999999994</v>
      </c>
      <c r="J67" s="16">
        <v>1</v>
      </c>
      <c r="K67" s="14">
        <v>120000</v>
      </c>
      <c r="L67" s="14">
        <v>76982.399999999994</v>
      </c>
      <c r="M67" s="14">
        <v>0</v>
      </c>
      <c r="N67" s="14">
        <v>0</v>
      </c>
      <c r="O67" s="14">
        <v>120000</v>
      </c>
      <c r="P67" s="14">
        <v>76982.399999999994</v>
      </c>
      <c r="Q67" s="14">
        <f t="shared" si="5"/>
        <v>96000</v>
      </c>
      <c r="R67" s="14">
        <v>12830.399999999994</v>
      </c>
    </row>
    <row r="68" spans="1:23" ht="16.5" customHeight="1" x14ac:dyDescent="0.2">
      <c r="A68" s="10">
        <v>53</v>
      </c>
      <c r="B68" s="11" t="s">
        <v>121</v>
      </c>
      <c r="C68" s="12" t="s">
        <v>122</v>
      </c>
      <c r="D68" s="11" t="s">
        <v>123</v>
      </c>
      <c r="E68" s="13">
        <v>1</v>
      </c>
      <c r="F68" s="14">
        <v>53333</v>
      </c>
      <c r="G68" s="14">
        <v>23282.755815200002</v>
      </c>
      <c r="H68" s="15">
        <v>55000</v>
      </c>
      <c r="I68" s="14">
        <v>24010.492000000002</v>
      </c>
      <c r="J68" s="16">
        <v>1</v>
      </c>
      <c r="K68" s="14">
        <v>55000</v>
      </c>
      <c r="L68" s="14">
        <v>24010.492000000002</v>
      </c>
      <c r="M68" s="14">
        <v>0</v>
      </c>
      <c r="N68" s="14">
        <v>0</v>
      </c>
      <c r="O68" s="14">
        <v>55000</v>
      </c>
      <c r="P68" s="14">
        <v>24010.492000000002</v>
      </c>
      <c r="Q68" s="14">
        <f t="shared" si="5"/>
        <v>55000</v>
      </c>
      <c r="R68" s="14">
        <v>727.73618480000005</v>
      </c>
    </row>
    <row r="69" spans="1:23" ht="16.5" customHeight="1" x14ac:dyDescent="0.2">
      <c r="A69" s="10">
        <v>82</v>
      </c>
      <c r="B69" s="11" t="s">
        <v>176</v>
      </c>
      <c r="C69" s="12" t="s">
        <v>177</v>
      </c>
      <c r="D69" s="11" t="s">
        <v>60</v>
      </c>
      <c r="E69" s="13">
        <v>68</v>
      </c>
      <c r="F69" s="14">
        <v>3135</v>
      </c>
      <c r="G69" s="14">
        <v>195639.5496</v>
      </c>
      <c r="H69" s="15">
        <v>5000</v>
      </c>
      <c r="I69" s="14">
        <v>312024.8</v>
      </c>
      <c r="J69" s="16">
        <v>1</v>
      </c>
      <c r="K69" s="14">
        <v>5000</v>
      </c>
      <c r="L69" s="14">
        <v>312024.8</v>
      </c>
      <c r="M69" s="14">
        <v>0</v>
      </c>
      <c r="N69" s="14">
        <v>0</v>
      </c>
      <c r="O69" s="14">
        <v>5000</v>
      </c>
      <c r="P69" s="14">
        <v>312024.8</v>
      </c>
      <c r="Q69" s="14">
        <f t="shared" si="5"/>
        <v>340000</v>
      </c>
      <c r="R69" s="14">
        <v>116385.25039999999</v>
      </c>
    </row>
    <row r="70" spans="1:23" ht="16.5" customHeight="1" x14ac:dyDescent="0.2">
      <c r="A70" s="10"/>
      <c r="B70" s="11"/>
      <c r="C70" s="12"/>
      <c r="D70" s="11"/>
      <c r="E70" s="13"/>
      <c r="F70" s="14"/>
      <c r="G70" s="14"/>
      <c r="H70" s="15"/>
      <c r="I70" s="14"/>
      <c r="J70" s="16"/>
      <c r="K70" s="14"/>
      <c r="L70" s="14"/>
      <c r="M70" s="14"/>
      <c r="N70" s="14"/>
      <c r="O70" s="14"/>
      <c r="P70" s="14"/>
      <c r="Q70" s="14"/>
      <c r="R70" s="14"/>
    </row>
    <row r="71" spans="1:23" ht="16.5" customHeight="1" x14ac:dyDescent="0.2">
      <c r="A71" s="10"/>
      <c r="B71" s="11"/>
      <c r="C71" s="58" t="s">
        <v>292</v>
      </c>
      <c r="D71" s="11"/>
      <c r="E71" s="13"/>
      <c r="F71" s="14"/>
      <c r="G71" s="14"/>
      <c r="H71" s="15"/>
      <c r="I71" s="14"/>
      <c r="J71" s="16"/>
      <c r="K71" s="14"/>
      <c r="L71" s="14"/>
      <c r="M71" s="14"/>
      <c r="N71" s="14"/>
      <c r="O71" s="14"/>
      <c r="P71" s="14"/>
      <c r="Q71" s="14"/>
      <c r="R71" s="14"/>
    </row>
    <row r="72" spans="1:23" ht="16.5" customHeight="1" x14ac:dyDescent="0.2">
      <c r="A72" s="10">
        <v>22</v>
      </c>
      <c r="B72" s="11" t="s">
        <v>65</v>
      </c>
      <c r="C72" s="12" t="s">
        <v>66</v>
      </c>
      <c r="D72" s="11" t="s">
        <v>67</v>
      </c>
      <c r="E72" s="13">
        <v>8</v>
      </c>
      <c r="F72" s="14">
        <v>400000</v>
      </c>
      <c r="G72" s="14">
        <v>2953668.3488000003</v>
      </c>
      <c r="H72" s="15">
        <v>340000</v>
      </c>
      <c r="I72" s="14">
        <v>2510618.0964800003</v>
      </c>
      <c r="J72" s="16">
        <v>1</v>
      </c>
      <c r="K72" s="14">
        <v>340000</v>
      </c>
      <c r="L72" s="14">
        <v>2510618.0964800003</v>
      </c>
      <c r="M72" s="14">
        <v>0</v>
      </c>
      <c r="N72" s="14">
        <v>0</v>
      </c>
      <c r="O72" s="14">
        <v>380000</v>
      </c>
      <c r="P72" s="14">
        <v>2510618.0964800003</v>
      </c>
      <c r="Q72" s="14">
        <f t="shared" si="0"/>
        <v>3040000</v>
      </c>
      <c r="R72" s="14">
        <v>-443050.25231999997</v>
      </c>
    </row>
    <row r="73" spans="1:23" ht="16.5" customHeight="1" x14ac:dyDescent="0.2">
      <c r="A73" s="10">
        <v>23</v>
      </c>
      <c r="B73" s="11" t="s">
        <v>68</v>
      </c>
      <c r="C73" s="12" t="s">
        <v>69</v>
      </c>
      <c r="D73" s="11" t="s">
        <v>67</v>
      </c>
      <c r="E73" s="13">
        <v>8</v>
      </c>
      <c r="F73" s="14">
        <v>400000</v>
      </c>
      <c r="G73" s="14">
        <v>3010694.1551999995</v>
      </c>
      <c r="H73" s="15">
        <v>340000</v>
      </c>
      <c r="I73" s="14">
        <v>2559090.0319199995</v>
      </c>
      <c r="J73" s="16">
        <v>1</v>
      </c>
      <c r="K73" s="14">
        <v>340000</v>
      </c>
      <c r="L73" s="14">
        <v>2559090.0319199995</v>
      </c>
      <c r="M73" s="14">
        <v>0</v>
      </c>
      <c r="N73" s="14">
        <v>0</v>
      </c>
      <c r="O73" s="14">
        <v>380000</v>
      </c>
      <c r="P73" s="14">
        <v>2559090.0319199995</v>
      </c>
      <c r="Q73" s="14">
        <f t="shared" si="0"/>
        <v>3040000</v>
      </c>
      <c r="R73" s="14">
        <v>-451604.12327999994</v>
      </c>
      <c r="U73" s="56">
        <f>Q72+Q73</f>
        <v>6080000</v>
      </c>
      <c r="V73" s="57" t="s">
        <v>290</v>
      </c>
    </row>
    <row r="74" spans="1:23" ht="16.5" customHeight="1" x14ac:dyDescent="0.2">
      <c r="A74" s="10"/>
      <c r="B74" s="11"/>
      <c r="C74" s="12"/>
      <c r="D74" s="11"/>
      <c r="E74" s="13"/>
      <c r="F74" s="14"/>
      <c r="G74" s="14"/>
      <c r="H74" s="15"/>
      <c r="I74" s="14"/>
      <c r="J74" s="16"/>
      <c r="K74" s="14"/>
      <c r="L74" s="14"/>
      <c r="M74" s="14"/>
      <c r="N74" s="14"/>
      <c r="O74" s="14"/>
      <c r="P74" s="14"/>
      <c r="Q74" s="14"/>
      <c r="R74" s="14"/>
    </row>
    <row r="75" spans="1:23" ht="16.5" customHeight="1" x14ac:dyDescent="0.2">
      <c r="A75" s="10"/>
      <c r="B75" s="11"/>
      <c r="C75" s="12"/>
      <c r="D75" s="11"/>
      <c r="E75" s="13"/>
      <c r="F75" s="14"/>
      <c r="G75" s="14"/>
      <c r="H75" s="15"/>
      <c r="I75" s="14"/>
      <c r="J75" s="16"/>
      <c r="K75" s="14"/>
      <c r="L75" s="14"/>
      <c r="M75" s="14"/>
      <c r="N75" s="14"/>
      <c r="O75" s="14"/>
      <c r="P75" s="14"/>
      <c r="Q75" s="14"/>
      <c r="R75" s="14"/>
    </row>
    <row r="76" spans="1:23" ht="16.5" customHeight="1" x14ac:dyDescent="0.2">
      <c r="A76" s="10">
        <v>41</v>
      </c>
      <c r="B76" s="11" t="s">
        <v>99</v>
      </c>
      <c r="C76" s="12" t="s">
        <v>100</v>
      </c>
      <c r="D76" s="11" t="s">
        <v>101</v>
      </c>
      <c r="E76" s="13">
        <v>95</v>
      </c>
      <c r="F76" s="14">
        <v>79733</v>
      </c>
      <c r="G76" s="14">
        <v>7352419.1289999997</v>
      </c>
      <c r="H76" s="15">
        <v>135000</v>
      </c>
      <c r="I76" s="14">
        <v>12448755</v>
      </c>
      <c r="J76" s="16">
        <v>1</v>
      </c>
      <c r="K76" s="14">
        <v>135000</v>
      </c>
      <c r="L76" s="14">
        <v>12448755</v>
      </c>
      <c r="M76" s="14">
        <v>0</v>
      </c>
      <c r="N76" s="14">
        <v>0</v>
      </c>
      <c r="O76" s="14">
        <v>170000</v>
      </c>
      <c r="P76" s="14">
        <v>12448755</v>
      </c>
      <c r="Q76" s="14">
        <f t="shared" si="0"/>
        <v>16150000</v>
      </c>
      <c r="R76" s="14">
        <v>5096335.8710000003</v>
      </c>
      <c r="V76" s="1">
        <v>100000</v>
      </c>
      <c r="W76" s="1">
        <f>E76*V76</f>
        <v>9500000</v>
      </c>
    </row>
    <row r="77" spans="1:23" ht="16.5" customHeight="1" x14ac:dyDescent="0.2">
      <c r="A77" s="10">
        <v>42</v>
      </c>
      <c r="B77" s="11" t="s">
        <v>102</v>
      </c>
      <c r="C77" s="12" t="s">
        <v>103</v>
      </c>
      <c r="D77" s="11" t="s">
        <v>101</v>
      </c>
      <c r="E77" s="13">
        <v>405</v>
      </c>
      <c r="F77" s="14">
        <v>115000</v>
      </c>
      <c r="G77" s="14">
        <v>46263474.200000003</v>
      </c>
      <c r="H77" s="15">
        <v>135000</v>
      </c>
      <c r="I77" s="14">
        <v>54309295.800000004</v>
      </c>
      <c r="J77" s="16">
        <v>1</v>
      </c>
      <c r="K77" s="14">
        <v>135000</v>
      </c>
      <c r="L77" s="14">
        <v>54309295.800000004</v>
      </c>
      <c r="M77" s="14">
        <v>0</v>
      </c>
      <c r="N77" s="14">
        <v>0</v>
      </c>
      <c r="O77" s="14">
        <v>170000</v>
      </c>
      <c r="P77" s="14">
        <v>54309295.800000004</v>
      </c>
      <c r="Q77" s="14">
        <f t="shared" si="0"/>
        <v>68850000</v>
      </c>
      <c r="R77" s="14">
        <v>8045821.6000000015</v>
      </c>
      <c r="U77" s="56">
        <f>Q76+Q77</f>
        <v>85000000</v>
      </c>
      <c r="V77" s="1">
        <v>170000</v>
      </c>
      <c r="W77" s="1">
        <f>E77*V77</f>
        <v>68850000</v>
      </c>
    </row>
    <row r="78" spans="1:23" ht="16.5" customHeight="1" x14ac:dyDescent="0.2">
      <c r="A78" s="10"/>
      <c r="B78" s="11"/>
      <c r="C78" s="12"/>
      <c r="D78" s="11"/>
      <c r="E78" s="13"/>
      <c r="F78" s="14"/>
      <c r="G78" s="14"/>
      <c r="H78" s="15"/>
      <c r="I78" s="14"/>
      <c r="J78" s="16"/>
      <c r="K78" s="14"/>
      <c r="L78" s="14"/>
      <c r="M78" s="14"/>
      <c r="N78" s="14"/>
      <c r="O78" s="14"/>
      <c r="P78" s="14"/>
      <c r="Q78" s="14"/>
      <c r="R78" s="14"/>
      <c r="U78" s="57" t="s">
        <v>290</v>
      </c>
      <c r="W78" s="1">
        <f>SUM(W76:W77)</f>
        <v>78350000</v>
      </c>
    </row>
    <row r="79" spans="1:23" ht="16.5" customHeight="1" x14ac:dyDescent="0.2">
      <c r="A79" s="10"/>
      <c r="B79" s="11"/>
      <c r="C79" s="12"/>
      <c r="D79" s="11"/>
      <c r="E79" s="13"/>
      <c r="F79" s="14"/>
      <c r="G79" s="14"/>
      <c r="H79" s="15"/>
      <c r="I79" s="14"/>
      <c r="J79" s="16"/>
      <c r="K79" s="14"/>
      <c r="L79" s="14"/>
      <c r="M79" s="14"/>
      <c r="N79" s="14"/>
      <c r="O79" s="14"/>
      <c r="P79" s="14"/>
      <c r="Q79" s="14"/>
      <c r="R79" s="14"/>
    </row>
    <row r="80" spans="1:23" ht="16.5" customHeight="1" x14ac:dyDescent="0.2">
      <c r="A80" s="10">
        <v>51</v>
      </c>
      <c r="B80" s="11" t="s">
        <v>117</v>
      </c>
      <c r="C80" s="12" t="s">
        <v>118</v>
      </c>
      <c r="D80" s="11" t="s">
        <v>60</v>
      </c>
      <c r="E80" s="13">
        <v>182</v>
      </c>
      <c r="F80" s="14">
        <v>11200</v>
      </c>
      <c r="G80" s="14">
        <v>2025396.5759999999</v>
      </c>
      <c r="H80" s="15">
        <v>16300</v>
      </c>
      <c r="I80" s="14">
        <v>2947675.3739999998</v>
      </c>
      <c r="J80" s="16">
        <v>1</v>
      </c>
      <c r="K80" s="14">
        <v>16300</v>
      </c>
      <c r="L80" s="14">
        <v>2947675.3739999998</v>
      </c>
      <c r="M80" s="14">
        <v>0</v>
      </c>
      <c r="N80" s="14">
        <v>0</v>
      </c>
      <c r="O80" s="14">
        <v>16300</v>
      </c>
      <c r="P80" s="14">
        <v>2947675.3739999998</v>
      </c>
      <c r="Q80" s="14">
        <f t="shared" si="0"/>
        <v>2966600</v>
      </c>
      <c r="R80" s="14">
        <v>922278.79799999995</v>
      </c>
    </row>
    <row r="81" spans="1:22" ht="16.5" customHeight="1" x14ac:dyDescent="0.2">
      <c r="A81" s="10"/>
      <c r="B81" s="11"/>
      <c r="C81" s="12"/>
      <c r="D81" s="11"/>
      <c r="E81" s="13"/>
      <c r="F81" s="14"/>
      <c r="G81" s="14"/>
      <c r="H81" s="15"/>
      <c r="I81" s="14"/>
      <c r="J81" s="16"/>
      <c r="K81" s="14"/>
      <c r="L81" s="14"/>
      <c r="M81" s="14"/>
      <c r="N81" s="14"/>
      <c r="O81" s="14"/>
      <c r="P81" s="14"/>
      <c r="Q81" s="14"/>
      <c r="R81" s="14"/>
    </row>
    <row r="82" spans="1:22" ht="16.5" customHeight="1" x14ac:dyDescent="0.2">
      <c r="A82" s="10"/>
      <c r="B82" s="11"/>
      <c r="C82" s="58" t="s">
        <v>293</v>
      </c>
      <c r="D82" s="11"/>
      <c r="E82" s="13"/>
      <c r="F82" s="14"/>
      <c r="G82" s="14"/>
      <c r="H82" s="15"/>
      <c r="I82" s="14"/>
      <c r="J82" s="16"/>
      <c r="K82" s="14"/>
      <c r="L82" s="14"/>
      <c r="M82" s="14"/>
      <c r="N82" s="14"/>
      <c r="O82" s="14"/>
      <c r="P82" s="14"/>
      <c r="Q82" s="14"/>
      <c r="R82" s="14"/>
    </row>
    <row r="83" spans="1:22" ht="16.5" customHeight="1" x14ac:dyDescent="0.2">
      <c r="A83" s="10">
        <v>19</v>
      </c>
      <c r="B83" s="11" t="s">
        <v>58</v>
      </c>
      <c r="C83" s="12" t="s">
        <v>59</v>
      </c>
      <c r="D83" s="11" t="s">
        <v>60</v>
      </c>
      <c r="E83" s="13">
        <v>50</v>
      </c>
      <c r="F83" s="14">
        <v>4550</v>
      </c>
      <c r="G83" s="14">
        <v>208375.44</v>
      </c>
      <c r="H83" s="15">
        <v>11500</v>
      </c>
      <c r="I83" s="14">
        <v>526663.19999999995</v>
      </c>
      <c r="J83" s="16">
        <v>1</v>
      </c>
      <c r="K83" s="14">
        <v>11500</v>
      </c>
      <c r="L83" s="14">
        <v>526663.19999999995</v>
      </c>
      <c r="M83" s="14">
        <v>0</v>
      </c>
      <c r="N83" s="14">
        <v>0</v>
      </c>
      <c r="O83" s="14">
        <v>11500</v>
      </c>
      <c r="P83" s="14">
        <v>526663.19999999995</v>
      </c>
      <c r="Q83" s="14">
        <f>E83*O83</f>
        <v>575000</v>
      </c>
      <c r="R83" s="14">
        <v>318287.75999999995</v>
      </c>
    </row>
    <row r="84" spans="1:22" ht="16.5" customHeight="1" x14ac:dyDescent="0.2">
      <c r="A84" s="10">
        <v>63</v>
      </c>
      <c r="B84" s="11" t="s">
        <v>140</v>
      </c>
      <c r="C84" s="12" t="s">
        <v>141</v>
      </c>
      <c r="D84" s="11" t="s">
        <v>116</v>
      </c>
      <c r="E84" s="13">
        <v>10</v>
      </c>
      <c r="F84" s="14">
        <v>75000</v>
      </c>
      <c r="G84" s="14">
        <v>636839.99999999988</v>
      </c>
      <c r="H84" s="15">
        <v>90000</v>
      </c>
      <c r="I84" s="14">
        <v>764207.99999999988</v>
      </c>
      <c r="J84" s="16">
        <v>1</v>
      </c>
      <c r="K84" s="14">
        <v>90000</v>
      </c>
      <c r="L84" s="14">
        <v>764207.99999999988</v>
      </c>
      <c r="M84" s="14">
        <v>0</v>
      </c>
      <c r="N84" s="14">
        <v>0</v>
      </c>
      <c r="O84" s="14">
        <v>90000</v>
      </c>
      <c r="P84" s="14">
        <v>764207.99999999988</v>
      </c>
      <c r="Q84" s="14">
        <f t="shared" si="0"/>
        <v>900000</v>
      </c>
      <c r="R84" s="14">
        <v>127368</v>
      </c>
    </row>
    <row r="85" spans="1:22" ht="16.5" customHeight="1" x14ac:dyDescent="0.2">
      <c r="A85" s="10">
        <v>64</v>
      </c>
      <c r="B85" s="11" t="s">
        <v>142</v>
      </c>
      <c r="C85" s="12" t="s">
        <v>143</v>
      </c>
      <c r="D85" s="11" t="s">
        <v>116</v>
      </c>
      <c r="E85" s="13">
        <v>15</v>
      </c>
      <c r="F85" s="14">
        <v>75000</v>
      </c>
      <c r="G85" s="14">
        <v>1054440</v>
      </c>
      <c r="H85" s="15">
        <v>135000</v>
      </c>
      <c r="I85" s="14">
        <v>1897992</v>
      </c>
      <c r="J85" s="16">
        <v>1</v>
      </c>
      <c r="K85" s="14">
        <v>135000</v>
      </c>
      <c r="L85" s="14">
        <v>1897992</v>
      </c>
      <c r="M85" s="14">
        <v>0</v>
      </c>
      <c r="N85" s="14">
        <v>0</v>
      </c>
      <c r="O85" s="14">
        <v>135000</v>
      </c>
      <c r="P85" s="14">
        <v>1897992</v>
      </c>
      <c r="Q85" s="14">
        <f t="shared" si="0"/>
        <v>2025000</v>
      </c>
      <c r="R85" s="14">
        <v>843552</v>
      </c>
      <c r="U85" s="56">
        <f>SUM(Q83:Q85)</f>
        <v>3500000</v>
      </c>
      <c r="V85" s="57" t="s">
        <v>290</v>
      </c>
    </row>
    <row r="86" spans="1:22" ht="16.5" customHeight="1" x14ac:dyDescent="0.2">
      <c r="A86" s="10"/>
      <c r="B86" s="11"/>
      <c r="C86" s="12"/>
      <c r="D86" s="11"/>
      <c r="E86" s="13"/>
      <c r="F86" s="14"/>
      <c r="G86" s="14"/>
      <c r="H86" s="15"/>
      <c r="I86" s="14"/>
      <c r="J86" s="16"/>
      <c r="K86" s="14"/>
      <c r="L86" s="14"/>
      <c r="M86" s="14"/>
      <c r="N86" s="14"/>
      <c r="O86" s="14"/>
      <c r="P86" s="14"/>
      <c r="Q86" s="14"/>
      <c r="R86" s="14"/>
    </row>
    <row r="87" spans="1:22" ht="16.5" customHeight="1" x14ac:dyDescent="0.2">
      <c r="A87" s="10"/>
      <c r="B87" s="11"/>
      <c r="C87" s="58" t="s">
        <v>294</v>
      </c>
      <c r="D87" s="11"/>
      <c r="E87" s="13"/>
      <c r="F87" s="14"/>
      <c r="G87" s="14"/>
      <c r="H87" s="15"/>
      <c r="I87" s="14"/>
      <c r="J87" s="16"/>
      <c r="K87" s="14"/>
      <c r="L87" s="14"/>
      <c r="M87" s="14"/>
      <c r="N87" s="14"/>
      <c r="O87" s="14"/>
      <c r="P87" s="14"/>
      <c r="Q87" s="14"/>
      <c r="R87" s="14"/>
    </row>
    <row r="88" spans="1:22" ht="16.5" customHeight="1" x14ac:dyDescent="0.2">
      <c r="A88" s="10">
        <v>65</v>
      </c>
      <c r="B88" s="11" t="s">
        <v>144</v>
      </c>
      <c r="C88" s="12" t="s">
        <v>145</v>
      </c>
      <c r="D88" s="11" t="s">
        <v>38</v>
      </c>
      <c r="E88" s="13">
        <v>245</v>
      </c>
      <c r="F88" s="14">
        <v>17700</v>
      </c>
      <c r="G88" s="14">
        <v>4316362.71</v>
      </c>
      <c r="H88" s="15">
        <v>17700</v>
      </c>
      <c r="I88" s="14">
        <v>4316362.71</v>
      </c>
      <c r="J88" s="16">
        <v>1</v>
      </c>
      <c r="K88" s="14">
        <v>17700</v>
      </c>
      <c r="L88" s="14">
        <v>4316362.71</v>
      </c>
      <c r="M88" s="14">
        <v>0</v>
      </c>
      <c r="N88" s="14">
        <v>0</v>
      </c>
      <c r="O88" s="14">
        <v>17700</v>
      </c>
      <c r="P88" s="14">
        <v>4316362.71</v>
      </c>
      <c r="Q88" s="14">
        <f t="shared" si="0"/>
        <v>4336500</v>
      </c>
      <c r="R88" s="14">
        <v>0</v>
      </c>
    </row>
    <row r="89" spans="1:22" ht="16.5" customHeight="1" x14ac:dyDescent="0.2">
      <c r="A89" s="10">
        <v>66</v>
      </c>
      <c r="B89" s="11" t="s">
        <v>146</v>
      </c>
      <c r="C89" s="12" t="s">
        <v>147</v>
      </c>
      <c r="D89" s="11" t="s">
        <v>101</v>
      </c>
      <c r="E89" s="13">
        <v>98</v>
      </c>
      <c r="F89" s="14">
        <v>54423</v>
      </c>
      <c r="G89" s="14">
        <v>5217260.8949999996</v>
      </c>
      <c r="H89" s="15">
        <v>65000</v>
      </c>
      <c r="I89" s="14">
        <v>6231225</v>
      </c>
      <c r="J89" s="16">
        <v>1</v>
      </c>
      <c r="K89" s="14">
        <v>65000</v>
      </c>
      <c r="L89" s="14">
        <v>6231225</v>
      </c>
      <c r="M89" s="14">
        <v>0</v>
      </c>
      <c r="N89" s="14">
        <v>0</v>
      </c>
      <c r="O89" s="14">
        <v>65000</v>
      </c>
      <c r="P89" s="14">
        <v>6231225</v>
      </c>
      <c r="Q89" s="14">
        <f t="shared" ref="Q89:Q105" si="6">E89*O89</f>
        <v>6370000</v>
      </c>
      <c r="R89" s="14">
        <v>1013964.1050000004</v>
      </c>
      <c r="U89" s="56">
        <f>SUM(Q87:Q89)</f>
        <v>10706500</v>
      </c>
      <c r="V89" s="57" t="s">
        <v>290</v>
      </c>
    </row>
    <row r="90" spans="1:22" ht="16.5" customHeight="1" x14ac:dyDescent="0.2">
      <c r="A90" s="10"/>
      <c r="B90" s="11"/>
      <c r="C90" s="12"/>
      <c r="D90" s="11"/>
      <c r="E90" s="13"/>
      <c r="F90" s="14"/>
      <c r="G90" s="14"/>
      <c r="H90" s="15"/>
      <c r="I90" s="14"/>
      <c r="J90" s="16"/>
      <c r="K90" s="14"/>
      <c r="L90" s="14"/>
      <c r="M90" s="14"/>
      <c r="N90" s="14"/>
      <c r="O90" s="14"/>
      <c r="P90" s="14"/>
      <c r="Q90" s="14"/>
      <c r="R90" s="14"/>
    </row>
    <row r="91" spans="1:22" ht="16.5" customHeight="1" x14ac:dyDescent="0.2">
      <c r="A91" s="10"/>
      <c r="B91" s="11"/>
      <c r="C91" s="58" t="s">
        <v>295</v>
      </c>
      <c r="D91" s="11"/>
      <c r="E91" s="13"/>
      <c r="F91" s="14"/>
      <c r="G91" s="14"/>
      <c r="H91" s="15"/>
      <c r="I91" s="14"/>
      <c r="J91" s="16"/>
      <c r="K91" s="14"/>
      <c r="L91" s="14"/>
      <c r="M91" s="14"/>
      <c r="N91" s="14"/>
      <c r="O91" s="14"/>
      <c r="P91" s="14"/>
      <c r="Q91" s="14"/>
      <c r="R91" s="14"/>
    </row>
    <row r="92" spans="1:22" ht="16.5" customHeight="1" x14ac:dyDescent="0.2">
      <c r="A92" s="10">
        <v>3</v>
      </c>
      <c r="B92" s="11" t="s">
        <v>30</v>
      </c>
      <c r="C92" s="12" t="s">
        <v>34</v>
      </c>
      <c r="D92" s="11" t="s">
        <v>35</v>
      </c>
      <c r="E92" s="13">
        <v>55</v>
      </c>
      <c r="F92" s="14">
        <v>105000</v>
      </c>
      <c r="G92" s="14">
        <v>5702550</v>
      </c>
      <c r="H92" s="15">
        <v>105000</v>
      </c>
      <c r="I92" s="14">
        <v>5702550</v>
      </c>
      <c r="J92" s="16">
        <v>1</v>
      </c>
      <c r="K92" s="14">
        <v>105000</v>
      </c>
      <c r="L92" s="14">
        <v>5702550</v>
      </c>
      <c r="M92" s="14"/>
      <c r="N92" s="14">
        <v>0</v>
      </c>
      <c r="O92" s="14">
        <v>105000</v>
      </c>
      <c r="P92" s="14">
        <v>5702550</v>
      </c>
      <c r="Q92" s="14">
        <f t="shared" si="6"/>
        <v>5775000</v>
      </c>
      <c r="R92" s="14">
        <v>0</v>
      </c>
    </row>
    <row r="93" spans="1:22" ht="28.5" customHeight="1" x14ac:dyDescent="0.2">
      <c r="A93" s="10">
        <v>70</v>
      </c>
      <c r="B93" s="11" t="s">
        <v>151</v>
      </c>
      <c r="C93" s="12" t="s">
        <v>152</v>
      </c>
      <c r="D93" s="11" t="s">
        <v>101</v>
      </c>
      <c r="E93" s="13">
        <v>500</v>
      </c>
      <c r="F93" s="14">
        <v>95667</v>
      </c>
      <c r="G93" s="14">
        <v>47670148.597500004</v>
      </c>
      <c r="H93" s="15">
        <v>194545</v>
      </c>
      <c r="I93" s="14">
        <v>96940314.412500009</v>
      </c>
      <c r="J93" s="16">
        <v>1</v>
      </c>
      <c r="K93" s="14">
        <v>194545</v>
      </c>
      <c r="L93" s="14">
        <v>96940314.412500009</v>
      </c>
      <c r="M93" s="14">
        <v>0</v>
      </c>
      <c r="N93" s="14">
        <v>0</v>
      </c>
      <c r="O93" s="14">
        <v>194545</v>
      </c>
      <c r="P93" s="14">
        <v>96940314.412500009</v>
      </c>
      <c r="Q93" s="14">
        <f t="shared" si="6"/>
        <v>97272500</v>
      </c>
      <c r="R93" s="14">
        <v>49270165.815000005</v>
      </c>
      <c r="U93" s="56">
        <f>SUM(Q91:Q93)</f>
        <v>103047500</v>
      </c>
      <c r="V93" s="57" t="s">
        <v>290</v>
      </c>
    </row>
    <row r="94" spans="1:22" ht="28.5" customHeight="1" x14ac:dyDescent="0.2">
      <c r="A94" s="10"/>
      <c r="B94" s="11"/>
      <c r="C94" s="12"/>
      <c r="D94" s="11"/>
      <c r="E94" s="13"/>
      <c r="F94" s="14"/>
      <c r="G94" s="14"/>
      <c r="H94" s="15"/>
      <c r="I94" s="14"/>
      <c r="J94" s="16"/>
      <c r="K94" s="14"/>
      <c r="L94" s="14"/>
      <c r="M94" s="14"/>
      <c r="N94" s="14"/>
      <c r="O94" s="14"/>
      <c r="P94" s="14"/>
      <c r="Q94" s="14"/>
      <c r="R94" s="14"/>
    </row>
    <row r="95" spans="1:22" ht="28.5" customHeight="1" x14ac:dyDescent="0.2">
      <c r="A95" s="10"/>
      <c r="B95" s="11"/>
      <c r="C95" s="58" t="s">
        <v>296</v>
      </c>
      <c r="D95" s="11"/>
      <c r="E95" s="13"/>
      <c r="F95" s="14"/>
      <c r="G95" s="14"/>
      <c r="H95" s="15"/>
      <c r="I95" s="14"/>
      <c r="J95" s="16"/>
      <c r="K95" s="14"/>
      <c r="L95" s="14"/>
      <c r="M95" s="14"/>
      <c r="N95" s="14"/>
      <c r="O95" s="14"/>
      <c r="P95" s="14"/>
      <c r="Q95" s="14"/>
      <c r="R95" s="14"/>
    </row>
    <row r="96" spans="1:22" ht="16.5" customHeight="1" x14ac:dyDescent="0.2">
      <c r="A96" s="10">
        <v>71</v>
      </c>
      <c r="B96" s="11" t="s">
        <v>153</v>
      </c>
      <c r="C96" s="12" t="s">
        <v>154</v>
      </c>
      <c r="D96" s="11" t="s">
        <v>38</v>
      </c>
      <c r="E96" s="13">
        <v>342</v>
      </c>
      <c r="F96" s="14">
        <v>2000</v>
      </c>
      <c r="G96" s="14">
        <v>681463.20000000007</v>
      </c>
      <c r="H96" s="15">
        <v>2000</v>
      </c>
      <c r="I96" s="14">
        <v>681463.20000000007</v>
      </c>
      <c r="J96" s="16">
        <v>1</v>
      </c>
      <c r="K96" s="14">
        <v>2000</v>
      </c>
      <c r="L96" s="14">
        <v>681463.20000000007</v>
      </c>
      <c r="M96" s="14">
        <v>0</v>
      </c>
      <c r="N96" s="14">
        <v>0</v>
      </c>
      <c r="O96" s="14">
        <v>2000</v>
      </c>
      <c r="P96" s="14">
        <v>681463.20000000007</v>
      </c>
      <c r="Q96" s="14">
        <f t="shared" si="6"/>
        <v>684000</v>
      </c>
      <c r="R96" s="14">
        <v>0</v>
      </c>
    </row>
    <row r="97" spans="1:22" ht="16.5" customHeight="1" x14ac:dyDescent="0.2">
      <c r="A97" s="10">
        <v>72</v>
      </c>
      <c r="B97" s="11" t="s">
        <v>155</v>
      </c>
      <c r="C97" s="12" t="s">
        <v>156</v>
      </c>
      <c r="D97" s="11" t="s">
        <v>38</v>
      </c>
      <c r="E97" s="13">
        <v>245</v>
      </c>
      <c r="F97" s="14">
        <v>7000</v>
      </c>
      <c r="G97" s="14">
        <v>1707036.0999999999</v>
      </c>
      <c r="H97" s="15">
        <v>7000</v>
      </c>
      <c r="I97" s="14">
        <v>1707036.0999999999</v>
      </c>
      <c r="J97" s="16">
        <v>1</v>
      </c>
      <c r="K97" s="14">
        <v>7000</v>
      </c>
      <c r="L97" s="14">
        <v>1707036.0999999999</v>
      </c>
      <c r="M97" s="14">
        <v>0</v>
      </c>
      <c r="N97" s="14">
        <v>0</v>
      </c>
      <c r="O97" s="14">
        <v>7000</v>
      </c>
      <c r="P97" s="14">
        <v>1707036.0999999999</v>
      </c>
      <c r="Q97" s="14">
        <f t="shared" si="6"/>
        <v>1715000</v>
      </c>
      <c r="R97" s="14">
        <v>0</v>
      </c>
    </row>
    <row r="98" spans="1:22" ht="16.5" customHeight="1" x14ac:dyDescent="0.2">
      <c r="A98" s="10">
        <v>73</v>
      </c>
      <c r="B98" s="11" t="s">
        <v>157</v>
      </c>
      <c r="C98" s="12" t="s">
        <v>158</v>
      </c>
      <c r="D98" s="11" t="s">
        <v>159</v>
      </c>
      <c r="E98" s="13">
        <v>95</v>
      </c>
      <c r="F98" s="14">
        <v>25000</v>
      </c>
      <c r="G98" s="14">
        <v>2330432.5</v>
      </c>
      <c r="H98" s="15">
        <v>25000</v>
      </c>
      <c r="I98" s="14">
        <v>2330432.5</v>
      </c>
      <c r="J98" s="16">
        <v>1</v>
      </c>
      <c r="K98" s="14">
        <v>25000</v>
      </c>
      <c r="L98" s="14">
        <v>2330432.5</v>
      </c>
      <c r="M98" s="14">
        <v>0</v>
      </c>
      <c r="N98" s="14">
        <v>0</v>
      </c>
      <c r="O98" s="14">
        <v>25000</v>
      </c>
      <c r="P98" s="14">
        <v>2330432.5</v>
      </c>
      <c r="Q98" s="14">
        <f t="shared" si="6"/>
        <v>2375000</v>
      </c>
      <c r="R98" s="14">
        <v>0</v>
      </c>
    </row>
    <row r="99" spans="1:22" ht="16.5" customHeight="1" x14ac:dyDescent="0.2">
      <c r="A99" s="10">
        <v>74</v>
      </c>
      <c r="B99" s="11" t="s">
        <v>160</v>
      </c>
      <c r="C99" s="12" t="s">
        <v>161</v>
      </c>
      <c r="D99" s="11" t="s">
        <v>159</v>
      </c>
      <c r="E99" s="13">
        <v>53</v>
      </c>
      <c r="F99" s="14">
        <v>25000</v>
      </c>
      <c r="G99" s="14">
        <v>1271352.5</v>
      </c>
      <c r="H99" s="15">
        <v>25000</v>
      </c>
      <c r="I99" s="14">
        <v>1271352.5</v>
      </c>
      <c r="J99" s="16">
        <v>1</v>
      </c>
      <c r="K99" s="14">
        <v>25000</v>
      </c>
      <c r="L99" s="14">
        <v>1271352.5</v>
      </c>
      <c r="M99" s="14">
        <v>0</v>
      </c>
      <c r="N99" s="14">
        <v>0</v>
      </c>
      <c r="O99" s="14">
        <v>25000</v>
      </c>
      <c r="P99" s="14">
        <v>1271352.5</v>
      </c>
      <c r="Q99" s="14">
        <f t="shared" si="6"/>
        <v>1325000</v>
      </c>
      <c r="R99" s="14">
        <v>0</v>
      </c>
    </row>
    <row r="100" spans="1:22" ht="16.5" customHeight="1" x14ac:dyDescent="0.2">
      <c r="A100" s="10">
        <v>75</v>
      </c>
      <c r="B100" s="11" t="s">
        <v>162</v>
      </c>
      <c r="C100" s="12" t="s">
        <v>163</v>
      </c>
      <c r="D100" s="11" t="s">
        <v>159</v>
      </c>
      <c r="E100" s="13">
        <v>27</v>
      </c>
      <c r="F100" s="14">
        <v>12533</v>
      </c>
      <c r="G100" s="14">
        <v>319249.34910000005</v>
      </c>
      <c r="H100" s="15">
        <v>12533</v>
      </c>
      <c r="I100" s="14">
        <v>319249.34910000005</v>
      </c>
      <c r="J100" s="16">
        <v>1</v>
      </c>
      <c r="K100" s="14">
        <v>12533</v>
      </c>
      <c r="L100" s="14">
        <v>319249.34910000005</v>
      </c>
      <c r="M100" s="14">
        <v>0</v>
      </c>
      <c r="N100" s="14">
        <v>0</v>
      </c>
      <c r="O100" s="14">
        <v>12533</v>
      </c>
      <c r="P100" s="14">
        <v>319249.34910000005</v>
      </c>
      <c r="Q100" s="14">
        <f t="shared" si="6"/>
        <v>338391</v>
      </c>
      <c r="R100" s="14">
        <v>0</v>
      </c>
    </row>
    <row r="101" spans="1:22" ht="16.5" customHeight="1" x14ac:dyDescent="0.2">
      <c r="A101" s="10">
        <v>76</v>
      </c>
      <c r="B101" s="11" t="s">
        <v>164</v>
      </c>
      <c r="C101" s="12" t="s">
        <v>165</v>
      </c>
      <c r="D101" s="11" t="s">
        <v>60</v>
      </c>
      <c r="E101" s="13">
        <v>21</v>
      </c>
      <c r="F101" s="14">
        <v>19250</v>
      </c>
      <c r="G101" s="14">
        <v>344115.88750000001</v>
      </c>
      <c r="H101" s="15">
        <v>18500</v>
      </c>
      <c r="I101" s="14">
        <v>330708.77499999997</v>
      </c>
      <c r="J101" s="16">
        <v>1</v>
      </c>
      <c r="K101" s="14">
        <v>18500</v>
      </c>
      <c r="L101" s="14">
        <v>330708.77499999997</v>
      </c>
      <c r="M101" s="14">
        <v>0</v>
      </c>
      <c r="N101" s="14">
        <v>0</v>
      </c>
      <c r="O101" s="14">
        <v>18500</v>
      </c>
      <c r="P101" s="14">
        <v>330708.77499999997</v>
      </c>
      <c r="Q101" s="14">
        <f t="shared" si="6"/>
        <v>388500</v>
      </c>
      <c r="R101" s="14">
        <v>-13407.112500000047</v>
      </c>
    </row>
    <row r="102" spans="1:22" ht="16.5" customHeight="1" x14ac:dyDescent="0.2">
      <c r="A102" s="10">
        <v>77</v>
      </c>
      <c r="B102" s="11" t="s">
        <v>166</v>
      </c>
      <c r="C102" s="12" t="s">
        <v>167</v>
      </c>
      <c r="D102" s="11" t="s">
        <v>60</v>
      </c>
      <c r="E102" s="13">
        <v>1945</v>
      </c>
      <c r="F102" s="14">
        <v>19250</v>
      </c>
      <c r="G102" s="14">
        <v>37133726.533749998</v>
      </c>
      <c r="H102" s="15">
        <v>18800</v>
      </c>
      <c r="I102" s="14">
        <v>36265665.394000001</v>
      </c>
      <c r="J102" s="16">
        <v>1</v>
      </c>
      <c r="K102" s="14">
        <v>18800</v>
      </c>
      <c r="L102" s="14">
        <v>36265665.394000001</v>
      </c>
      <c r="M102" s="14">
        <v>0</v>
      </c>
      <c r="N102" s="14">
        <v>0</v>
      </c>
      <c r="O102" s="14">
        <v>18800</v>
      </c>
      <c r="P102" s="14">
        <v>36265665.394000001</v>
      </c>
      <c r="Q102" s="14">
        <f t="shared" si="6"/>
        <v>36566000</v>
      </c>
      <c r="R102" s="14">
        <v>-868061.13974999636</v>
      </c>
      <c r="U102" s="56">
        <f>SUM(Q96:Q102)</f>
        <v>43391891</v>
      </c>
      <c r="V102" s="57" t="s">
        <v>290</v>
      </c>
    </row>
    <row r="103" spans="1:22" ht="16.5" customHeight="1" x14ac:dyDescent="0.2">
      <c r="A103" s="10"/>
      <c r="B103" s="11"/>
      <c r="C103" s="12"/>
      <c r="D103" s="11"/>
      <c r="E103" s="13"/>
      <c r="F103" s="14"/>
      <c r="G103" s="14"/>
      <c r="H103" s="15"/>
      <c r="I103" s="14"/>
      <c r="J103" s="16"/>
      <c r="K103" s="14"/>
      <c r="L103" s="14"/>
      <c r="M103" s="14"/>
      <c r="N103" s="14"/>
      <c r="O103" s="14"/>
      <c r="P103" s="14"/>
      <c r="Q103" s="14"/>
      <c r="R103" s="14"/>
    </row>
    <row r="104" spans="1:22" ht="16.5" customHeight="1" x14ac:dyDescent="0.2">
      <c r="A104" s="10"/>
      <c r="B104" s="11"/>
      <c r="C104" s="58" t="s">
        <v>297</v>
      </c>
      <c r="D104" s="11"/>
      <c r="E104" s="13"/>
      <c r="F104" s="14"/>
      <c r="G104" s="14"/>
      <c r="H104" s="15"/>
      <c r="I104" s="14"/>
      <c r="J104" s="16"/>
      <c r="K104" s="14"/>
      <c r="L104" s="14"/>
      <c r="M104" s="14"/>
      <c r="N104" s="14"/>
      <c r="O104" s="14"/>
      <c r="P104" s="14"/>
      <c r="Q104" s="14"/>
      <c r="R104" s="14"/>
    </row>
    <row r="105" spans="1:22" ht="16.5" customHeight="1" x14ac:dyDescent="0.2">
      <c r="A105" s="10">
        <v>81</v>
      </c>
      <c r="B105" s="11" t="s">
        <v>174</v>
      </c>
      <c r="C105" s="12" t="s">
        <v>175</v>
      </c>
      <c r="D105" s="11" t="s">
        <v>60</v>
      </c>
      <c r="E105" s="13">
        <v>6500</v>
      </c>
      <c r="F105" s="14">
        <v>1380</v>
      </c>
      <c r="G105" s="14">
        <v>7825538.5219920008</v>
      </c>
      <c r="H105" s="15">
        <v>1540</v>
      </c>
      <c r="I105" s="14">
        <v>8732847.3361360002</v>
      </c>
      <c r="J105" s="16">
        <v>1</v>
      </c>
      <c r="K105" s="14">
        <v>1540</v>
      </c>
      <c r="L105" s="14">
        <v>8732847.3361360002</v>
      </c>
      <c r="M105" s="14">
        <v>0</v>
      </c>
      <c r="N105" s="14">
        <v>0</v>
      </c>
      <c r="O105" s="14">
        <v>1540</v>
      </c>
      <c r="P105" s="14">
        <v>8732847.3361360002</v>
      </c>
      <c r="Q105" s="14">
        <f t="shared" si="6"/>
        <v>10010000</v>
      </c>
      <c r="R105" s="14">
        <v>907308.81414399948</v>
      </c>
      <c r="U105" s="56">
        <f>SUM(Q105:Q105)</f>
        <v>10010000</v>
      </c>
      <c r="V105" s="57" t="s">
        <v>290</v>
      </c>
    </row>
    <row r="106" spans="1:22" ht="16.5" customHeight="1" x14ac:dyDescent="0.2">
      <c r="A106" s="17"/>
      <c r="B106" s="18"/>
      <c r="C106" s="19" t="s">
        <v>13</v>
      </c>
      <c r="D106" s="18"/>
      <c r="E106" s="20"/>
      <c r="F106" s="21"/>
      <c r="G106" s="21">
        <v>299734586.77374709</v>
      </c>
      <c r="H106" s="22"/>
      <c r="I106" s="21">
        <v>424327287.966492</v>
      </c>
      <c r="J106" s="23"/>
      <c r="K106" s="21"/>
      <c r="L106" s="21">
        <v>424327287.966492</v>
      </c>
      <c r="M106" s="21"/>
      <c r="N106" s="21">
        <v>0</v>
      </c>
      <c r="O106" s="21"/>
      <c r="P106" s="21">
        <v>426765335.75049627</v>
      </c>
      <c r="Q106" s="21">
        <f>SUM(Q6:Q105)</f>
        <v>445902780.60000002</v>
      </c>
      <c r="R106" s="21">
        <v>127030748.97674921</v>
      </c>
    </row>
    <row r="107" spans="1:22" ht="16.5" customHeight="1" x14ac:dyDescent="0.2">
      <c r="A107" s="4" t="s">
        <v>14</v>
      </c>
      <c r="B107" s="5"/>
      <c r="C107" s="5" t="s">
        <v>15</v>
      </c>
      <c r="D107" s="5"/>
      <c r="E107" s="6"/>
      <c r="F107" s="7"/>
      <c r="G107" s="7"/>
      <c r="H107" s="8"/>
      <c r="I107" s="7"/>
      <c r="J107" s="9"/>
      <c r="K107" s="7"/>
      <c r="L107" s="7"/>
      <c r="M107" s="7"/>
      <c r="N107" s="7"/>
      <c r="O107" s="7"/>
      <c r="P107" s="7"/>
      <c r="Q107" s="7"/>
      <c r="R107" s="7"/>
    </row>
    <row r="108" spans="1:22" ht="16.5" customHeight="1" x14ac:dyDescent="0.2">
      <c r="A108" s="10">
        <v>1</v>
      </c>
      <c r="B108" s="11" t="s">
        <v>30</v>
      </c>
      <c r="C108" s="12" t="s">
        <v>178</v>
      </c>
      <c r="D108" s="11" t="s">
        <v>179</v>
      </c>
      <c r="E108" s="13">
        <v>1</v>
      </c>
      <c r="F108" s="14">
        <v>256500</v>
      </c>
      <c r="G108" s="14">
        <v>256500</v>
      </c>
      <c r="H108" s="15">
        <v>256500</v>
      </c>
      <c r="I108" s="14">
        <v>256500</v>
      </c>
      <c r="J108" s="16">
        <v>1</v>
      </c>
      <c r="K108" s="14">
        <v>256500</v>
      </c>
      <c r="L108" s="14">
        <v>256500</v>
      </c>
      <c r="M108" s="14"/>
      <c r="N108" s="14"/>
      <c r="O108" s="14">
        <v>256500</v>
      </c>
      <c r="P108" s="14">
        <v>256500</v>
      </c>
      <c r="Q108" s="14">
        <f>E108*O108</f>
        <v>256500</v>
      </c>
      <c r="R108" s="14">
        <v>0</v>
      </c>
    </row>
    <row r="109" spans="1:22" ht="16.5" customHeight="1" x14ac:dyDescent="0.2">
      <c r="A109" s="10">
        <v>2</v>
      </c>
      <c r="B109" s="11" t="s">
        <v>36</v>
      </c>
      <c r="C109" s="12" t="s">
        <v>39</v>
      </c>
      <c r="D109" s="11" t="s">
        <v>35</v>
      </c>
      <c r="E109" s="13">
        <v>10</v>
      </c>
      <c r="F109" s="14">
        <v>10000</v>
      </c>
      <c r="G109" s="14">
        <v>100000</v>
      </c>
      <c r="H109" s="15">
        <v>10000</v>
      </c>
      <c r="I109" s="14">
        <v>100000</v>
      </c>
      <c r="J109" s="16">
        <v>1</v>
      </c>
      <c r="K109" s="14">
        <v>10000</v>
      </c>
      <c r="L109" s="14">
        <v>100000</v>
      </c>
      <c r="M109" s="14"/>
      <c r="N109" s="14"/>
      <c r="O109" s="14">
        <v>10000</v>
      </c>
      <c r="P109" s="14">
        <v>100000</v>
      </c>
      <c r="Q109" s="14">
        <f t="shared" ref="Q109:Q114" si="7">E109*O109</f>
        <v>100000</v>
      </c>
      <c r="R109" s="14">
        <v>0</v>
      </c>
    </row>
    <row r="110" spans="1:22" ht="16.5" customHeight="1" x14ac:dyDescent="0.2">
      <c r="A110" s="10">
        <v>3</v>
      </c>
      <c r="B110" s="11" t="s">
        <v>36</v>
      </c>
      <c r="C110" s="12" t="s">
        <v>40</v>
      </c>
      <c r="D110" s="11" t="s">
        <v>38</v>
      </c>
      <c r="E110" s="13">
        <v>4</v>
      </c>
      <c r="F110" s="14">
        <v>20000</v>
      </c>
      <c r="G110" s="14">
        <v>80000</v>
      </c>
      <c r="H110" s="15">
        <v>20000</v>
      </c>
      <c r="I110" s="14">
        <v>80000</v>
      </c>
      <c r="J110" s="16">
        <v>1</v>
      </c>
      <c r="K110" s="14">
        <v>20000</v>
      </c>
      <c r="L110" s="14">
        <v>80000</v>
      </c>
      <c r="M110" s="14"/>
      <c r="N110" s="14"/>
      <c r="O110" s="14">
        <v>20000</v>
      </c>
      <c r="P110" s="14">
        <v>80000</v>
      </c>
      <c r="Q110" s="14">
        <f t="shared" si="7"/>
        <v>80000</v>
      </c>
      <c r="R110" s="14">
        <v>0</v>
      </c>
    </row>
    <row r="111" spans="1:22" ht="16.5" customHeight="1" x14ac:dyDescent="0.2">
      <c r="A111" s="10">
        <v>4</v>
      </c>
      <c r="B111" s="11" t="s">
        <v>36</v>
      </c>
      <c r="C111" s="12" t="s">
        <v>42</v>
      </c>
      <c r="D111" s="11" t="s">
        <v>35</v>
      </c>
      <c r="E111" s="13">
        <v>160</v>
      </c>
      <c r="F111" s="14">
        <v>10000</v>
      </c>
      <c r="G111" s="14">
        <v>1600000</v>
      </c>
      <c r="H111" s="15">
        <v>10000</v>
      </c>
      <c r="I111" s="14">
        <v>1600000</v>
      </c>
      <c r="J111" s="16">
        <v>1</v>
      </c>
      <c r="K111" s="14">
        <v>10000</v>
      </c>
      <c r="L111" s="14">
        <v>1600000</v>
      </c>
      <c r="M111" s="14"/>
      <c r="N111" s="14"/>
      <c r="O111" s="14">
        <v>10000</v>
      </c>
      <c r="P111" s="14">
        <v>1600000</v>
      </c>
      <c r="Q111" s="14">
        <f t="shared" si="7"/>
        <v>1600000</v>
      </c>
      <c r="R111" s="14">
        <v>0</v>
      </c>
    </row>
    <row r="112" spans="1:22" ht="16.5" customHeight="1" x14ac:dyDescent="0.2">
      <c r="A112" s="10">
        <v>5</v>
      </c>
      <c r="B112" s="11" t="s">
        <v>36</v>
      </c>
      <c r="C112" s="12" t="s">
        <v>43</v>
      </c>
      <c r="D112" s="11" t="s">
        <v>38</v>
      </c>
      <c r="E112" s="13">
        <v>130</v>
      </c>
      <c r="F112" s="14">
        <v>500</v>
      </c>
      <c r="G112" s="14">
        <v>65000</v>
      </c>
      <c r="H112" s="15">
        <v>500</v>
      </c>
      <c r="I112" s="14">
        <v>65000</v>
      </c>
      <c r="J112" s="16">
        <v>1</v>
      </c>
      <c r="K112" s="14">
        <v>500</v>
      </c>
      <c r="L112" s="14">
        <v>65000</v>
      </c>
      <c r="M112" s="14"/>
      <c r="N112" s="14"/>
      <c r="O112" s="14">
        <v>500</v>
      </c>
      <c r="P112" s="14">
        <v>65000</v>
      </c>
      <c r="Q112" s="14">
        <f t="shared" si="7"/>
        <v>65000</v>
      </c>
      <c r="R112" s="14">
        <v>0</v>
      </c>
    </row>
    <row r="113" spans="1:18" ht="16.5" customHeight="1" x14ac:dyDescent="0.2">
      <c r="A113" s="10">
        <v>6</v>
      </c>
      <c r="B113" s="11" t="s">
        <v>36</v>
      </c>
      <c r="C113" s="12" t="s">
        <v>44</v>
      </c>
      <c r="D113" s="11" t="s">
        <v>38</v>
      </c>
      <c r="E113" s="13">
        <v>4</v>
      </c>
      <c r="F113" s="14">
        <v>10000</v>
      </c>
      <c r="G113" s="14">
        <v>40000</v>
      </c>
      <c r="H113" s="15">
        <v>10000</v>
      </c>
      <c r="I113" s="14">
        <v>40000</v>
      </c>
      <c r="J113" s="16">
        <v>1</v>
      </c>
      <c r="K113" s="14">
        <v>10000</v>
      </c>
      <c r="L113" s="14">
        <v>40000</v>
      </c>
      <c r="M113" s="14"/>
      <c r="N113" s="14"/>
      <c r="O113" s="14">
        <v>10000</v>
      </c>
      <c r="P113" s="14">
        <v>40000</v>
      </c>
      <c r="Q113" s="14">
        <f t="shared" si="7"/>
        <v>40000</v>
      </c>
      <c r="R113" s="14">
        <v>0</v>
      </c>
    </row>
    <row r="114" spans="1:18" ht="16.5" customHeight="1" x14ac:dyDescent="0.2">
      <c r="A114" s="10">
        <v>7</v>
      </c>
      <c r="B114" s="11" t="s">
        <v>36</v>
      </c>
      <c r="C114" s="12" t="s">
        <v>45</v>
      </c>
      <c r="D114" s="11" t="s">
        <v>38</v>
      </c>
      <c r="E114" s="13">
        <v>2</v>
      </c>
      <c r="F114" s="14">
        <v>25000</v>
      </c>
      <c r="G114" s="14">
        <v>50000</v>
      </c>
      <c r="H114" s="15">
        <v>25000</v>
      </c>
      <c r="I114" s="14">
        <v>50000</v>
      </c>
      <c r="J114" s="16">
        <v>1</v>
      </c>
      <c r="K114" s="14">
        <v>25000</v>
      </c>
      <c r="L114" s="14">
        <v>50000</v>
      </c>
      <c r="M114" s="14"/>
      <c r="N114" s="14"/>
      <c r="O114" s="14">
        <v>25000</v>
      </c>
      <c r="P114" s="14">
        <v>50000</v>
      </c>
      <c r="Q114" s="14">
        <f t="shared" si="7"/>
        <v>50000</v>
      </c>
      <c r="R114" s="14">
        <v>0</v>
      </c>
    </row>
    <row r="115" spans="1:18" ht="16.5" customHeight="1" x14ac:dyDescent="0.2">
      <c r="A115" s="10">
        <v>8</v>
      </c>
      <c r="B115" s="11" t="s">
        <v>180</v>
      </c>
      <c r="C115" s="12" t="s">
        <v>181</v>
      </c>
      <c r="D115" s="11" t="s">
        <v>179</v>
      </c>
      <c r="E115" s="13">
        <v>40.205595999999993</v>
      </c>
      <c r="F115" s="14">
        <v>221303</v>
      </c>
      <c r="G115" s="14">
        <v>8897619.0115879979</v>
      </c>
      <c r="H115" s="15">
        <v>234563</v>
      </c>
      <c r="I115" s="14">
        <v>9430745.2145479992</v>
      </c>
      <c r="J115" s="16">
        <v>1</v>
      </c>
      <c r="K115" s="14">
        <v>234563</v>
      </c>
      <c r="L115" s="14">
        <v>9430745.2145479992</v>
      </c>
      <c r="M115" s="14">
        <v>0</v>
      </c>
      <c r="N115" s="14"/>
      <c r="O115" s="14">
        <v>350000</v>
      </c>
      <c r="P115" s="14">
        <v>9430745.2145479992</v>
      </c>
      <c r="Q115" s="14">
        <f t="shared" ref="Q115:Q120" si="8">E115*O115</f>
        <v>14071958.599999998</v>
      </c>
      <c r="R115" s="14">
        <v>533126.2029600013</v>
      </c>
    </row>
    <row r="116" spans="1:18" ht="16.5" customHeight="1" x14ac:dyDescent="0.2">
      <c r="A116" s="10">
        <v>9</v>
      </c>
      <c r="B116" s="11" t="s">
        <v>182</v>
      </c>
      <c r="C116" s="12" t="s">
        <v>183</v>
      </c>
      <c r="D116" s="11" t="s">
        <v>179</v>
      </c>
      <c r="E116" s="13">
        <v>59.526580000000003</v>
      </c>
      <c r="F116" s="14">
        <v>242000</v>
      </c>
      <c r="G116" s="14">
        <v>14405432.360000001</v>
      </c>
      <c r="H116" s="15">
        <v>256500</v>
      </c>
      <c r="I116" s="14">
        <v>15268567.770000001</v>
      </c>
      <c r="J116" s="16">
        <v>1</v>
      </c>
      <c r="K116" s="14">
        <v>256500</v>
      </c>
      <c r="L116" s="14">
        <v>15268567.770000001</v>
      </c>
      <c r="M116" s="14">
        <v>0</v>
      </c>
      <c r="N116" s="14"/>
      <c r="O116" s="14">
        <v>350000</v>
      </c>
      <c r="P116" s="14">
        <v>15268567.770000001</v>
      </c>
      <c r="Q116" s="14">
        <f t="shared" si="8"/>
        <v>20834303</v>
      </c>
      <c r="R116" s="14">
        <v>863135.41000000015</v>
      </c>
    </row>
    <row r="117" spans="1:18" ht="16.5" customHeight="1" x14ac:dyDescent="0.2">
      <c r="A117" s="10">
        <v>10</v>
      </c>
      <c r="B117" s="11" t="s">
        <v>184</v>
      </c>
      <c r="C117" s="12" t="s">
        <v>185</v>
      </c>
      <c r="D117" s="11" t="s">
        <v>179</v>
      </c>
      <c r="E117" s="13">
        <v>241.15685200000004</v>
      </c>
      <c r="F117" s="14">
        <v>262000</v>
      </c>
      <c r="G117" s="14">
        <v>63183095.224000014</v>
      </c>
      <c r="H117" s="15">
        <v>277700</v>
      </c>
      <c r="I117" s="14">
        <v>66969257.800400011</v>
      </c>
      <c r="J117" s="16">
        <v>1</v>
      </c>
      <c r="K117" s="14">
        <v>277700</v>
      </c>
      <c r="L117" s="14">
        <v>66969257.800400011</v>
      </c>
      <c r="M117" s="14">
        <v>0</v>
      </c>
      <c r="N117" s="14"/>
      <c r="O117" s="14">
        <v>350000</v>
      </c>
      <c r="P117" s="14">
        <v>66969257.800400011</v>
      </c>
      <c r="Q117" s="14">
        <f t="shared" si="8"/>
        <v>84404898.200000018</v>
      </c>
      <c r="R117" s="14">
        <v>3786162.5763999969</v>
      </c>
    </row>
    <row r="118" spans="1:18" ht="16.5" customHeight="1" x14ac:dyDescent="0.2">
      <c r="A118" s="10">
        <v>11</v>
      </c>
      <c r="B118" s="11" t="s">
        <v>186</v>
      </c>
      <c r="C118" s="12" t="s">
        <v>187</v>
      </c>
      <c r="D118" s="11" t="s">
        <v>179</v>
      </c>
      <c r="E118" s="13">
        <v>21.63955</v>
      </c>
      <c r="F118" s="14">
        <v>262697</v>
      </c>
      <c r="G118" s="14">
        <v>5684644.8663499998</v>
      </c>
      <c r="H118" s="15">
        <v>278438</v>
      </c>
      <c r="I118" s="14">
        <v>6025273.0229000002</v>
      </c>
      <c r="J118" s="16">
        <v>1</v>
      </c>
      <c r="K118" s="14">
        <v>278438</v>
      </c>
      <c r="L118" s="14">
        <v>6025273.0229000002</v>
      </c>
      <c r="M118" s="14">
        <v>0</v>
      </c>
      <c r="N118" s="14"/>
      <c r="O118" s="14">
        <v>350000</v>
      </c>
      <c r="P118" s="14">
        <v>6025273.0229000002</v>
      </c>
      <c r="Q118" s="14">
        <f t="shared" si="8"/>
        <v>7573842.5</v>
      </c>
      <c r="R118" s="14">
        <v>340628.15655000042</v>
      </c>
    </row>
    <row r="119" spans="1:18" ht="16.5" customHeight="1" x14ac:dyDescent="0.2">
      <c r="A119" s="10">
        <v>12</v>
      </c>
      <c r="B119" s="11" t="s">
        <v>188</v>
      </c>
      <c r="C119" s="12" t="s">
        <v>189</v>
      </c>
      <c r="D119" s="11" t="s">
        <v>179</v>
      </c>
      <c r="E119" s="13">
        <v>199.23803620000001</v>
      </c>
      <c r="F119" s="14">
        <v>284408</v>
      </c>
      <c r="G119" s="14">
        <v>56664891.399569601</v>
      </c>
      <c r="H119" s="15">
        <v>301451</v>
      </c>
      <c r="I119" s="14">
        <v>60060505.250526205</v>
      </c>
      <c r="J119" s="16">
        <v>1</v>
      </c>
      <c r="K119" s="14">
        <v>301451</v>
      </c>
      <c r="L119" s="14">
        <v>60060505.250526205</v>
      </c>
      <c r="M119" s="14">
        <v>0</v>
      </c>
      <c r="N119" s="14"/>
      <c r="O119" s="14">
        <v>350000</v>
      </c>
      <c r="P119" s="14">
        <v>60060505.250526205</v>
      </c>
      <c r="Q119" s="14">
        <f t="shared" si="8"/>
        <v>69733312.670000002</v>
      </c>
      <c r="R119" s="14">
        <v>3395613.8509566039</v>
      </c>
    </row>
    <row r="120" spans="1:18" ht="16.5" customHeight="1" x14ac:dyDescent="0.2">
      <c r="A120" s="10">
        <v>13</v>
      </c>
      <c r="B120" s="11" t="s">
        <v>190</v>
      </c>
      <c r="C120" s="12" t="s">
        <v>191</v>
      </c>
      <c r="D120" s="11" t="s">
        <v>179</v>
      </c>
      <c r="E120" s="13">
        <v>65.73599999999999</v>
      </c>
      <c r="F120" s="14">
        <v>259189</v>
      </c>
      <c r="G120" s="14">
        <v>17038048.103999998</v>
      </c>
      <c r="H120" s="15">
        <v>302906</v>
      </c>
      <c r="I120" s="14">
        <v>19911828.815999996</v>
      </c>
      <c r="J120" s="16">
        <v>1</v>
      </c>
      <c r="K120" s="14">
        <v>302906</v>
      </c>
      <c r="L120" s="14">
        <v>19911828.815999996</v>
      </c>
      <c r="M120" s="14">
        <v>0</v>
      </c>
      <c r="N120" s="14"/>
      <c r="O120" s="14">
        <v>350000</v>
      </c>
      <c r="P120" s="14">
        <v>19911828.815999996</v>
      </c>
      <c r="Q120" s="14">
        <f t="shared" si="8"/>
        <v>23007599.999999996</v>
      </c>
      <c r="R120" s="14">
        <v>2873780.7119999975</v>
      </c>
    </row>
    <row r="121" spans="1:18" ht="16.5" customHeight="1" x14ac:dyDescent="0.2">
      <c r="A121" s="17"/>
      <c r="B121" s="18"/>
      <c r="C121" s="19" t="s">
        <v>16</v>
      </c>
      <c r="D121" s="18"/>
      <c r="E121" s="20"/>
      <c r="F121" s="21"/>
      <c r="G121" s="21">
        <v>168065230.9655076</v>
      </c>
      <c r="H121" s="22"/>
      <c r="I121" s="21">
        <v>179857677.87437421</v>
      </c>
      <c r="J121" s="23"/>
      <c r="K121" s="21"/>
      <c r="L121" s="21">
        <v>179857677.87437421</v>
      </c>
      <c r="M121" s="21"/>
      <c r="N121" s="21">
        <v>0</v>
      </c>
      <c r="O121" s="21"/>
      <c r="P121" s="21">
        <v>179857677.87437421</v>
      </c>
      <c r="Q121" s="21">
        <f>SUM(Q108:Q120)</f>
        <v>221817414.97000003</v>
      </c>
      <c r="R121" s="21">
        <v>11792446.908866599</v>
      </c>
    </row>
    <row r="122" spans="1:18" ht="16.5" customHeight="1" x14ac:dyDescent="0.2">
      <c r="A122" s="4" t="s">
        <v>17</v>
      </c>
      <c r="B122" s="5"/>
      <c r="C122" s="5" t="s">
        <v>18</v>
      </c>
      <c r="D122" s="5"/>
      <c r="E122" s="6"/>
      <c r="F122" s="7"/>
      <c r="G122" s="7"/>
      <c r="H122" s="8"/>
      <c r="I122" s="7"/>
      <c r="J122" s="9"/>
      <c r="K122" s="7"/>
      <c r="L122" s="7"/>
      <c r="M122" s="7"/>
      <c r="N122" s="7"/>
      <c r="O122" s="7"/>
      <c r="P122" s="7"/>
      <c r="Q122" s="7"/>
      <c r="R122" s="7"/>
    </row>
    <row r="123" spans="1:18" ht="16.5" customHeight="1" x14ac:dyDescent="0.2">
      <c r="A123" s="10">
        <v>1</v>
      </c>
      <c r="B123" s="11" t="s">
        <v>192</v>
      </c>
      <c r="C123" s="12" t="s">
        <v>193</v>
      </c>
      <c r="D123" s="11" t="s">
        <v>194</v>
      </c>
      <c r="E123" s="13">
        <v>1.89225</v>
      </c>
      <c r="F123" s="14">
        <v>2242159</v>
      </c>
      <c r="G123" s="14">
        <v>4242725.3677500002</v>
      </c>
      <c r="H123" s="15">
        <v>2104111</v>
      </c>
      <c r="I123" s="14">
        <v>3981504.03975</v>
      </c>
      <c r="J123" s="16">
        <v>1</v>
      </c>
      <c r="K123" s="14">
        <v>2104111</v>
      </c>
      <c r="L123" s="14">
        <v>3981504.03975</v>
      </c>
      <c r="M123" s="14">
        <v>0</v>
      </c>
      <c r="N123" s="14">
        <v>0</v>
      </c>
      <c r="O123" s="14">
        <v>2104111</v>
      </c>
      <c r="P123" s="14">
        <v>3981504.03975</v>
      </c>
      <c r="Q123" s="14">
        <f>E123*O123</f>
        <v>3981504.03975</v>
      </c>
      <c r="R123" s="14">
        <v>-261221.32800000021</v>
      </c>
    </row>
    <row r="124" spans="1:18" ht="16.5" customHeight="1" x14ac:dyDescent="0.2">
      <c r="A124" s="10">
        <v>2</v>
      </c>
      <c r="B124" s="11" t="s">
        <v>195</v>
      </c>
      <c r="C124" s="12" t="s">
        <v>196</v>
      </c>
      <c r="D124" s="11" t="s">
        <v>194</v>
      </c>
      <c r="E124" s="13">
        <v>0.63601459999999999</v>
      </c>
      <c r="F124" s="14">
        <v>2256343</v>
      </c>
      <c r="G124" s="14">
        <v>1435067.0906078001</v>
      </c>
      <c r="H124" s="15">
        <v>2098081</v>
      </c>
      <c r="I124" s="14">
        <v>1334410.1479825999</v>
      </c>
      <c r="J124" s="16">
        <v>1</v>
      </c>
      <c r="K124" s="14">
        <v>2098081</v>
      </c>
      <c r="L124" s="14">
        <v>1334410.1479825999</v>
      </c>
      <c r="M124" s="14">
        <v>0</v>
      </c>
      <c r="N124" s="14">
        <v>0</v>
      </c>
      <c r="O124" s="14">
        <v>2098081</v>
      </c>
      <c r="P124" s="14">
        <v>1334410.1479825999</v>
      </c>
      <c r="Q124" s="14">
        <f t="shared" ref="Q124:Q136" si="9">E124*O124</f>
        <v>1334410.1479825999</v>
      </c>
      <c r="R124" s="14">
        <v>-100656.94262520014</v>
      </c>
    </row>
    <row r="125" spans="1:18" ht="16.5" customHeight="1" x14ac:dyDescent="0.2">
      <c r="A125" s="10">
        <v>3</v>
      </c>
      <c r="B125" s="11" t="s">
        <v>197</v>
      </c>
      <c r="C125" s="12" t="s">
        <v>198</v>
      </c>
      <c r="D125" s="11" t="s">
        <v>194</v>
      </c>
      <c r="E125" s="13">
        <v>8.467649999999999</v>
      </c>
      <c r="F125" s="14">
        <v>295963</v>
      </c>
      <c r="G125" s="14">
        <v>2506111.0969499997</v>
      </c>
      <c r="H125" s="15">
        <v>313549</v>
      </c>
      <c r="I125" s="14">
        <v>2655023.1898499997</v>
      </c>
      <c r="J125" s="16">
        <v>1</v>
      </c>
      <c r="K125" s="14">
        <v>313549</v>
      </c>
      <c r="L125" s="14">
        <v>2655023.1898499997</v>
      </c>
      <c r="M125" s="14">
        <v>0</v>
      </c>
      <c r="N125" s="14">
        <v>0</v>
      </c>
      <c r="O125" s="14">
        <v>313549</v>
      </c>
      <c r="P125" s="14">
        <v>2655023.1898499997</v>
      </c>
      <c r="Q125" s="14">
        <f t="shared" si="9"/>
        <v>2655023.1898499997</v>
      </c>
      <c r="R125" s="14">
        <v>148912.09290000005</v>
      </c>
    </row>
    <row r="126" spans="1:18" ht="16.5" customHeight="1" x14ac:dyDescent="0.2">
      <c r="A126" s="10">
        <v>4</v>
      </c>
      <c r="B126" s="11" t="s">
        <v>199</v>
      </c>
      <c r="C126" s="12" t="s">
        <v>200</v>
      </c>
      <c r="D126" s="11" t="s">
        <v>194</v>
      </c>
      <c r="E126" s="13">
        <v>82.400600000000011</v>
      </c>
      <c r="F126" s="14">
        <v>27817</v>
      </c>
      <c r="G126" s="14">
        <v>2292137.4902000003</v>
      </c>
      <c r="H126" s="15">
        <v>27643</v>
      </c>
      <c r="I126" s="14">
        <v>2277799.7858000002</v>
      </c>
      <c r="J126" s="16">
        <v>1</v>
      </c>
      <c r="K126" s="14">
        <v>27643</v>
      </c>
      <c r="L126" s="14">
        <v>2277799.7858000002</v>
      </c>
      <c r="M126" s="14">
        <v>0</v>
      </c>
      <c r="N126" s="14">
        <v>0</v>
      </c>
      <c r="O126" s="14">
        <v>27643</v>
      </c>
      <c r="P126" s="14">
        <v>2277799.7858000002</v>
      </c>
      <c r="Q126" s="14">
        <f t="shared" si="9"/>
        <v>2277799.7858000002</v>
      </c>
      <c r="R126" s="14">
        <v>-14337.704400000162</v>
      </c>
    </row>
    <row r="127" spans="1:18" ht="16.5" customHeight="1" x14ac:dyDescent="0.2">
      <c r="A127" s="10">
        <v>5</v>
      </c>
      <c r="B127" s="11" t="s">
        <v>201</v>
      </c>
      <c r="C127" s="12" t="s">
        <v>202</v>
      </c>
      <c r="D127" s="11" t="s">
        <v>194</v>
      </c>
      <c r="E127" s="13">
        <v>2.984</v>
      </c>
      <c r="F127" s="14">
        <v>14235</v>
      </c>
      <c r="G127" s="14">
        <v>42477.24</v>
      </c>
      <c r="H127" s="15">
        <v>13886</v>
      </c>
      <c r="I127" s="14">
        <v>41435.824000000001</v>
      </c>
      <c r="J127" s="16">
        <v>1</v>
      </c>
      <c r="K127" s="14">
        <v>13886</v>
      </c>
      <c r="L127" s="14">
        <v>41435.824000000001</v>
      </c>
      <c r="M127" s="14">
        <v>0</v>
      </c>
      <c r="N127" s="14">
        <v>0</v>
      </c>
      <c r="O127" s="14">
        <v>13886</v>
      </c>
      <c r="P127" s="14">
        <v>41435.824000000001</v>
      </c>
      <c r="Q127" s="14">
        <f t="shared" si="9"/>
        <v>41435.824000000001</v>
      </c>
      <c r="R127" s="14">
        <v>-1041.4159999999974</v>
      </c>
    </row>
    <row r="128" spans="1:18" ht="16.5" customHeight="1" x14ac:dyDescent="0.2">
      <c r="A128" s="10">
        <v>6</v>
      </c>
      <c r="B128" s="11" t="s">
        <v>203</v>
      </c>
      <c r="C128" s="12" t="s">
        <v>204</v>
      </c>
      <c r="D128" s="11" t="s">
        <v>194</v>
      </c>
      <c r="E128" s="13">
        <v>9.7095719999999996</v>
      </c>
      <c r="F128" s="14">
        <v>411700</v>
      </c>
      <c r="G128" s="14">
        <v>3997430.7923999997</v>
      </c>
      <c r="H128" s="15">
        <v>426492</v>
      </c>
      <c r="I128" s="14">
        <v>4141054.7814239999</v>
      </c>
      <c r="J128" s="16">
        <v>1</v>
      </c>
      <c r="K128" s="14">
        <v>426492</v>
      </c>
      <c r="L128" s="14">
        <v>4141054.7814239999</v>
      </c>
      <c r="M128" s="14">
        <v>0</v>
      </c>
      <c r="N128" s="14">
        <v>0</v>
      </c>
      <c r="O128" s="14">
        <v>426492</v>
      </c>
      <c r="P128" s="14">
        <v>4141054.7814239999</v>
      </c>
      <c r="Q128" s="14">
        <f t="shared" si="9"/>
        <v>4141054.7814239999</v>
      </c>
      <c r="R128" s="14">
        <v>143623.98902400024</v>
      </c>
    </row>
    <row r="129" spans="1:18" ht="16.5" customHeight="1" x14ac:dyDescent="0.2">
      <c r="A129" s="10">
        <v>7</v>
      </c>
      <c r="B129" s="11" t="s">
        <v>205</v>
      </c>
      <c r="C129" s="12" t="s">
        <v>206</v>
      </c>
      <c r="D129" s="11" t="s">
        <v>194</v>
      </c>
      <c r="E129" s="13">
        <v>3.6400000000000006</v>
      </c>
      <c r="F129" s="14">
        <v>15042</v>
      </c>
      <c r="G129" s="14">
        <v>54752.880000000012</v>
      </c>
      <c r="H129" s="15">
        <v>14990</v>
      </c>
      <c r="I129" s="14">
        <v>54563.600000000006</v>
      </c>
      <c r="J129" s="16">
        <v>1</v>
      </c>
      <c r="K129" s="14">
        <v>14990</v>
      </c>
      <c r="L129" s="14">
        <v>54563.600000000006</v>
      </c>
      <c r="M129" s="14">
        <v>0</v>
      </c>
      <c r="N129" s="14">
        <v>0</v>
      </c>
      <c r="O129" s="14">
        <v>14990</v>
      </c>
      <c r="P129" s="14">
        <v>54563.600000000006</v>
      </c>
      <c r="Q129" s="14">
        <f t="shared" si="9"/>
        <v>54563.600000000006</v>
      </c>
      <c r="R129" s="14">
        <v>-189.28000000000611</v>
      </c>
    </row>
    <row r="130" spans="1:18" ht="16.5" customHeight="1" x14ac:dyDescent="0.2">
      <c r="A130" s="10">
        <v>8</v>
      </c>
      <c r="B130" s="11" t="s">
        <v>207</v>
      </c>
      <c r="C130" s="12" t="s">
        <v>208</v>
      </c>
      <c r="D130" s="11" t="s">
        <v>194</v>
      </c>
      <c r="E130" s="13">
        <v>0.87937559999999992</v>
      </c>
      <c r="F130" s="14">
        <v>294869</v>
      </c>
      <c r="G130" s="14">
        <v>259300.60379639998</v>
      </c>
      <c r="H130" s="15">
        <v>309218</v>
      </c>
      <c r="I130" s="14">
        <v>271918.76428079995</v>
      </c>
      <c r="J130" s="16">
        <v>1</v>
      </c>
      <c r="K130" s="14">
        <v>309218</v>
      </c>
      <c r="L130" s="14">
        <v>271918.76428079995</v>
      </c>
      <c r="M130" s="14">
        <v>0</v>
      </c>
      <c r="N130" s="14">
        <v>0</v>
      </c>
      <c r="O130" s="14">
        <v>309218</v>
      </c>
      <c r="P130" s="14">
        <v>271918.76428079995</v>
      </c>
      <c r="Q130" s="14">
        <f t="shared" si="9"/>
        <v>271918.76428079995</v>
      </c>
      <c r="R130" s="14">
        <v>12618.160484399967</v>
      </c>
    </row>
    <row r="131" spans="1:18" ht="16.5" customHeight="1" x14ac:dyDescent="0.2">
      <c r="A131" s="10">
        <v>9</v>
      </c>
      <c r="B131" s="11" t="s">
        <v>209</v>
      </c>
      <c r="C131" s="12" t="s">
        <v>210</v>
      </c>
      <c r="D131" s="11" t="s">
        <v>194</v>
      </c>
      <c r="E131" s="13"/>
      <c r="F131" s="14">
        <v>837921</v>
      </c>
      <c r="G131" s="14">
        <v>0</v>
      </c>
      <c r="H131" s="15">
        <v>782517</v>
      </c>
      <c r="I131" s="14">
        <v>0</v>
      </c>
      <c r="J131" s="16">
        <v>1</v>
      </c>
      <c r="K131" s="14">
        <v>782517</v>
      </c>
      <c r="L131" s="14">
        <v>0</v>
      </c>
      <c r="M131" s="14">
        <v>0</v>
      </c>
      <c r="N131" s="14">
        <v>0</v>
      </c>
      <c r="O131" s="14">
        <v>782517</v>
      </c>
      <c r="P131" s="14">
        <v>0</v>
      </c>
      <c r="Q131" s="14">
        <f t="shared" si="9"/>
        <v>0</v>
      </c>
      <c r="R131" s="14">
        <v>0</v>
      </c>
    </row>
    <row r="132" spans="1:18" ht="16.5" customHeight="1" x14ac:dyDescent="0.2">
      <c r="A132" s="10">
        <v>10</v>
      </c>
      <c r="B132" s="11" t="s">
        <v>209</v>
      </c>
      <c r="C132" s="12" t="s">
        <v>210</v>
      </c>
      <c r="D132" s="11" t="s">
        <v>194</v>
      </c>
      <c r="E132" s="13">
        <v>0.2548242</v>
      </c>
      <c r="F132" s="14">
        <v>837921</v>
      </c>
      <c r="G132" s="14">
        <v>213522.5484882</v>
      </c>
      <c r="H132" s="15">
        <v>782517</v>
      </c>
      <c r="I132" s="14">
        <v>199404.26851140001</v>
      </c>
      <c r="J132" s="16">
        <v>1</v>
      </c>
      <c r="K132" s="14">
        <v>782517</v>
      </c>
      <c r="L132" s="14">
        <v>199404.26851140001</v>
      </c>
      <c r="M132" s="14">
        <v>0</v>
      </c>
      <c r="N132" s="14">
        <v>0</v>
      </c>
      <c r="O132" s="14">
        <v>782517</v>
      </c>
      <c r="P132" s="14">
        <v>199404.26851140001</v>
      </c>
      <c r="Q132" s="14">
        <f t="shared" si="9"/>
        <v>199404.26851140001</v>
      </c>
      <c r="R132" s="14">
        <v>-14118.279976799997</v>
      </c>
    </row>
    <row r="133" spans="1:18" ht="16.5" customHeight="1" x14ac:dyDescent="0.2">
      <c r="A133" s="10">
        <v>11</v>
      </c>
      <c r="B133" s="11" t="s">
        <v>211</v>
      </c>
      <c r="C133" s="12" t="s">
        <v>212</v>
      </c>
      <c r="D133" s="11" t="s">
        <v>194</v>
      </c>
      <c r="E133" s="13"/>
      <c r="F133" s="14">
        <v>1213076</v>
      </c>
      <c r="G133" s="14">
        <v>0</v>
      </c>
      <c r="H133" s="15">
        <v>1092801</v>
      </c>
      <c r="I133" s="14">
        <v>0</v>
      </c>
      <c r="J133" s="16">
        <v>1</v>
      </c>
      <c r="K133" s="14">
        <v>1092801</v>
      </c>
      <c r="L133" s="14">
        <v>0</v>
      </c>
      <c r="M133" s="14">
        <v>0</v>
      </c>
      <c r="N133" s="14">
        <v>0</v>
      </c>
      <c r="O133" s="14">
        <v>1092801</v>
      </c>
      <c r="P133" s="14">
        <v>0</v>
      </c>
      <c r="Q133" s="14">
        <f t="shared" si="9"/>
        <v>0</v>
      </c>
      <c r="R133" s="14">
        <v>0</v>
      </c>
    </row>
    <row r="134" spans="1:18" ht="16.5" customHeight="1" x14ac:dyDescent="0.2">
      <c r="A134" s="10">
        <v>12</v>
      </c>
      <c r="B134" s="11" t="s">
        <v>211</v>
      </c>
      <c r="C134" s="12" t="s">
        <v>212</v>
      </c>
      <c r="D134" s="11" t="s">
        <v>194</v>
      </c>
      <c r="E134" s="13">
        <v>0.86470800000000003</v>
      </c>
      <c r="F134" s="14">
        <v>1213076</v>
      </c>
      <c r="G134" s="14">
        <v>1048956.521808</v>
      </c>
      <c r="H134" s="15">
        <v>1092801</v>
      </c>
      <c r="I134" s="14">
        <v>944953.767108</v>
      </c>
      <c r="J134" s="16">
        <v>1</v>
      </c>
      <c r="K134" s="14">
        <v>1092801</v>
      </c>
      <c r="L134" s="14">
        <v>944953.767108</v>
      </c>
      <c r="M134" s="14">
        <v>0</v>
      </c>
      <c r="N134" s="14">
        <v>0</v>
      </c>
      <c r="O134" s="14">
        <v>1092801</v>
      </c>
      <c r="P134" s="14">
        <v>944953.767108</v>
      </c>
      <c r="Q134" s="14">
        <f t="shared" si="9"/>
        <v>944953.767108</v>
      </c>
      <c r="R134" s="14">
        <v>-104002.75470000005</v>
      </c>
    </row>
    <row r="135" spans="1:18" ht="16.5" customHeight="1" x14ac:dyDescent="0.2">
      <c r="A135" s="10">
        <v>13</v>
      </c>
      <c r="B135" s="11" t="s">
        <v>213</v>
      </c>
      <c r="C135" s="12" t="s">
        <v>214</v>
      </c>
      <c r="D135" s="11" t="s">
        <v>194</v>
      </c>
      <c r="E135" s="13">
        <v>2.540295</v>
      </c>
      <c r="F135" s="14">
        <v>321922</v>
      </c>
      <c r="G135" s="14">
        <v>817776.84698999999</v>
      </c>
      <c r="H135" s="15">
        <v>335921</v>
      </c>
      <c r="I135" s="14">
        <v>853338.43669500004</v>
      </c>
      <c r="J135" s="16">
        <v>1</v>
      </c>
      <c r="K135" s="14">
        <v>335921</v>
      </c>
      <c r="L135" s="14">
        <v>853338.43669500004</v>
      </c>
      <c r="M135" s="14">
        <v>0</v>
      </c>
      <c r="N135" s="14">
        <v>0</v>
      </c>
      <c r="O135" s="14">
        <v>335921</v>
      </c>
      <c r="P135" s="14">
        <v>853338.43669500004</v>
      </c>
      <c r="Q135" s="14">
        <f t="shared" si="9"/>
        <v>853338.43669500004</v>
      </c>
      <c r="R135" s="14">
        <v>35561.589705000049</v>
      </c>
    </row>
    <row r="136" spans="1:18" ht="16.5" customHeight="1" x14ac:dyDescent="0.2">
      <c r="A136" s="10">
        <v>14</v>
      </c>
      <c r="B136" s="11" t="s">
        <v>19</v>
      </c>
      <c r="C136" s="12" t="s">
        <v>20</v>
      </c>
      <c r="D136" s="11" t="s">
        <v>12</v>
      </c>
      <c r="E136" s="13"/>
      <c r="F136" s="14"/>
      <c r="G136" s="14">
        <v>115438.53912679999</v>
      </c>
      <c r="H136" s="15"/>
      <c r="I136" s="14"/>
      <c r="J136" s="16"/>
      <c r="K136" s="14"/>
      <c r="L136" s="14"/>
      <c r="M136" s="14"/>
      <c r="N136" s="14"/>
      <c r="O136" s="14"/>
      <c r="P136" s="14">
        <v>120887.12830338001</v>
      </c>
      <c r="Q136" s="14">
        <f t="shared" si="9"/>
        <v>0</v>
      </c>
      <c r="R136" s="14">
        <v>5448.5891765800188</v>
      </c>
    </row>
    <row r="137" spans="1:18" ht="16.5" customHeight="1" x14ac:dyDescent="0.2">
      <c r="A137" s="17"/>
      <c r="B137" s="18"/>
      <c r="C137" s="19" t="s">
        <v>21</v>
      </c>
      <c r="D137" s="18"/>
      <c r="E137" s="20"/>
      <c r="F137" s="21"/>
      <c r="G137" s="21">
        <v>17025697.018117201</v>
      </c>
      <c r="H137" s="22"/>
      <c r="I137" s="21">
        <v>16755406.605401799</v>
      </c>
      <c r="J137" s="23"/>
      <c r="K137" s="21"/>
      <c r="L137" s="21">
        <v>16755406.605401799</v>
      </c>
      <c r="M137" s="21"/>
      <c r="N137" s="21">
        <v>0</v>
      </c>
      <c r="O137" s="21"/>
      <c r="P137" s="21">
        <v>16876293.733705178</v>
      </c>
      <c r="Q137" s="21">
        <f>SUM(Q123:Q136)</f>
        <v>16755406.605401799</v>
      </c>
      <c r="R137" s="21">
        <v>-149403.28441202024</v>
      </c>
    </row>
    <row r="139" spans="1:18" x14ac:dyDescent="0.2">
      <c r="Q139" s="53">
        <f>Q137+Q121+Q106</f>
        <v>684475602.17540193</v>
      </c>
    </row>
    <row r="142" spans="1:18" x14ac:dyDescent="0.2">
      <c r="O142" s="1" t="s">
        <v>289</v>
      </c>
      <c r="Q142" s="54">
        <v>729475779.36367738</v>
      </c>
    </row>
    <row r="144" spans="1:18" x14ac:dyDescent="0.2">
      <c r="R144" s="53">
        <v>729475779</v>
      </c>
    </row>
    <row r="146" spans="17:17" x14ac:dyDescent="0.2">
      <c r="Q146" s="55">
        <f>Q142-Q139</f>
        <v>45000177.188275456</v>
      </c>
    </row>
    <row r="148" spans="17:17" x14ac:dyDescent="0.2">
      <c r="Q148" s="1">
        <f>Q146/Q142</f>
        <v>6.1688377409225524E-2</v>
      </c>
    </row>
  </sheetData>
  <autoFilter ref="A4:T4" xr:uid="{86FD2378-DDDA-41E7-B6A2-62C06F42AAA9}"/>
  <sortState xmlns:xlrd2="http://schemas.microsoft.com/office/spreadsheetml/2017/richdata2" ref="C115:Q120">
    <sortCondition ref="C115:C120"/>
  </sortState>
  <mergeCells count="3">
    <mergeCell ref="A1:R1"/>
    <mergeCell ref="A2:R2"/>
    <mergeCell ref="A3:R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679E9-BCC9-4F32-97DB-88D070A611F1}">
  <dimension ref="A1:H31"/>
  <sheetViews>
    <sheetView topLeftCell="A13" workbookViewId="0">
      <selection activeCell="AB12" sqref="A1:XFD1048576"/>
    </sheetView>
  </sheetViews>
  <sheetFormatPr baseColWidth="10" defaultColWidth="8.5" defaultRowHeight="11" x14ac:dyDescent="0.2"/>
  <cols>
    <col min="1" max="1" width="5.6640625" style="1" customWidth="1"/>
    <col min="2" max="2" width="61.5" style="1" customWidth="1"/>
    <col min="3" max="3" width="11.5" style="1" customWidth="1"/>
    <col min="4" max="4" width="31.5" style="1" customWidth="1"/>
    <col min="5" max="7" width="8.5" style="1" hidden="1" customWidth="1"/>
    <col min="8" max="8" width="21.5" style="1" customWidth="1"/>
    <col min="9" max="256" width="8.5" style="1"/>
    <col min="257" max="257" width="5.6640625" style="1" customWidth="1"/>
    <col min="258" max="258" width="61.5" style="1" customWidth="1"/>
    <col min="259" max="259" width="11.5" style="1" customWidth="1"/>
    <col min="260" max="260" width="31.5" style="1" customWidth="1"/>
    <col min="261" max="263" width="0" style="1" hidden="1" customWidth="1"/>
    <col min="264" max="264" width="21.5" style="1" customWidth="1"/>
    <col min="265" max="512" width="8.5" style="1"/>
    <col min="513" max="513" width="5.6640625" style="1" customWidth="1"/>
    <col min="514" max="514" width="61.5" style="1" customWidth="1"/>
    <col min="515" max="515" width="11.5" style="1" customWidth="1"/>
    <col min="516" max="516" width="31.5" style="1" customWidth="1"/>
    <col min="517" max="519" width="0" style="1" hidden="1" customWidth="1"/>
    <col min="520" max="520" width="21.5" style="1" customWidth="1"/>
    <col min="521" max="768" width="8.5" style="1"/>
    <col min="769" max="769" width="5.6640625" style="1" customWidth="1"/>
    <col min="770" max="770" width="61.5" style="1" customWidth="1"/>
    <col min="771" max="771" width="11.5" style="1" customWidth="1"/>
    <col min="772" max="772" width="31.5" style="1" customWidth="1"/>
    <col min="773" max="775" width="0" style="1" hidden="1" customWidth="1"/>
    <col min="776" max="776" width="21.5" style="1" customWidth="1"/>
    <col min="777" max="1024" width="8.5" style="1"/>
    <col min="1025" max="1025" width="5.6640625" style="1" customWidth="1"/>
    <col min="1026" max="1026" width="61.5" style="1" customWidth="1"/>
    <col min="1027" max="1027" width="11.5" style="1" customWidth="1"/>
    <col min="1028" max="1028" width="31.5" style="1" customWidth="1"/>
    <col min="1029" max="1031" width="0" style="1" hidden="1" customWidth="1"/>
    <col min="1032" max="1032" width="21.5" style="1" customWidth="1"/>
    <col min="1033" max="1280" width="8.5" style="1"/>
    <col min="1281" max="1281" width="5.6640625" style="1" customWidth="1"/>
    <col min="1282" max="1282" width="61.5" style="1" customWidth="1"/>
    <col min="1283" max="1283" width="11.5" style="1" customWidth="1"/>
    <col min="1284" max="1284" width="31.5" style="1" customWidth="1"/>
    <col min="1285" max="1287" width="0" style="1" hidden="1" customWidth="1"/>
    <col min="1288" max="1288" width="21.5" style="1" customWidth="1"/>
    <col min="1289" max="1536" width="8.5" style="1"/>
    <col min="1537" max="1537" width="5.6640625" style="1" customWidth="1"/>
    <col min="1538" max="1538" width="61.5" style="1" customWidth="1"/>
    <col min="1539" max="1539" width="11.5" style="1" customWidth="1"/>
    <col min="1540" max="1540" width="31.5" style="1" customWidth="1"/>
    <col min="1541" max="1543" width="0" style="1" hidden="1" customWidth="1"/>
    <col min="1544" max="1544" width="21.5" style="1" customWidth="1"/>
    <col min="1545" max="1792" width="8.5" style="1"/>
    <col min="1793" max="1793" width="5.6640625" style="1" customWidth="1"/>
    <col min="1794" max="1794" width="61.5" style="1" customWidth="1"/>
    <col min="1795" max="1795" width="11.5" style="1" customWidth="1"/>
    <col min="1796" max="1796" width="31.5" style="1" customWidth="1"/>
    <col min="1797" max="1799" width="0" style="1" hidden="1" customWidth="1"/>
    <col min="1800" max="1800" width="21.5" style="1" customWidth="1"/>
    <col min="1801" max="2048" width="8.5" style="1"/>
    <col min="2049" max="2049" width="5.6640625" style="1" customWidth="1"/>
    <col min="2050" max="2050" width="61.5" style="1" customWidth="1"/>
    <col min="2051" max="2051" width="11.5" style="1" customWidth="1"/>
    <col min="2052" max="2052" width="31.5" style="1" customWidth="1"/>
    <col min="2053" max="2055" width="0" style="1" hidden="1" customWidth="1"/>
    <col min="2056" max="2056" width="21.5" style="1" customWidth="1"/>
    <col min="2057" max="2304" width="8.5" style="1"/>
    <col min="2305" max="2305" width="5.6640625" style="1" customWidth="1"/>
    <col min="2306" max="2306" width="61.5" style="1" customWidth="1"/>
    <col min="2307" max="2307" width="11.5" style="1" customWidth="1"/>
    <col min="2308" max="2308" width="31.5" style="1" customWidth="1"/>
    <col min="2309" max="2311" width="0" style="1" hidden="1" customWidth="1"/>
    <col min="2312" max="2312" width="21.5" style="1" customWidth="1"/>
    <col min="2313" max="2560" width="8.5" style="1"/>
    <col min="2561" max="2561" width="5.6640625" style="1" customWidth="1"/>
    <col min="2562" max="2562" width="61.5" style="1" customWidth="1"/>
    <col min="2563" max="2563" width="11.5" style="1" customWidth="1"/>
    <col min="2564" max="2564" width="31.5" style="1" customWidth="1"/>
    <col min="2565" max="2567" width="0" style="1" hidden="1" customWidth="1"/>
    <col min="2568" max="2568" width="21.5" style="1" customWidth="1"/>
    <col min="2569" max="2816" width="8.5" style="1"/>
    <col min="2817" max="2817" width="5.6640625" style="1" customWidth="1"/>
    <col min="2818" max="2818" width="61.5" style="1" customWidth="1"/>
    <col min="2819" max="2819" width="11.5" style="1" customWidth="1"/>
    <col min="2820" max="2820" width="31.5" style="1" customWidth="1"/>
    <col min="2821" max="2823" width="0" style="1" hidden="1" customWidth="1"/>
    <col min="2824" max="2824" width="21.5" style="1" customWidth="1"/>
    <col min="2825" max="3072" width="8.5" style="1"/>
    <col min="3073" max="3073" width="5.6640625" style="1" customWidth="1"/>
    <col min="3074" max="3074" width="61.5" style="1" customWidth="1"/>
    <col min="3075" max="3075" width="11.5" style="1" customWidth="1"/>
    <col min="3076" max="3076" width="31.5" style="1" customWidth="1"/>
    <col min="3077" max="3079" width="0" style="1" hidden="1" customWidth="1"/>
    <col min="3080" max="3080" width="21.5" style="1" customWidth="1"/>
    <col min="3081" max="3328" width="8.5" style="1"/>
    <col min="3329" max="3329" width="5.6640625" style="1" customWidth="1"/>
    <col min="3330" max="3330" width="61.5" style="1" customWidth="1"/>
    <col min="3331" max="3331" width="11.5" style="1" customWidth="1"/>
    <col min="3332" max="3332" width="31.5" style="1" customWidth="1"/>
    <col min="3333" max="3335" width="0" style="1" hidden="1" customWidth="1"/>
    <col min="3336" max="3336" width="21.5" style="1" customWidth="1"/>
    <col min="3337" max="3584" width="8.5" style="1"/>
    <col min="3585" max="3585" width="5.6640625" style="1" customWidth="1"/>
    <col min="3586" max="3586" width="61.5" style="1" customWidth="1"/>
    <col min="3587" max="3587" width="11.5" style="1" customWidth="1"/>
    <col min="3588" max="3588" width="31.5" style="1" customWidth="1"/>
    <col min="3589" max="3591" width="0" style="1" hidden="1" customWidth="1"/>
    <col min="3592" max="3592" width="21.5" style="1" customWidth="1"/>
    <col min="3593" max="3840" width="8.5" style="1"/>
    <col min="3841" max="3841" width="5.6640625" style="1" customWidth="1"/>
    <col min="3842" max="3842" width="61.5" style="1" customWidth="1"/>
    <col min="3843" max="3843" width="11.5" style="1" customWidth="1"/>
    <col min="3844" max="3844" width="31.5" style="1" customWidth="1"/>
    <col min="3845" max="3847" width="0" style="1" hidden="1" customWidth="1"/>
    <col min="3848" max="3848" width="21.5" style="1" customWidth="1"/>
    <col min="3849" max="4096" width="8.5" style="1"/>
    <col min="4097" max="4097" width="5.6640625" style="1" customWidth="1"/>
    <col min="4098" max="4098" width="61.5" style="1" customWidth="1"/>
    <col min="4099" max="4099" width="11.5" style="1" customWidth="1"/>
    <col min="4100" max="4100" width="31.5" style="1" customWidth="1"/>
    <col min="4101" max="4103" width="0" style="1" hidden="1" customWidth="1"/>
    <col min="4104" max="4104" width="21.5" style="1" customWidth="1"/>
    <col min="4105" max="4352" width="8.5" style="1"/>
    <col min="4353" max="4353" width="5.6640625" style="1" customWidth="1"/>
    <col min="4354" max="4354" width="61.5" style="1" customWidth="1"/>
    <col min="4355" max="4355" width="11.5" style="1" customWidth="1"/>
    <col min="4356" max="4356" width="31.5" style="1" customWidth="1"/>
    <col min="4357" max="4359" width="0" style="1" hidden="1" customWidth="1"/>
    <col min="4360" max="4360" width="21.5" style="1" customWidth="1"/>
    <col min="4361" max="4608" width="8.5" style="1"/>
    <col min="4609" max="4609" width="5.6640625" style="1" customWidth="1"/>
    <col min="4610" max="4610" width="61.5" style="1" customWidth="1"/>
    <col min="4611" max="4611" width="11.5" style="1" customWidth="1"/>
    <col min="4612" max="4612" width="31.5" style="1" customWidth="1"/>
    <col min="4613" max="4615" width="0" style="1" hidden="1" customWidth="1"/>
    <col min="4616" max="4616" width="21.5" style="1" customWidth="1"/>
    <col min="4617" max="4864" width="8.5" style="1"/>
    <col min="4865" max="4865" width="5.6640625" style="1" customWidth="1"/>
    <col min="4866" max="4866" width="61.5" style="1" customWidth="1"/>
    <col min="4867" max="4867" width="11.5" style="1" customWidth="1"/>
    <col min="4868" max="4868" width="31.5" style="1" customWidth="1"/>
    <col min="4869" max="4871" width="0" style="1" hidden="1" customWidth="1"/>
    <col min="4872" max="4872" width="21.5" style="1" customWidth="1"/>
    <col min="4873" max="5120" width="8.5" style="1"/>
    <col min="5121" max="5121" width="5.6640625" style="1" customWidth="1"/>
    <col min="5122" max="5122" width="61.5" style="1" customWidth="1"/>
    <col min="5123" max="5123" width="11.5" style="1" customWidth="1"/>
    <col min="5124" max="5124" width="31.5" style="1" customWidth="1"/>
    <col min="5125" max="5127" width="0" style="1" hidden="1" customWidth="1"/>
    <col min="5128" max="5128" width="21.5" style="1" customWidth="1"/>
    <col min="5129" max="5376" width="8.5" style="1"/>
    <col min="5377" max="5377" width="5.6640625" style="1" customWidth="1"/>
    <col min="5378" max="5378" width="61.5" style="1" customWidth="1"/>
    <col min="5379" max="5379" width="11.5" style="1" customWidth="1"/>
    <col min="5380" max="5380" width="31.5" style="1" customWidth="1"/>
    <col min="5381" max="5383" width="0" style="1" hidden="1" customWidth="1"/>
    <col min="5384" max="5384" width="21.5" style="1" customWidth="1"/>
    <col min="5385" max="5632" width="8.5" style="1"/>
    <col min="5633" max="5633" width="5.6640625" style="1" customWidth="1"/>
    <col min="5634" max="5634" width="61.5" style="1" customWidth="1"/>
    <col min="5635" max="5635" width="11.5" style="1" customWidth="1"/>
    <col min="5636" max="5636" width="31.5" style="1" customWidth="1"/>
    <col min="5637" max="5639" width="0" style="1" hidden="1" customWidth="1"/>
    <col min="5640" max="5640" width="21.5" style="1" customWidth="1"/>
    <col min="5641" max="5888" width="8.5" style="1"/>
    <col min="5889" max="5889" width="5.6640625" style="1" customWidth="1"/>
    <col min="5890" max="5890" width="61.5" style="1" customWidth="1"/>
    <col min="5891" max="5891" width="11.5" style="1" customWidth="1"/>
    <col min="5892" max="5892" width="31.5" style="1" customWidth="1"/>
    <col min="5893" max="5895" width="0" style="1" hidden="1" customWidth="1"/>
    <col min="5896" max="5896" width="21.5" style="1" customWidth="1"/>
    <col min="5897" max="6144" width="8.5" style="1"/>
    <col min="6145" max="6145" width="5.6640625" style="1" customWidth="1"/>
    <col min="6146" max="6146" width="61.5" style="1" customWidth="1"/>
    <col min="6147" max="6147" width="11.5" style="1" customWidth="1"/>
    <col min="6148" max="6148" width="31.5" style="1" customWidth="1"/>
    <col min="6149" max="6151" width="0" style="1" hidden="1" customWidth="1"/>
    <col min="6152" max="6152" width="21.5" style="1" customWidth="1"/>
    <col min="6153" max="6400" width="8.5" style="1"/>
    <col min="6401" max="6401" width="5.6640625" style="1" customWidth="1"/>
    <col min="6402" max="6402" width="61.5" style="1" customWidth="1"/>
    <col min="6403" max="6403" width="11.5" style="1" customWidth="1"/>
    <col min="6404" max="6404" width="31.5" style="1" customWidth="1"/>
    <col min="6405" max="6407" width="0" style="1" hidden="1" customWidth="1"/>
    <col min="6408" max="6408" width="21.5" style="1" customWidth="1"/>
    <col min="6409" max="6656" width="8.5" style="1"/>
    <col min="6657" max="6657" width="5.6640625" style="1" customWidth="1"/>
    <col min="6658" max="6658" width="61.5" style="1" customWidth="1"/>
    <col min="6659" max="6659" width="11.5" style="1" customWidth="1"/>
    <col min="6660" max="6660" width="31.5" style="1" customWidth="1"/>
    <col min="6661" max="6663" width="0" style="1" hidden="1" customWidth="1"/>
    <col min="6664" max="6664" width="21.5" style="1" customWidth="1"/>
    <col min="6665" max="6912" width="8.5" style="1"/>
    <col min="6913" max="6913" width="5.6640625" style="1" customWidth="1"/>
    <col min="6914" max="6914" width="61.5" style="1" customWidth="1"/>
    <col min="6915" max="6915" width="11.5" style="1" customWidth="1"/>
    <col min="6916" max="6916" width="31.5" style="1" customWidth="1"/>
    <col min="6917" max="6919" width="0" style="1" hidden="1" customWidth="1"/>
    <col min="6920" max="6920" width="21.5" style="1" customWidth="1"/>
    <col min="6921" max="7168" width="8.5" style="1"/>
    <col min="7169" max="7169" width="5.6640625" style="1" customWidth="1"/>
    <col min="7170" max="7170" width="61.5" style="1" customWidth="1"/>
    <col min="7171" max="7171" width="11.5" style="1" customWidth="1"/>
    <col min="7172" max="7172" width="31.5" style="1" customWidth="1"/>
    <col min="7173" max="7175" width="0" style="1" hidden="1" customWidth="1"/>
    <col min="7176" max="7176" width="21.5" style="1" customWidth="1"/>
    <col min="7177" max="7424" width="8.5" style="1"/>
    <col min="7425" max="7425" width="5.6640625" style="1" customWidth="1"/>
    <col min="7426" max="7426" width="61.5" style="1" customWidth="1"/>
    <col min="7427" max="7427" width="11.5" style="1" customWidth="1"/>
    <col min="7428" max="7428" width="31.5" style="1" customWidth="1"/>
    <col min="7429" max="7431" width="0" style="1" hidden="1" customWidth="1"/>
    <col min="7432" max="7432" width="21.5" style="1" customWidth="1"/>
    <col min="7433" max="7680" width="8.5" style="1"/>
    <col min="7681" max="7681" width="5.6640625" style="1" customWidth="1"/>
    <col min="7682" max="7682" width="61.5" style="1" customWidth="1"/>
    <col min="7683" max="7683" width="11.5" style="1" customWidth="1"/>
    <col min="7684" max="7684" width="31.5" style="1" customWidth="1"/>
    <col min="7685" max="7687" width="0" style="1" hidden="1" customWidth="1"/>
    <col min="7688" max="7688" width="21.5" style="1" customWidth="1"/>
    <col min="7689" max="7936" width="8.5" style="1"/>
    <col min="7937" max="7937" width="5.6640625" style="1" customWidth="1"/>
    <col min="7938" max="7938" width="61.5" style="1" customWidth="1"/>
    <col min="7939" max="7939" width="11.5" style="1" customWidth="1"/>
    <col min="7940" max="7940" width="31.5" style="1" customWidth="1"/>
    <col min="7941" max="7943" width="0" style="1" hidden="1" customWidth="1"/>
    <col min="7944" max="7944" width="21.5" style="1" customWidth="1"/>
    <col min="7945" max="8192" width="8.5" style="1"/>
    <col min="8193" max="8193" width="5.6640625" style="1" customWidth="1"/>
    <col min="8194" max="8194" width="61.5" style="1" customWidth="1"/>
    <col min="8195" max="8195" width="11.5" style="1" customWidth="1"/>
    <col min="8196" max="8196" width="31.5" style="1" customWidth="1"/>
    <col min="8197" max="8199" width="0" style="1" hidden="1" customWidth="1"/>
    <col min="8200" max="8200" width="21.5" style="1" customWidth="1"/>
    <col min="8201" max="8448" width="8.5" style="1"/>
    <col min="8449" max="8449" width="5.6640625" style="1" customWidth="1"/>
    <col min="8450" max="8450" width="61.5" style="1" customWidth="1"/>
    <col min="8451" max="8451" width="11.5" style="1" customWidth="1"/>
    <col min="8452" max="8452" width="31.5" style="1" customWidth="1"/>
    <col min="8453" max="8455" width="0" style="1" hidden="1" customWidth="1"/>
    <col min="8456" max="8456" width="21.5" style="1" customWidth="1"/>
    <col min="8457" max="8704" width="8.5" style="1"/>
    <col min="8705" max="8705" width="5.6640625" style="1" customWidth="1"/>
    <col min="8706" max="8706" width="61.5" style="1" customWidth="1"/>
    <col min="8707" max="8707" width="11.5" style="1" customWidth="1"/>
    <col min="8708" max="8708" width="31.5" style="1" customWidth="1"/>
    <col min="8709" max="8711" width="0" style="1" hidden="1" customWidth="1"/>
    <col min="8712" max="8712" width="21.5" style="1" customWidth="1"/>
    <col min="8713" max="8960" width="8.5" style="1"/>
    <col min="8961" max="8961" width="5.6640625" style="1" customWidth="1"/>
    <col min="8962" max="8962" width="61.5" style="1" customWidth="1"/>
    <col min="8963" max="8963" width="11.5" style="1" customWidth="1"/>
    <col min="8964" max="8964" width="31.5" style="1" customWidth="1"/>
    <col min="8965" max="8967" width="0" style="1" hidden="1" customWidth="1"/>
    <col min="8968" max="8968" width="21.5" style="1" customWidth="1"/>
    <col min="8969" max="9216" width="8.5" style="1"/>
    <col min="9217" max="9217" width="5.6640625" style="1" customWidth="1"/>
    <col min="9218" max="9218" width="61.5" style="1" customWidth="1"/>
    <col min="9219" max="9219" width="11.5" style="1" customWidth="1"/>
    <col min="9220" max="9220" width="31.5" style="1" customWidth="1"/>
    <col min="9221" max="9223" width="0" style="1" hidden="1" customWidth="1"/>
    <col min="9224" max="9224" width="21.5" style="1" customWidth="1"/>
    <col min="9225" max="9472" width="8.5" style="1"/>
    <col min="9473" max="9473" width="5.6640625" style="1" customWidth="1"/>
    <col min="9474" max="9474" width="61.5" style="1" customWidth="1"/>
    <col min="9475" max="9475" width="11.5" style="1" customWidth="1"/>
    <col min="9476" max="9476" width="31.5" style="1" customWidth="1"/>
    <col min="9477" max="9479" width="0" style="1" hidden="1" customWidth="1"/>
    <col min="9480" max="9480" width="21.5" style="1" customWidth="1"/>
    <col min="9481" max="9728" width="8.5" style="1"/>
    <col min="9729" max="9729" width="5.6640625" style="1" customWidth="1"/>
    <col min="9730" max="9730" width="61.5" style="1" customWidth="1"/>
    <col min="9731" max="9731" width="11.5" style="1" customWidth="1"/>
    <col min="9732" max="9732" width="31.5" style="1" customWidth="1"/>
    <col min="9733" max="9735" width="0" style="1" hidden="1" customWidth="1"/>
    <col min="9736" max="9736" width="21.5" style="1" customWidth="1"/>
    <col min="9737" max="9984" width="8.5" style="1"/>
    <col min="9985" max="9985" width="5.6640625" style="1" customWidth="1"/>
    <col min="9986" max="9986" width="61.5" style="1" customWidth="1"/>
    <col min="9987" max="9987" width="11.5" style="1" customWidth="1"/>
    <col min="9988" max="9988" width="31.5" style="1" customWidth="1"/>
    <col min="9989" max="9991" width="0" style="1" hidden="1" customWidth="1"/>
    <col min="9992" max="9992" width="21.5" style="1" customWidth="1"/>
    <col min="9993" max="10240" width="8.5" style="1"/>
    <col min="10241" max="10241" width="5.6640625" style="1" customWidth="1"/>
    <col min="10242" max="10242" width="61.5" style="1" customWidth="1"/>
    <col min="10243" max="10243" width="11.5" style="1" customWidth="1"/>
    <col min="10244" max="10244" width="31.5" style="1" customWidth="1"/>
    <col min="10245" max="10247" width="0" style="1" hidden="1" customWidth="1"/>
    <col min="10248" max="10248" width="21.5" style="1" customWidth="1"/>
    <col min="10249" max="10496" width="8.5" style="1"/>
    <col min="10497" max="10497" width="5.6640625" style="1" customWidth="1"/>
    <col min="10498" max="10498" width="61.5" style="1" customWidth="1"/>
    <col min="10499" max="10499" width="11.5" style="1" customWidth="1"/>
    <col min="10500" max="10500" width="31.5" style="1" customWidth="1"/>
    <col min="10501" max="10503" width="0" style="1" hidden="1" customWidth="1"/>
    <col min="10504" max="10504" width="21.5" style="1" customWidth="1"/>
    <col min="10505" max="10752" width="8.5" style="1"/>
    <col min="10753" max="10753" width="5.6640625" style="1" customWidth="1"/>
    <col min="10754" max="10754" width="61.5" style="1" customWidth="1"/>
    <col min="10755" max="10755" width="11.5" style="1" customWidth="1"/>
    <col min="10756" max="10756" width="31.5" style="1" customWidth="1"/>
    <col min="10757" max="10759" width="0" style="1" hidden="1" customWidth="1"/>
    <col min="10760" max="10760" width="21.5" style="1" customWidth="1"/>
    <col min="10761" max="11008" width="8.5" style="1"/>
    <col min="11009" max="11009" width="5.6640625" style="1" customWidth="1"/>
    <col min="11010" max="11010" width="61.5" style="1" customWidth="1"/>
    <col min="11011" max="11011" width="11.5" style="1" customWidth="1"/>
    <col min="11012" max="11012" width="31.5" style="1" customWidth="1"/>
    <col min="11013" max="11015" width="0" style="1" hidden="1" customWidth="1"/>
    <col min="11016" max="11016" width="21.5" style="1" customWidth="1"/>
    <col min="11017" max="11264" width="8.5" style="1"/>
    <col min="11265" max="11265" width="5.6640625" style="1" customWidth="1"/>
    <col min="11266" max="11266" width="61.5" style="1" customWidth="1"/>
    <col min="11267" max="11267" width="11.5" style="1" customWidth="1"/>
    <col min="11268" max="11268" width="31.5" style="1" customWidth="1"/>
    <col min="11269" max="11271" width="0" style="1" hidden="1" customWidth="1"/>
    <col min="11272" max="11272" width="21.5" style="1" customWidth="1"/>
    <col min="11273" max="11520" width="8.5" style="1"/>
    <col min="11521" max="11521" width="5.6640625" style="1" customWidth="1"/>
    <col min="11522" max="11522" width="61.5" style="1" customWidth="1"/>
    <col min="11523" max="11523" width="11.5" style="1" customWidth="1"/>
    <col min="11524" max="11524" width="31.5" style="1" customWidth="1"/>
    <col min="11525" max="11527" width="0" style="1" hidden="1" customWidth="1"/>
    <col min="11528" max="11528" width="21.5" style="1" customWidth="1"/>
    <col min="11529" max="11776" width="8.5" style="1"/>
    <col min="11777" max="11777" width="5.6640625" style="1" customWidth="1"/>
    <col min="11778" max="11778" width="61.5" style="1" customWidth="1"/>
    <col min="11779" max="11779" width="11.5" style="1" customWidth="1"/>
    <col min="11780" max="11780" width="31.5" style="1" customWidth="1"/>
    <col min="11781" max="11783" width="0" style="1" hidden="1" customWidth="1"/>
    <col min="11784" max="11784" width="21.5" style="1" customWidth="1"/>
    <col min="11785" max="12032" width="8.5" style="1"/>
    <col min="12033" max="12033" width="5.6640625" style="1" customWidth="1"/>
    <col min="12034" max="12034" width="61.5" style="1" customWidth="1"/>
    <col min="12035" max="12035" width="11.5" style="1" customWidth="1"/>
    <col min="12036" max="12036" width="31.5" style="1" customWidth="1"/>
    <col min="12037" max="12039" width="0" style="1" hidden="1" customWidth="1"/>
    <col min="12040" max="12040" width="21.5" style="1" customWidth="1"/>
    <col min="12041" max="12288" width="8.5" style="1"/>
    <col min="12289" max="12289" width="5.6640625" style="1" customWidth="1"/>
    <col min="12290" max="12290" width="61.5" style="1" customWidth="1"/>
    <col min="12291" max="12291" width="11.5" style="1" customWidth="1"/>
    <col min="12292" max="12292" width="31.5" style="1" customWidth="1"/>
    <col min="12293" max="12295" width="0" style="1" hidden="1" customWidth="1"/>
    <col min="12296" max="12296" width="21.5" style="1" customWidth="1"/>
    <col min="12297" max="12544" width="8.5" style="1"/>
    <col min="12545" max="12545" width="5.6640625" style="1" customWidth="1"/>
    <col min="12546" max="12546" width="61.5" style="1" customWidth="1"/>
    <col min="12547" max="12547" width="11.5" style="1" customWidth="1"/>
    <col min="12548" max="12548" width="31.5" style="1" customWidth="1"/>
    <col min="12549" max="12551" width="0" style="1" hidden="1" customWidth="1"/>
    <col min="12552" max="12552" width="21.5" style="1" customWidth="1"/>
    <col min="12553" max="12800" width="8.5" style="1"/>
    <col min="12801" max="12801" width="5.6640625" style="1" customWidth="1"/>
    <col min="12802" max="12802" width="61.5" style="1" customWidth="1"/>
    <col min="12803" max="12803" width="11.5" style="1" customWidth="1"/>
    <col min="12804" max="12804" width="31.5" style="1" customWidth="1"/>
    <col min="12805" max="12807" width="0" style="1" hidden="1" customWidth="1"/>
    <col min="12808" max="12808" width="21.5" style="1" customWidth="1"/>
    <col min="12809" max="13056" width="8.5" style="1"/>
    <col min="13057" max="13057" width="5.6640625" style="1" customWidth="1"/>
    <col min="13058" max="13058" width="61.5" style="1" customWidth="1"/>
    <col min="13059" max="13059" width="11.5" style="1" customWidth="1"/>
    <col min="13060" max="13060" width="31.5" style="1" customWidth="1"/>
    <col min="13061" max="13063" width="0" style="1" hidden="1" customWidth="1"/>
    <col min="13064" max="13064" width="21.5" style="1" customWidth="1"/>
    <col min="13065" max="13312" width="8.5" style="1"/>
    <col min="13313" max="13313" width="5.6640625" style="1" customWidth="1"/>
    <col min="13314" max="13314" width="61.5" style="1" customWidth="1"/>
    <col min="13315" max="13315" width="11.5" style="1" customWidth="1"/>
    <col min="13316" max="13316" width="31.5" style="1" customWidth="1"/>
    <col min="13317" max="13319" width="0" style="1" hidden="1" customWidth="1"/>
    <col min="13320" max="13320" width="21.5" style="1" customWidth="1"/>
    <col min="13321" max="13568" width="8.5" style="1"/>
    <col min="13569" max="13569" width="5.6640625" style="1" customWidth="1"/>
    <col min="13570" max="13570" width="61.5" style="1" customWidth="1"/>
    <col min="13571" max="13571" width="11.5" style="1" customWidth="1"/>
    <col min="13572" max="13572" width="31.5" style="1" customWidth="1"/>
    <col min="13573" max="13575" width="0" style="1" hidden="1" customWidth="1"/>
    <col min="13576" max="13576" width="21.5" style="1" customWidth="1"/>
    <col min="13577" max="13824" width="8.5" style="1"/>
    <col min="13825" max="13825" width="5.6640625" style="1" customWidth="1"/>
    <col min="13826" max="13826" width="61.5" style="1" customWidth="1"/>
    <col min="13827" max="13827" width="11.5" style="1" customWidth="1"/>
    <col min="13828" max="13828" width="31.5" style="1" customWidth="1"/>
    <col min="13829" max="13831" width="0" style="1" hidden="1" customWidth="1"/>
    <col min="13832" max="13832" width="21.5" style="1" customWidth="1"/>
    <col min="13833" max="14080" width="8.5" style="1"/>
    <col min="14081" max="14081" width="5.6640625" style="1" customWidth="1"/>
    <col min="14082" max="14082" width="61.5" style="1" customWidth="1"/>
    <col min="14083" max="14083" width="11.5" style="1" customWidth="1"/>
    <col min="14084" max="14084" width="31.5" style="1" customWidth="1"/>
    <col min="14085" max="14087" width="0" style="1" hidden="1" customWidth="1"/>
    <col min="14088" max="14088" width="21.5" style="1" customWidth="1"/>
    <col min="14089" max="14336" width="8.5" style="1"/>
    <col min="14337" max="14337" width="5.6640625" style="1" customWidth="1"/>
    <col min="14338" max="14338" width="61.5" style="1" customWidth="1"/>
    <col min="14339" max="14339" width="11.5" style="1" customWidth="1"/>
    <col min="14340" max="14340" width="31.5" style="1" customWidth="1"/>
    <col min="14341" max="14343" width="0" style="1" hidden="1" customWidth="1"/>
    <col min="14344" max="14344" width="21.5" style="1" customWidth="1"/>
    <col min="14345" max="14592" width="8.5" style="1"/>
    <col min="14593" max="14593" width="5.6640625" style="1" customWidth="1"/>
    <col min="14594" max="14594" width="61.5" style="1" customWidth="1"/>
    <col min="14595" max="14595" width="11.5" style="1" customWidth="1"/>
    <col min="14596" max="14596" width="31.5" style="1" customWidth="1"/>
    <col min="14597" max="14599" width="0" style="1" hidden="1" customWidth="1"/>
    <col min="14600" max="14600" width="21.5" style="1" customWidth="1"/>
    <col min="14601" max="14848" width="8.5" style="1"/>
    <col min="14849" max="14849" width="5.6640625" style="1" customWidth="1"/>
    <col min="14850" max="14850" width="61.5" style="1" customWidth="1"/>
    <col min="14851" max="14851" width="11.5" style="1" customWidth="1"/>
    <col min="14852" max="14852" width="31.5" style="1" customWidth="1"/>
    <col min="14853" max="14855" width="0" style="1" hidden="1" customWidth="1"/>
    <col min="14856" max="14856" width="21.5" style="1" customWidth="1"/>
    <col min="14857" max="15104" width="8.5" style="1"/>
    <col min="15105" max="15105" width="5.6640625" style="1" customWidth="1"/>
    <col min="15106" max="15106" width="61.5" style="1" customWidth="1"/>
    <col min="15107" max="15107" width="11.5" style="1" customWidth="1"/>
    <col min="15108" max="15108" width="31.5" style="1" customWidth="1"/>
    <col min="15109" max="15111" width="0" style="1" hidden="1" customWidth="1"/>
    <col min="15112" max="15112" width="21.5" style="1" customWidth="1"/>
    <col min="15113" max="15360" width="8.5" style="1"/>
    <col min="15361" max="15361" width="5.6640625" style="1" customWidth="1"/>
    <col min="15362" max="15362" width="61.5" style="1" customWidth="1"/>
    <col min="15363" max="15363" width="11.5" style="1" customWidth="1"/>
    <col min="15364" max="15364" width="31.5" style="1" customWidth="1"/>
    <col min="15365" max="15367" width="0" style="1" hidden="1" customWidth="1"/>
    <col min="15368" max="15368" width="21.5" style="1" customWidth="1"/>
    <col min="15369" max="15616" width="8.5" style="1"/>
    <col min="15617" max="15617" width="5.6640625" style="1" customWidth="1"/>
    <col min="15618" max="15618" width="61.5" style="1" customWidth="1"/>
    <col min="15619" max="15619" width="11.5" style="1" customWidth="1"/>
    <col min="15620" max="15620" width="31.5" style="1" customWidth="1"/>
    <col min="15621" max="15623" width="0" style="1" hidden="1" customWidth="1"/>
    <col min="15624" max="15624" width="21.5" style="1" customWidth="1"/>
    <col min="15625" max="15872" width="8.5" style="1"/>
    <col min="15873" max="15873" width="5.6640625" style="1" customWidth="1"/>
    <col min="15874" max="15874" width="61.5" style="1" customWidth="1"/>
    <col min="15875" max="15875" width="11.5" style="1" customWidth="1"/>
    <col min="15876" max="15876" width="31.5" style="1" customWidth="1"/>
    <col min="15877" max="15879" width="0" style="1" hidden="1" customWidth="1"/>
    <col min="15880" max="15880" width="21.5" style="1" customWidth="1"/>
    <col min="15881" max="16128" width="8.5" style="1"/>
    <col min="16129" max="16129" width="5.6640625" style="1" customWidth="1"/>
    <col min="16130" max="16130" width="61.5" style="1" customWidth="1"/>
    <col min="16131" max="16131" width="11.5" style="1" customWidth="1"/>
    <col min="16132" max="16132" width="31.5" style="1" customWidth="1"/>
    <col min="16133" max="16135" width="0" style="1" hidden="1" customWidth="1"/>
    <col min="16136" max="16136" width="21.5" style="1" customWidth="1"/>
    <col min="16137" max="16384" width="8.5" style="1"/>
  </cols>
  <sheetData>
    <row r="1" spans="1:8" ht="19" x14ac:dyDescent="0.2">
      <c r="A1" s="77" t="s">
        <v>215</v>
      </c>
      <c r="B1" s="78"/>
      <c r="C1" s="78"/>
      <c r="D1" s="78"/>
      <c r="E1" s="78"/>
      <c r="F1" s="78"/>
      <c r="G1" s="78"/>
      <c r="H1" s="78"/>
    </row>
    <row r="2" spans="1:8" ht="14.25" customHeight="1" x14ac:dyDescent="0.2">
      <c r="A2" s="88" t="s">
        <v>216</v>
      </c>
      <c r="B2" s="78"/>
      <c r="C2" s="78"/>
      <c r="D2" s="78"/>
      <c r="E2" s="78"/>
      <c r="F2" s="78"/>
      <c r="G2" s="78"/>
      <c r="H2" s="78"/>
    </row>
    <row r="3" spans="1:8" ht="14.25" customHeight="1" x14ac:dyDescent="0.2">
      <c r="A3" s="88" t="s">
        <v>217</v>
      </c>
      <c r="B3" s="78"/>
      <c r="C3" s="78"/>
      <c r="D3" s="78"/>
      <c r="E3" s="78"/>
      <c r="F3" s="78"/>
      <c r="G3" s="78"/>
      <c r="H3" s="78"/>
    </row>
    <row r="4" spans="1:8" ht="14.25" customHeight="1" x14ac:dyDescent="0.2">
      <c r="A4" s="88" t="s">
        <v>218</v>
      </c>
      <c r="B4" s="78"/>
      <c r="C4" s="78"/>
      <c r="D4" s="78"/>
      <c r="E4" s="78"/>
      <c r="F4" s="78"/>
      <c r="G4" s="78"/>
      <c r="H4" s="78"/>
    </row>
    <row r="5" spans="1:8" ht="14.25" customHeight="1" x14ac:dyDescent="0.2">
      <c r="A5" s="88" t="s">
        <v>219</v>
      </c>
      <c r="B5" s="78"/>
      <c r="C5" s="78"/>
      <c r="D5" s="78"/>
      <c r="E5" s="78"/>
      <c r="F5" s="78"/>
      <c r="G5" s="78"/>
      <c r="H5" s="78"/>
    </row>
    <row r="6" spans="1:8" ht="30" x14ac:dyDescent="0.2">
      <c r="A6" s="2" t="s">
        <v>2</v>
      </c>
      <c r="B6" s="3" t="s">
        <v>220</v>
      </c>
      <c r="C6" s="3" t="s">
        <v>221</v>
      </c>
      <c r="D6" s="3" t="s">
        <v>222</v>
      </c>
      <c r="E6" s="3"/>
      <c r="F6" s="3"/>
      <c r="G6" s="3" t="s">
        <v>7</v>
      </c>
      <c r="H6" s="3" t="s">
        <v>277</v>
      </c>
    </row>
    <row r="7" spans="1:8" ht="15" x14ac:dyDescent="0.2">
      <c r="A7" s="24" t="s">
        <v>10</v>
      </c>
      <c r="B7" s="25" t="s">
        <v>223</v>
      </c>
      <c r="C7" s="26"/>
      <c r="D7" s="11"/>
      <c r="E7" s="27"/>
      <c r="F7" s="27"/>
      <c r="G7" s="28"/>
      <c r="H7" s="29"/>
    </row>
    <row r="8" spans="1:8" ht="15" x14ac:dyDescent="0.2">
      <c r="A8" s="30" t="s">
        <v>224</v>
      </c>
      <c r="B8" s="31" t="s">
        <v>225</v>
      </c>
      <c r="C8" s="32" t="s">
        <v>226</v>
      </c>
      <c r="D8" s="11" t="s">
        <v>234</v>
      </c>
      <c r="E8" s="33"/>
      <c r="F8" s="33"/>
      <c r="G8" s="34"/>
      <c r="H8" s="35">
        <v>426765403.92794919</v>
      </c>
    </row>
    <row r="9" spans="1:8" ht="15" x14ac:dyDescent="0.2">
      <c r="A9" s="24"/>
      <c r="B9" s="25" t="s">
        <v>227</v>
      </c>
      <c r="C9" s="26" t="s">
        <v>228</v>
      </c>
      <c r="D9" s="11" t="s">
        <v>229</v>
      </c>
      <c r="E9" s="27"/>
      <c r="F9" s="27"/>
      <c r="G9" s="28"/>
      <c r="H9" s="29">
        <v>299734654.95120001</v>
      </c>
    </row>
    <row r="10" spans="1:8" ht="15" x14ac:dyDescent="0.2">
      <c r="A10" s="24"/>
      <c r="B10" s="25" t="s">
        <v>230</v>
      </c>
      <c r="C10" s="26" t="s">
        <v>231</v>
      </c>
      <c r="D10" s="11" t="s">
        <v>232</v>
      </c>
      <c r="E10" s="27"/>
      <c r="F10" s="27"/>
      <c r="G10" s="28"/>
      <c r="H10" s="29">
        <v>127030748.97674921</v>
      </c>
    </row>
    <row r="11" spans="1:8" ht="15" x14ac:dyDescent="0.2">
      <c r="A11" s="24"/>
      <c r="B11" s="25" t="s">
        <v>233</v>
      </c>
      <c r="C11" s="26" t="s">
        <v>234</v>
      </c>
      <c r="D11" s="11" t="s">
        <v>235</v>
      </c>
      <c r="E11" s="27"/>
      <c r="F11" s="27"/>
      <c r="G11" s="28"/>
      <c r="H11" s="29">
        <v>426765403.92794919</v>
      </c>
    </row>
    <row r="12" spans="1:8" ht="15" x14ac:dyDescent="0.2">
      <c r="A12" s="30" t="s">
        <v>236</v>
      </c>
      <c r="B12" s="31" t="s">
        <v>237</v>
      </c>
      <c r="C12" s="32" t="s">
        <v>238</v>
      </c>
      <c r="D12" s="11" t="s">
        <v>242</v>
      </c>
      <c r="E12" s="33"/>
      <c r="F12" s="33"/>
      <c r="G12" s="34"/>
      <c r="H12" s="35">
        <v>179844765.1115666</v>
      </c>
    </row>
    <row r="13" spans="1:8" ht="15" x14ac:dyDescent="0.2">
      <c r="A13" s="24"/>
      <c r="B13" s="25" t="s">
        <v>227</v>
      </c>
      <c r="C13" s="26" t="s">
        <v>239</v>
      </c>
      <c r="D13" s="11" t="s">
        <v>229</v>
      </c>
      <c r="E13" s="27"/>
      <c r="F13" s="27"/>
      <c r="G13" s="28"/>
      <c r="H13" s="29">
        <v>168052318.20270002</v>
      </c>
    </row>
    <row r="14" spans="1:8" ht="15" x14ac:dyDescent="0.2">
      <c r="A14" s="24"/>
      <c r="B14" s="25" t="s">
        <v>240</v>
      </c>
      <c r="C14" s="26" t="s">
        <v>241</v>
      </c>
      <c r="D14" s="11" t="s">
        <v>232</v>
      </c>
      <c r="E14" s="27"/>
      <c r="F14" s="27"/>
      <c r="G14" s="28"/>
      <c r="H14" s="29">
        <v>11792446.908866599</v>
      </c>
    </row>
    <row r="15" spans="1:8" ht="15" x14ac:dyDescent="0.2">
      <c r="A15" s="24"/>
      <c r="B15" s="25" t="s">
        <v>233</v>
      </c>
      <c r="C15" s="26" t="s">
        <v>242</v>
      </c>
      <c r="D15" s="11" t="s">
        <v>243</v>
      </c>
      <c r="E15" s="27"/>
      <c r="F15" s="27"/>
      <c r="G15" s="28"/>
      <c r="H15" s="29">
        <v>179844765.1115666</v>
      </c>
    </row>
    <row r="16" spans="1:8" ht="15" x14ac:dyDescent="0.2">
      <c r="A16" s="30" t="s">
        <v>244</v>
      </c>
      <c r="B16" s="31" t="s">
        <v>245</v>
      </c>
      <c r="C16" s="32" t="s">
        <v>246</v>
      </c>
      <c r="D16" s="11" t="s">
        <v>250</v>
      </c>
      <c r="E16" s="33"/>
      <c r="F16" s="33"/>
      <c r="G16" s="34"/>
      <c r="H16" s="35">
        <v>16876067.53728798</v>
      </c>
    </row>
    <row r="17" spans="1:8" ht="15" x14ac:dyDescent="0.2">
      <c r="A17" s="24"/>
      <c r="B17" s="25" t="s">
        <v>227</v>
      </c>
      <c r="C17" s="26" t="s">
        <v>247</v>
      </c>
      <c r="D17" s="11" t="s">
        <v>229</v>
      </c>
      <c r="E17" s="27"/>
      <c r="F17" s="27"/>
      <c r="G17" s="28"/>
      <c r="H17" s="29">
        <v>17025470.821699999</v>
      </c>
    </row>
    <row r="18" spans="1:8" ht="15" x14ac:dyDescent="0.2">
      <c r="A18" s="24"/>
      <c r="B18" s="25" t="s">
        <v>248</v>
      </c>
      <c r="C18" s="26" t="s">
        <v>249</v>
      </c>
      <c r="D18" s="11" t="s">
        <v>232</v>
      </c>
      <c r="E18" s="27"/>
      <c r="F18" s="27"/>
      <c r="G18" s="28"/>
      <c r="H18" s="29">
        <v>-149403.28441202024</v>
      </c>
    </row>
    <row r="19" spans="1:8" ht="15" x14ac:dyDescent="0.2">
      <c r="A19" s="24"/>
      <c r="B19" s="25" t="s">
        <v>233</v>
      </c>
      <c r="C19" s="26" t="s">
        <v>250</v>
      </c>
      <c r="D19" s="11" t="s">
        <v>251</v>
      </c>
      <c r="E19" s="27"/>
      <c r="F19" s="27"/>
      <c r="G19" s="28"/>
      <c r="H19" s="29">
        <v>16876067.53728798</v>
      </c>
    </row>
    <row r="20" spans="1:8" ht="15" x14ac:dyDescent="0.2">
      <c r="A20" s="36" t="s">
        <v>278</v>
      </c>
      <c r="B20" s="37" t="s">
        <v>252</v>
      </c>
      <c r="C20" s="38" t="s">
        <v>253</v>
      </c>
      <c r="D20" s="11" t="s">
        <v>254</v>
      </c>
      <c r="E20" s="39"/>
      <c r="F20" s="39"/>
      <c r="G20" s="40"/>
      <c r="H20" s="41">
        <v>623486236.57680368</v>
      </c>
    </row>
    <row r="21" spans="1:8" ht="15" x14ac:dyDescent="0.2">
      <c r="A21" s="24" t="s">
        <v>14</v>
      </c>
      <c r="B21" s="25" t="s">
        <v>255</v>
      </c>
      <c r="C21" s="26" t="s">
        <v>278</v>
      </c>
      <c r="D21" s="11" t="s">
        <v>278</v>
      </c>
      <c r="E21" s="27"/>
      <c r="F21" s="27"/>
      <c r="G21" s="42"/>
      <c r="H21" s="29"/>
    </row>
    <row r="22" spans="1:8" ht="15" x14ac:dyDescent="0.2">
      <c r="A22" s="24" t="s">
        <v>224</v>
      </c>
      <c r="B22" s="25" t="s">
        <v>256</v>
      </c>
      <c r="C22" s="26" t="s">
        <v>250</v>
      </c>
      <c r="D22" s="11" t="s">
        <v>279</v>
      </c>
      <c r="E22" s="27"/>
      <c r="F22" s="27"/>
      <c r="G22" s="42" t="s">
        <v>280</v>
      </c>
      <c r="H22" s="29">
        <v>45514495.270106666</v>
      </c>
    </row>
    <row r="23" spans="1:8" ht="15" x14ac:dyDescent="0.2">
      <c r="A23" s="24" t="s">
        <v>236</v>
      </c>
      <c r="B23" s="25" t="s">
        <v>257</v>
      </c>
      <c r="C23" s="26" t="s">
        <v>258</v>
      </c>
      <c r="D23" s="11" t="s">
        <v>281</v>
      </c>
      <c r="E23" s="27"/>
      <c r="F23" s="27"/>
      <c r="G23" s="42" t="s">
        <v>282</v>
      </c>
      <c r="H23" s="29">
        <v>6858348.6023448398</v>
      </c>
    </row>
    <row r="24" spans="1:8" ht="15" x14ac:dyDescent="0.2">
      <c r="A24" s="24" t="s">
        <v>244</v>
      </c>
      <c r="B24" s="25" t="s">
        <v>259</v>
      </c>
      <c r="C24" s="26" t="s">
        <v>30</v>
      </c>
      <c r="D24" s="11" t="s">
        <v>283</v>
      </c>
      <c r="E24" s="27"/>
      <c r="F24" s="27"/>
      <c r="G24" s="42" t="s">
        <v>284</v>
      </c>
      <c r="H24" s="29">
        <v>15587155.914420092</v>
      </c>
    </row>
    <row r="25" spans="1:8" ht="15" x14ac:dyDescent="0.2">
      <c r="A25" s="36" t="s">
        <v>278</v>
      </c>
      <c r="B25" s="37" t="s">
        <v>260</v>
      </c>
      <c r="C25" s="38" t="s">
        <v>261</v>
      </c>
      <c r="D25" s="11" t="s">
        <v>262</v>
      </c>
      <c r="E25" s="39"/>
      <c r="F25" s="39"/>
      <c r="G25" s="40"/>
      <c r="H25" s="41">
        <v>67959999.786871597</v>
      </c>
    </row>
    <row r="26" spans="1:8" ht="15" x14ac:dyDescent="0.2">
      <c r="A26" s="24" t="s">
        <v>17</v>
      </c>
      <c r="B26" s="25" t="s">
        <v>263</v>
      </c>
      <c r="C26" s="26" t="s">
        <v>264</v>
      </c>
      <c r="D26" s="11" t="s">
        <v>285</v>
      </c>
      <c r="E26" s="27"/>
      <c r="F26" s="27"/>
      <c r="G26" s="42" t="s">
        <v>286</v>
      </c>
      <c r="H26" s="29">
        <v>38029543.000002138</v>
      </c>
    </row>
    <row r="27" spans="1:8" ht="15" x14ac:dyDescent="0.2">
      <c r="A27" s="24" t="s">
        <v>278</v>
      </c>
      <c r="B27" s="25" t="s">
        <v>265</v>
      </c>
      <c r="C27" s="26" t="s">
        <v>266</v>
      </c>
      <c r="D27" s="11" t="s">
        <v>267</v>
      </c>
      <c r="E27" s="27"/>
      <c r="F27" s="27"/>
      <c r="G27" s="42"/>
      <c r="H27" s="29">
        <v>729475779.36367738</v>
      </c>
    </row>
    <row r="28" spans="1:8" ht="15" x14ac:dyDescent="0.2">
      <c r="A28" s="24" t="s">
        <v>268</v>
      </c>
      <c r="B28" s="25" t="s">
        <v>269</v>
      </c>
      <c r="C28" s="26" t="s">
        <v>270</v>
      </c>
      <c r="D28" s="11" t="s">
        <v>287</v>
      </c>
      <c r="E28" s="43">
        <v>0.08</v>
      </c>
      <c r="F28" s="27"/>
      <c r="G28" s="44">
        <v>0.08</v>
      </c>
      <c r="H28" s="29">
        <v>58358062.34909419</v>
      </c>
    </row>
    <row r="29" spans="1:8" ht="15" x14ac:dyDescent="0.2">
      <c r="A29" s="36" t="s">
        <v>271</v>
      </c>
      <c r="B29" s="37" t="s">
        <v>272</v>
      </c>
      <c r="C29" s="38" t="s">
        <v>273</v>
      </c>
      <c r="D29" s="11" t="s">
        <v>274</v>
      </c>
      <c r="E29" s="45"/>
      <c r="F29" s="39"/>
      <c r="G29" s="46"/>
      <c r="H29" s="41">
        <v>787833842</v>
      </c>
    </row>
    <row r="30" spans="1:8" ht="15" x14ac:dyDescent="0.2">
      <c r="A30" s="47"/>
      <c r="B30" s="48" t="s">
        <v>275</v>
      </c>
      <c r="C30" s="48"/>
      <c r="D30" s="49"/>
      <c r="E30" s="50"/>
      <c r="F30" s="50"/>
      <c r="G30" s="51"/>
      <c r="H30" s="52">
        <v>787834000</v>
      </c>
    </row>
    <row r="31" spans="1:8" ht="14" x14ac:dyDescent="0.2">
      <c r="A31" s="81" t="s">
        <v>276</v>
      </c>
      <c r="B31" s="82"/>
      <c r="C31" s="83"/>
      <c r="D31" s="84"/>
      <c r="E31" s="85"/>
      <c r="F31" s="85"/>
      <c r="G31" s="86"/>
      <c r="H31" s="87"/>
    </row>
  </sheetData>
  <mergeCells count="6">
    <mergeCell ref="A31:H31"/>
    <mergeCell ref="A1:H1"/>
    <mergeCell ref="A2:H2"/>
    <mergeCell ref="A3:H3"/>
    <mergeCell ref="A4:H4"/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289AD-CC7B-452C-8AB9-9C0EFAA007B4}">
  <dimension ref="A1:T41"/>
  <sheetViews>
    <sheetView tabSelected="1" topLeftCell="A24" workbookViewId="0">
      <selection activeCell="C24" sqref="C24:Q25"/>
    </sheetView>
  </sheetViews>
  <sheetFormatPr baseColWidth="10" defaultColWidth="8.5" defaultRowHeight="11" x14ac:dyDescent="0.2"/>
  <cols>
    <col min="1" max="1" width="5.5" style="1" customWidth="1"/>
    <col min="2" max="2" width="10.6640625" style="1" hidden="1" customWidth="1"/>
    <col min="3" max="3" width="41.5" style="1" customWidth="1"/>
    <col min="4" max="4" width="10" style="1" customWidth="1"/>
    <col min="5" max="5" width="12.83203125" style="1" customWidth="1"/>
    <col min="6" max="9" width="12.83203125" style="1" hidden="1" customWidth="1"/>
    <col min="10" max="10" width="7.83203125" style="1" hidden="1" customWidth="1"/>
    <col min="11" max="11" width="13.5" style="1" hidden="1" customWidth="1"/>
    <col min="12" max="14" width="12.83203125" style="1" hidden="1" customWidth="1"/>
    <col min="15" max="15" width="12.83203125" style="1" customWidth="1"/>
    <col min="16" max="16" width="12.83203125" style="1" hidden="1" customWidth="1"/>
    <col min="17" max="17" width="12.83203125" style="1" customWidth="1"/>
    <col min="18" max="18" width="12.83203125" style="1" hidden="1" customWidth="1"/>
    <col min="19" max="20" width="8.5" style="1" hidden="1" customWidth="1"/>
    <col min="21" max="251" width="8.5" style="1"/>
    <col min="252" max="252" width="5.5" style="1" customWidth="1"/>
    <col min="253" max="253" width="10.6640625" style="1" customWidth="1"/>
    <col min="254" max="254" width="41.5" style="1" customWidth="1"/>
    <col min="255" max="255" width="10" style="1" customWidth="1"/>
    <col min="256" max="257" width="12.83203125" style="1" customWidth="1"/>
    <col min="258" max="260" width="0" style="1" hidden="1" customWidth="1"/>
    <col min="261" max="261" width="7.83203125" style="1" customWidth="1"/>
    <col min="262" max="265" width="0" style="1" hidden="1" customWidth="1"/>
    <col min="266" max="266" width="12.83203125" style="1" customWidth="1"/>
    <col min="267" max="267" width="0" style="1" hidden="1" customWidth="1"/>
    <col min="268" max="269" width="12.83203125" style="1" customWidth="1"/>
    <col min="270" max="271" width="0" style="1" hidden="1" customWidth="1"/>
    <col min="272" max="507" width="8.5" style="1"/>
    <col min="508" max="508" width="5.5" style="1" customWidth="1"/>
    <col min="509" max="509" width="10.6640625" style="1" customWidth="1"/>
    <col min="510" max="510" width="41.5" style="1" customWidth="1"/>
    <col min="511" max="511" width="10" style="1" customWidth="1"/>
    <col min="512" max="513" width="12.83203125" style="1" customWidth="1"/>
    <col min="514" max="516" width="0" style="1" hidden="1" customWidth="1"/>
    <col min="517" max="517" width="7.83203125" style="1" customWidth="1"/>
    <col min="518" max="521" width="0" style="1" hidden="1" customWidth="1"/>
    <col min="522" max="522" width="12.83203125" style="1" customWidth="1"/>
    <col min="523" max="523" width="0" style="1" hidden="1" customWidth="1"/>
    <col min="524" max="525" width="12.83203125" style="1" customWidth="1"/>
    <col min="526" max="527" width="0" style="1" hidden="1" customWidth="1"/>
    <col min="528" max="763" width="8.5" style="1"/>
    <col min="764" max="764" width="5.5" style="1" customWidth="1"/>
    <col min="765" max="765" width="10.6640625" style="1" customWidth="1"/>
    <col min="766" max="766" width="41.5" style="1" customWidth="1"/>
    <col min="767" max="767" width="10" style="1" customWidth="1"/>
    <col min="768" max="769" width="12.83203125" style="1" customWidth="1"/>
    <col min="770" max="772" width="0" style="1" hidden="1" customWidth="1"/>
    <col min="773" max="773" width="7.83203125" style="1" customWidth="1"/>
    <col min="774" max="777" width="0" style="1" hidden="1" customWidth="1"/>
    <col min="778" max="778" width="12.83203125" style="1" customWidth="1"/>
    <col min="779" max="779" width="0" style="1" hidden="1" customWidth="1"/>
    <col min="780" max="781" width="12.83203125" style="1" customWidth="1"/>
    <col min="782" max="783" width="0" style="1" hidden="1" customWidth="1"/>
    <col min="784" max="1019" width="8.5" style="1"/>
    <col min="1020" max="1020" width="5.5" style="1" customWidth="1"/>
    <col min="1021" max="1021" width="10.6640625" style="1" customWidth="1"/>
    <col min="1022" max="1022" width="41.5" style="1" customWidth="1"/>
    <col min="1023" max="1023" width="10" style="1" customWidth="1"/>
    <col min="1024" max="1025" width="12.83203125" style="1" customWidth="1"/>
    <col min="1026" max="1028" width="0" style="1" hidden="1" customWidth="1"/>
    <col min="1029" max="1029" width="7.83203125" style="1" customWidth="1"/>
    <col min="1030" max="1033" width="0" style="1" hidden="1" customWidth="1"/>
    <col min="1034" max="1034" width="12.83203125" style="1" customWidth="1"/>
    <col min="1035" max="1035" width="0" style="1" hidden="1" customWidth="1"/>
    <col min="1036" max="1037" width="12.83203125" style="1" customWidth="1"/>
    <col min="1038" max="1039" width="0" style="1" hidden="1" customWidth="1"/>
    <col min="1040" max="1275" width="8.5" style="1"/>
    <col min="1276" max="1276" width="5.5" style="1" customWidth="1"/>
    <col min="1277" max="1277" width="10.6640625" style="1" customWidth="1"/>
    <col min="1278" max="1278" width="41.5" style="1" customWidth="1"/>
    <col min="1279" max="1279" width="10" style="1" customWidth="1"/>
    <col min="1280" max="1281" width="12.83203125" style="1" customWidth="1"/>
    <col min="1282" max="1284" width="0" style="1" hidden="1" customWidth="1"/>
    <col min="1285" max="1285" width="7.83203125" style="1" customWidth="1"/>
    <col min="1286" max="1289" width="0" style="1" hidden="1" customWidth="1"/>
    <col min="1290" max="1290" width="12.83203125" style="1" customWidth="1"/>
    <col min="1291" max="1291" width="0" style="1" hidden="1" customWidth="1"/>
    <col min="1292" max="1293" width="12.83203125" style="1" customWidth="1"/>
    <col min="1294" max="1295" width="0" style="1" hidden="1" customWidth="1"/>
    <col min="1296" max="1531" width="8.5" style="1"/>
    <col min="1532" max="1532" width="5.5" style="1" customWidth="1"/>
    <col min="1533" max="1533" width="10.6640625" style="1" customWidth="1"/>
    <col min="1534" max="1534" width="41.5" style="1" customWidth="1"/>
    <col min="1535" max="1535" width="10" style="1" customWidth="1"/>
    <col min="1536" max="1537" width="12.83203125" style="1" customWidth="1"/>
    <col min="1538" max="1540" width="0" style="1" hidden="1" customWidth="1"/>
    <col min="1541" max="1541" width="7.83203125" style="1" customWidth="1"/>
    <col min="1542" max="1545" width="0" style="1" hidden="1" customWidth="1"/>
    <col min="1546" max="1546" width="12.83203125" style="1" customWidth="1"/>
    <col min="1547" max="1547" width="0" style="1" hidden="1" customWidth="1"/>
    <col min="1548" max="1549" width="12.83203125" style="1" customWidth="1"/>
    <col min="1550" max="1551" width="0" style="1" hidden="1" customWidth="1"/>
    <col min="1552" max="1787" width="8.5" style="1"/>
    <col min="1788" max="1788" width="5.5" style="1" customWidth="1"/>
    <col min="1789" max="1789" width="10.6640625" style="1" customWidth="1"/>
    <col min="1790" max="1790" width="41.5" style="1" customWidth="1"/>
    <col min="1791" max="1791" width="10" style="1" customWidth="1"/>
    <col min="1792" max="1793" width="12.83203125" style="1" customWidth="1"/>
    <col min="1794" max="1796" width="0" style="1" hidden="1" customWidth="1"/>
    <col min="1797" max="1797" width="7.83203125" style="1" customWidth="1"/>
    <col min="1798" max="1801" width="0" style="1" hidden="1" customWidth="1"/>
    <col min="1802" max="1802" width="12.83203125" style="1" customWidth="1"/>
    <col min="1803" max="1803" width="0" style="1" hidden="1" customWidth="1"/>
    <col min="1804" max="1805" width="12.83203125" style="1" customWidth="1"/>
    <col min="1806" max="1807" width="0" style="1" hidden="1" customWidth="1"/>
    <col min="1808" max="2043" width="8.5" style="1"/>
    <col min="2044" max="2044" width="5.5" style="1" customWidth="1"/>
    <col min="2045" max="2045" width="10.6640625" style="1" customWidth="1"/>
    <col min="2046" max="2046" width="41.5" style="1" customWidth="1"/>
    <col min="2047" max="2047" width="10" style="1" customWidth="1"/>
    <col min="2048" max="2049" width="12.83203125" style="1" customWidth="1"/>
    <col min="2050" max="2052" width="0" style="1" hidden="1" customWidth="1"/>
    <col min="2053" max="2053" width="7.83203125" style="1" customWidth="1"/>
    <col min="2054" max="2057" width="0" style="1" hidden="1" customWidth="1"/>
    <col min="2058" max="2058" width="12.83203125" style="1" customWidth="1"/>
    <col min="2059" max="2059" width="0" style="1" hidden="1" customWidth="1"/>
    <col min="2060" max="2061" width="12.83203125" style="1" customWidth="1"/>
    <col min="2062" max="2063" width="0" style="1" hidden="1" customWidth="1"/>
    <col min="2064" max="2299" width="8.5" style="1"/>
    <col min="2300" max="2300" width="5.5" style="1" customWidth="1"/>
    <col min="2301" max="2301" width="10.6640625" style="1" customWidth="1"/>
    <col min="2302" max="2302" width="41.5" style="1" customWidth="1"/>
    <col min="2303" max="2303" width="10" style="1" customWidth="1"/>
    <col min="2304" max="2305" width="12.83203125" style="1" customWidth="1"/>
    <col min="2306" max="2308" width="0" style="1" hidden="1" customWidth="1"/>
    <col min="2309" max="2309" width="7.83203125" style="1" customWidth="1"/>
    <col min="2310" max="2313" width="0" style="1" hidden="1" customWidth="1"/>
    <col min="2314" max="2314" width="12.83203125" style="1" customWidth="1"/>
    <col min="2315" max="2315" width="0" style="1" hidden="1" customWidth="1"/>
    <col min="2316" max="2317" width="12.83203125" style="1" customWidth="1"/>
    <col min="2318" max="2319" width="0" style="1" hidden="1" customWidth="1"/>
    <col min="2320" max="2555" width="8.5" style="1"/>
    <col min="2556" max="2556" width="5.5" style="1" customWidth="1"/>
    <col min="2557" max="2557" width="10.6640625" style="1" customWidth="1"/>
    <col min="2558" max="2558" width="41.5" style="1" customWidth="1"/>
    <col min="2559" max="2559" width="10" style="1" customWidth="1"/>
    <col min="2560" max="2561" width="12.83203125" style="1" customWidth="1"/>
    <col min="2562" max="2564" width="0" style="1" hidden="1" customWidth="1"/>
    <col min="2565" max="2565" width="7.83203125" style="1" customWidth="1"/>
    <col min="2566" max="2569" width="0" style="1" hidden="1" customWidth="1"/>
    <col min="2570" max="2570" width="12.83203125" style="1" customWidth="1"/>
    <col min="2571" max="2571" width="0" style="1" hidden="1" customWidth="1"/>
    <col min="2572" max="2573" width="12.83203125" style="1" customWidth="1"/>
    <col min="2574" max="2575" width="0" style="1" hidden="1" customWidth="1"/>
    <col min="2576" max="2811" width="8.5" style="1"/>
    <col min="2812" max="2812" width="5.5" style="1" customWidth="1"/>
    <col min="2813" max="2813" width="10.6640625" style="1" customWidth="1"/>
    <col min="2814" max="2814" width="41.5" style="1" customWidth="1"/>
    <col min="2815" max="2815" width="10" style="1" customWidth="1"/>
    <col min="2816" max="2817" width="12.83203125" style="1" customWidth="1"/>
    <col min="2818" max="2820" width="0" style="1" hidden="1" customWidth="1"/>
    <col min="2821" max="2821" width="7.83203125" style="1" customWidth="1"/>
    <col min="2822" max="2825" width="0" style="1" hidden="1" customWidth="1"/>
    <col min="2826" max="2826" width="12.83203125" style="1" customWidth="1"/>
    <col min="2827" max="2827" width="0" style="1" hidden="1" customWidth="1"/>
    <col min="2828" max="2829" width="12.83203125" style="1" customWidth="1"/>
    <col min="2830" max="2831" width="0" style="1" hidden="1" customWidth="1"/>
    <col min="2832" max="3067" width="8.5" style="1"/>
    <col min="3068" max="3068" width="5.5" style="1" customWidth="1"/>
    <col min="3069" max="3069" width="10.6640625" style="1" customWidth="1"/>
    <col min="3070" max="3070" width="41.5" style="1" customWidth="1"/>
    <col min="3071" max="3071" width="10" style="1" customWidth="1"/>
    <col min="3072" max="3073" width="12.83203125" style="1" customWidth="1"/>
    <col min="3074" max="3076" width="0" style="1" hidden="1" customWidth="1"/>
    <col min="3077" max="3077" width="7.83203125" style="1" customWidth="1"/>
    <col min="3078" max="3081" width="0" style="1" hidden="1" customWidth="1"/>
    <col min="3082" max="3082" width="12.83203125" style="1" customWidth="1"/>
    <col min="3083" max="3083" width="0" style="1" hidden="1" customWidth="1"/>
    <col min="3084" max="3085" width="12.83203125" style="1" customWidth="1"/>
    <col min="3086" max="3087" width="0" style="1" hidden="1" customWidth="1"/>
    <col min="3088" max="3323" width="8.5" style="1"/>
    <col min="3324" max="3324" width="5.5" style="1" customWidth="1"/>
    <col min="3325" max="3325" width="10.6640625" style="1" customWidth="1"/>
    <col min="3326" max="3326" width="41.5" style="1" customWidth="1"/>
    <col min="3327" max="3327" width="10" style="1" customWidth="1"/>
    <col min="3328" max="3329" width="12.83203125" style="1" customWidth="1"/>
    <col min="3330" max="3332" width="0" style="1" hidden="1" customWidth="1"/>
    <col min="3333" max="3333" width="7.83203125" style="1" customWidth="1"/>
    <col min="3334" max="3337" width="0" style="1" hidden="1" customWidth="1"/>
    <col min="3338" max="3338" width="12.83203125" style="1" customWidth="1"/>
    <col min="3339" max="3339" width="0" style="1" hidden="1" customWidth="1"/>
    <col min="3340" max="3341" width="12.83203125" style="1" customWidth="1"/>
    <col min="3342" max="3343" width="0" style="1" hidden="1" customWidth="1"/>
    <col min="3344" max="3579" width="8.5" style="1"/>
    <col min="3580" max="3580" width="5.5" style="1" customWidth="1"/>
    <col min="3581" max="3581" width="10.6640625" style="1" customWidth="1"/>
    <col min="3582" max="3582" width="41.5" style="1" customWidth="1"/>
    <col min="3583" max="3583" width="10" style="1" customWidth="1"/>
    <col min="3584" max="3585" width="12.83203125" style="1" customWidth="1"/>
    <col min="3586" max="3588" width="0" style="1" hidden="1" customWidth="1"/>
    <col min="3589" max="3589" width="7.83203125" style="1" customWidth="1"/>
    <col min="3590" max="3593" width="0" style="1" hidden="1" customWidth="1"/>
    <col min="3594" max="3594" width="12.83203125" style="1" customWidth="1"/>
    <col min="3595" max="3595" width="0" style="1" hidden="1" customWidth="1"/>
    <col min="3596" max="3597" width="12.83203125" style="1" customWidth="1"/>
    <col min="3598" max="3599" width="0" style="1" hidden="1" customWidth="1"/>
    <col min="3600" max="3835" width="8.5" style="1"/>
    <col min="3836" max="3836" width="5.5" style="1" customWidth="1"/>
    <col min="3837" max="3837" width="10.6640625" style="1" customWidth="1"/>
    <col min="3838" max="3838" width="41.5" style="1" customWidth="1"/>
    <col min="3839" max="3839" width="10" style="1" customWidth="1"/>
    <col min="3840" max="3841" width="12.83203125" style="1" customWidth="1"/>
    <col min="3842" max="3844" width="0" style="1" hidden="1" customWidth="1"/>
    <col min="3845" max="3845" width="7.83203125" style="1" customWidth="1"/>
    <col min="3846" max="3849" width="0" style="1" hidden="1" customWidth="1"/>
    <col min="3850" max="3850" width="12.83203125" style="1" customWidth="1"/>
    <col min="3851" max="3851" width="0" style="1" hidden="1" customWidth="1"/>
    <col min="3852" max="3853" width="12.83203125" style="1" customWidth="1"/>
    <col min="3854" max="3855" width="0" style="1" hidden="1" customWidth="1"/>
    <col min="3856" max="4091" width="8.5" style="1"/>
    <col min="4092" max="4092" width="5.5" style="1" customWidth="1"/>
    <col min="4093" max="4093" width="10.6640625" style="1" customWidth="1"/>
    <col min="4094" max="4094" width="41.5" style="1" customWidth="1"/>
    <col min="4095" max="4095" width="10" style="1" customWidth="1"/>
    <col min="4096" max="4097" width="12.83203125" style="1" customWidth="1"/>
    <col min="4098" max="4100" width="0" style="1" hidden="1" customWidth="1"/>
    <col min="4101" max="4101" width="7.83203125" style="1" customWidth="1"/>
    <col min="4102" max="4105" width="0" style="1" hidden="1" customWidth="1"/>
    <col min="4106" max="4106" width="12.83203125" style="1" customWidth="1"/>
    <col min="4107" max="4107" width="0" style="1" hidden="1" customWidth="1"/>
    <col min="4108" max="4109" width="12.83203125" style="1" customWidth="1"/>
    <col min="4110" max="4111" width="0" style="1" hidden="1" customWidth="1"/>
    <col min="4112" max="4347" width="8.5" style="1"/>
    <col min="4348" max="4348" width="5.5" style="1" customWidth="1"/>
    <col min="4349" max="4349" width="10.6640625" style="1" customWidth="1"/>
    <col min="4350" max="4350" width="41.5" style="1" customWidth="1"/>
    <col min="4351" max="4351" width="10" style="1" customWidth="1"/>
    <col min="4352" max="4353" width="12.83203125" style="1" customWidth="1"/>
    <col min="4354" max="4356" width="0" style="1" hidden="1" customWidth="1"/>
    <col min="4357" max="4357" width="7.83203125" style="1" customWidth="1"/>
    <col min="4358" max="4361" width="0" style="1" hidden="1" customWidth="1"/>
    <col min="4362" max="4362" width="12.83203125" style="1" customWidth="1"/>
    <col min="4363" max="4363" width="0" style="1" hidden="1" customWidth="1"/>
    <col min="4364" max="4365" width="12.83203125" style="1" customWidth="1"/>
    <col min="4366" max="4367" width="0" style="1" hidden="1" customWidth="1"/>
    <col min="4368" max="4603" width="8.5" style="1"/>
    <col min="4604" max="4604" width="5.5" style="1" customWidth="1"/>
    <col min="4605" max="4605" width="10.6640625" style="1" customWidth="1"/>
    <col min="4606" max="4606" width="41.5" style="1" customWidth="1"/>
    <col min="4607" max="4607" width="10" style="1" customWidth="1"/>
    <col min="4608" max="4609" width="12.83203125" style="1" customWidth="1"/>
    <col min="4610" max="4612" width="0" style="1" hidden="1" customWidth="1"/>
    <col min="4613" max="4613" width="7.83203125" style="1" customWidth="1"/>
    <col min="4614" max="4617" width="0" style="1" hidden="1" customWidth="1"/>
    <col min="4618" max="4618" width="12.83203125" style="1" customWidth="1"/>
    <col min="4619" max="4619" width="0" style="1" hidden="1" customWidth="1"/>
    <col min="4620" max="4621" width="12.83203125" style="1" customWidth="1"/>
    <col min="4622" max="4623" width="0" style="1" hidden="1" customWidth="1"/>
    <col min="4624" max="4859" width="8.5" style="1"/>
    <col min="4860" max="4860" width="5.5" style="1" customWidth="1"/>
    <col min="4861" max="4861" width="10.6640625" style="1" customWidth="1"/>
    <col min="4862" max="4862" width="41.5" style="1" customWidth="1"/>
    <col min="4863" max="4863" width="10" style="1" customWidth="1"/>
    <col min="4864" max="4865" width="12.83203125" style="1" customWidth="1"/>
    <col min="4866" max="4868" width="0" style="1" hidden="1" customWidth="1"/>
    <col min="4869" max="4869" width="7.83203125" style="1" customWidth="1"/>
    <col min="4870" max="4873" width="0" style="1" hidden="1" customWidth="1"/>
    <col min="4874" max="4874" width="12.83203125" style="1" customWidth="1"/>
    <col min="4875" max="4875" width="0" style="1" hidden="1" customWidth="1"/>
    <col min="4876" max="4877" width="12.83203125" style="1" customWidth="1"/>
    <col min="4878" max="4879" width="0" style="1" hidden="1" customWidth="1"/>
    <col min="4880" max="5115" width="8.5" style="1"/>
    <col min="5116" max="5116" width="5.5" style="1" customWidth="1"/>
    <col min="5117" max="5117" width="10.6640625" style="1" customWidth="1"/>
    <col min="5118" max="5118" width="41.5" style="1" customWidth="1"/>
    <col min="5119" max="5119" width="10" style="1" customWidth="1"/>
    <col min="5120" max="5121" width="12.83203125" style="1" customWidth="1"/>
    <col min="5122" max="5124" width="0" style="1" hidden="1" customWidth="1"/>
    <col min="5125" max="5125" width="7.83203125" style="1" customWidth="1"/>
    <col min="5126" max="5129" width="0" style="1" hidden="1" customWidth="1"/>
    <col min="5130" max="5130" width="12.83203125" style="1" customWidth="1"/>
    <col min="5131" max="5131" width="0" style="1" hidden="1" customWidth="1"/>
    <col min="5132" max="5133" width="12.83203125" style="1" customWidth="1"/>
    <col min="5134" max="5135" width="0" style="1" hidden="1" customWidth="1"/>
    <col min="5136" max="5371" width="8.5" style="1"/>
    <col min="5372" max="5372" width="5.5" style="1" customWidth="1"/>
    <col min="5373" max="5373" width="10.6640625" style="1" customWidth="1"/>
    <col min="5374" max="5374" width="41.5" style="1" customWidth="1"/>
    <col min="5375" max="5375" width="10" style="1" customWidth="1"/>
    <col min="5376" max="5377" width="12.83203125" style="1" customWidth="1"/>
    <col min="5378" max="5380" width="0" style="1" hidden="1" customWidth="1"/>
    <col min="5381" max="5381" width="7.83203125" style="1" customWidth="1"/>
    <col min="5382" max="5385" width="0" style="1" hidden="1" customWidth="1"/>
    <col min="5386" max="5386" width="12.83203125" style="1" customWidth="1"/>
    <col min="5387" max="5387" width="0" style="1" hidden="1" customWidth="1"/>
    <col min="5388" max="5389" width="12.83203125" style="1" customWidth="1"/>
    <col min="5390" max="5391" width="0" style="1" hidden="1" customWidth="1"/>
    <col min="5392" max="5627" width="8.5" style="1"/>
    <col min="5628" max="5628" width="5.5" style="1" customWidth="1"/>
    <col min="5629" max="5629" width="10.6640625" style="1" customWidth="1"/>
    <col min="5630" max="5630" width="41.5" style="1" customWidth="1"/>
    <col min="5631" max="5631" width="10" style="1" customWidth="1"/>
    <col min="5632" max="5633" width="12.83203125" style="1" customWidth="1"/>
    <col min="5634" max="5636" width="0" style="1" hidden="1" customWidth="1"/>
    <col min="5637" max="5637" width="7.83203125" style="1" customWidth="1"/>
    <col min="5638" max="5641" width="0" style="1" hidden="1" customWidth="1"/>
    <col min="5642" max="5642" width="12.83203125" style="1" customWidth="1"/>
    <col min="5643" max="5643" width="0" style="1" hidden="1" customWidth="1"/>
    <col min="5644" max="5645" width="12.83203125" style="1" customWidth="1"/>
    <col min="5646" max="5647" width="0" style="1" hidden="1" customWidth="1"/>
    <col min="5648" max="5883" width="8.5" style="1"/>
    <col min="5884" max="5884" width="5.5" style="1" customWidth="1"/>
    <col min="5885" max="5885" width="10.6640625" style="1" customWidth="1"/>
    <col min="5886" max="5886" width="41.5" style="1" customWidth="1"/>
    <col min="5887" max="5887" width="10" style="1" customWidth="1"/>
    <col min="5888" max="5889" width="12.83203125" style="1" customWidth="1"/>
    <col min="5890" max="5892" width="0" style="1" hidden="1" customWidth="1"/>
    <col min="5893" max="5893" width="7.83203125" style="1" customWidth="1"/>
    <col min="5894" max="5897" width="0" style="1" hidden="1" customWidth="1"/>
    <col min="5898" max="5898" width="12.83203125" style="1" customWidth="1"/>
    <col min="5899" max="5899" width="0" style="1" hidden="1" customWidth="1"/>
    <col min="5900" max="5901" width="12.83203125" style="1" customWidth="1"/>
    <col min="5902" max="5903" width="0" style="1" hidden="1" customWidth="1"/>
    <col min="5904" max="6139" width="8.5" style="1"/>
    <col min="6140" max="6140" width="5.5" style="1" customWidth="1"/>
    <col min="6141" max="6141" width="10.6640625" style="1" customWidth="1"/>
    <col min="6142" max="6142" width="41.5" style="1" customWidth="1"/>
    <col min="6143" max="6143" width="10" style="1" customWidth="1"/>
    <col min="6144" max="6145" width="12.83203125" style="1" customWidth="1"/>
    <col min="6146" max="6148" width="0" style="1" hidden="1" customWidth="1"/>
    <col min="6149" max="6149" width="7.83203125" style="1" customWidth="1"/>
    <col min="6150" max="6153" width="0" style="1" hidden="1" customWidth="1"/>
    <col min="6154" max="6154" width="12.83203125" style="1" customWidth="1"/>
    <col min="6155" max="6155" width="0" style="1" hidden="1" customWidth="1"/>
    <col min="6156" max="6157" width="12.83203125" style="1" customWidth="1"/>
    <col min="6158" max="6159" width="0" style="1" hidden="1" customWidth="1"/>
    <col min="6160" max="6395" width="8.5" style="1"/>
    <col min="6396" max="6396" width="5.5" style="1" customWidth="1"/>
    <col min="6397" max="6397" width="10.6640625" style="1" customWidth="1"/>
    <col min="6398" max="6398" width="41.5" style="1" customWidth="1"/>
    <col min="6399" max="6399" width="10" style="1" customWidth="1"/>
    <col min="6400" max="6401" width="12.83203125" style="1" customWidth="1"/>
    <col min="6402" max="6404" width="0" style="1" hidden="1" customWidth="1"/>
    <col min="6405" max="6405" width="7.83203125" style="1" customWidth="1"/>
    <col min="6406" max="6409" width="0" style="1" hidden="1" customWidth="1"/>
    <col min="6410" max="6410" width="12.83203125" style="1" customWidth="1"/>
    <col min="6411" max="6411" width="0" style="1" hidden="1" customWidth="1"/>
    <col min="6412" max="6413" width="12.83203125" style="1" customWidth="1"/>
    <col min="6414" max="6415" width="0" style="1" hidden="1" customWidth="1"/>
    <col min="6416" max="6651" width="8.5" style="1"/>
    <col min="6652" max="6652" width="5.5" style="1" customWidth="1"/>
    <col min="6653" max="6653" width="10.6640625" style="1" customWidth="1"/>
    <col min="6654" max="6654" width="41.5" style="1" customWidth="1"/>
    <col min="6655" max="6655" width="10" style="1" customWidth="1"/>
    <col min="6656" max="6657" width="12.83203125" style="1" customWidth="1"/>
    <col min="6658" max="6660" width="0" style="1" hidden="1" customWidth="1"/>
    <col min="6661" max="6661" width="7.83203125" style="1" customWidth="1"/>
    <col min="6662" max="6665" width="0" style="1" hidden="1" customWidth="1"/>
    <col min="6666" max="6666" width="12.83203125" style="1" customWidth="1"/>
    <col min="6667" max="6667" width="0" style="1" hidden="1" customWidth="1"/>
    <col min="6668" max="6669" width="12.83203125" style="1" customWidth="1"/>
    <col min="6670" max="6671" width="0" style="1" hidden="1" customWidth="1"/>
    <col min="6672" max="6907" width="8.5" style="1"/>
    <col min="6908" max="6908" width="5.5" style="1" customWidth="1"/>
    <col min="6909" max="6909" width="10.6640625" style="1" customWidth="1"/>
    <col min="6910" max="6910" width="41.5" style="1" customWidth="1"/>
    <col min="6911" max="6911" width="10" style="1" customWidth="1"/>
    <col min="6912" max="6913" width="12.83203125" style="1" customWidth="1"/>
    <col min="6914" max="6916" width="0" style="1" hidden="1" customWidth="1"/>
    <col min="6917" max="6917" width="7.83203125" style="1" customWidth="1"/>
    <col min="6918" max="6921" width="0" style="1" hidden="1" customWidth="1"/>
    <col min="6922" max="6922" width="12.83203125" style="1" customWidth="1"/>
    <col min="6923" max="6923" width="0" style="1" hidden="1" customWidth="1"/>
    <col min="6924" max="6925" width="12.83203125" style="1" customWidth="1"/>
    <col min="6926" max="6927" width="0" style="1" hidden="1" customWidth="1"/>
    <col min="6928" max="7163" width="8.5" style="1"/>
    <col min="7164" max="7164" width="5.5" style="1" customWidth="1"/>
    <col min="7165" max="7165" width="10.6640625" style="1" customWidth="1"/>
    <col min="7166" max="7166" width="41.5" style="1" customWidth="1"/>
    <col min="7167" max="7167" width="10" style="1" customWidth="1"/>
    <col min="7168" max="7169" width="12.83203125" style="1" customWidth="1"/>
    <col min="7170" max="7172" width="0" style="1" hidden="1" customWidth="1"/>
    <col min="7173" max="7173" width="7.83203125" style="1" customWidth="1"/>
    <col min="7174" max="7177" width="0" style="1" hidden="1" customWidth="1"/>
    <col min="7178" max="7178" width="12.83203125" style="1" customWidth="1"/>
    <col min="7179" max="7179" width="0" style="1" hidden="1" customWidth="1"/>
    <col min="7180" max="7181" width="12.83203125" style="1" customWidth="1"/>
    <col min="7182" max="7183" width="0" style="1" hidden="1" customWidth="1"/>
    <col min="7184" max="7419" width="8.5" style="1"/>
    <col min="7420" max="7420" width="5.5" style="1" customWidth="1"/>
    <col min="7421" max="7421" width="10.6640625" style="1" customWidth="1"/>
    <col min="7422" max="7422" width="41.5" style="1" customWidth="1"/>
    <col min="7423" max="7423" width="10" style="1" customWidth="1"/>
    <col min="7424" max="7425" width="12.83203125" style="1" customWidth="1"/>
    <col min="7426" max="7428" width="0" style="1" hidden="1" customWidth="1"/>
    <col min="7429" max="7429" width="7.83203125" style="1" customWidth="1"/>
    <col min="7430" max="7433" width="0" style="1" hidden="1" customWidth="1"/>
    <col min="7434" max="7434" width="12.83203125" style="1" customWidth="1"/>
    <col min="7435" max="7435" width="0" style="1" hidden="1" customWidth="1"/>
    <col min="7436" max="7437" width="12.83203125" style="1" customWidth="1"/>
    <col min="7438" max="7439" width="0" style="1" hidden="1" customWidth="1"/>
    <col min="7440" max="7675" width="8.5" style="1"/>
    <col min="7676" max="7676" width="5.5" style="1" customWidth="1"/>
    <col min="7677" max="7677" width="10.6640625" style="1" customWidth="1"/>
    <col min="7678" max="7678" width="41.5" style="1" customWidth="1"/>
    <col min="7679" max="7679" width="10" style="1" customWidth="1"/>
    <col min="7680" max="7681" width="12.83203125" style="1" customWidth="1"/>
    <col min="7682" max="7684" width="0" style="1" hidden="1" customWidth="1"/>
    <col min="7685" max="7685" width="7.83203125" style="1" customWidth="1"/>
    <col min="7686" max="7689" width="0" style="1" hidden="1" customWidth="1"/>
    <col min="7690" max="7690" width="12.83203125" style="1" customWidth="1"/>
    <col min="7691" max="7691" width="0" style="1" hidden="1" customWidth="1"/>
    <col min="7692" max="7693" width="12.83203125" style="1" customWidth="1"/>
    <col min="7694" max="7695" width="0" style="1" hidden="1" customWidth="1"/>
    <col min="7696" max="7931" width="8.5" style="1"/>
    <col min="7932" max="7932" width="5.5" style="1" customWidth="1"/>
    <col min="7933" max="7933" width="10.6640625" style="1" customWidth="1"/>
    <col min="7934" max="7934" width="41.5" style="1" customWidth="1"/>
    <col min="7935" max="7935" width="10" style="1" customWidth="1"/>
    <col min="7936" max="7937" width="12.83203125" style="1" customWidth="1"/>
    <col min="7938" max="7940" width="0" style="1" hidden="1" customWidth="1"/>
    <col min="7941" max="7941" width="7.83203125" style="1" customWidth="1"/>
    <col min="7942" max="7945" width="0" style="1" hidden="1" customWidth="1"/>
    <col min="7946" max="7946" width="12.83203125" style="1" customWidth="1"/>
    <col min="7947" max="7947" width="0" style="1" hidden="1" customWidth="1"/>
    <col min="7948" max="7949" width="12.83203125" style="1" customWidth="1"/>
    <col min="7950" max="7951" width="0" style="1" hidden="1" customWidth="1"/>
    <col min="7952" max="8187" width="8.5" style="1"/>
    <col min="8188" max="8188" width="5.5" style="1" customWidth="1"/>
    <col min="8189" max="8189" width="10.6640625" style="1" customWidth="1"/>
    <col min="8190" max="8190" width="41.5" style="1" customWidth="1"/>
    <col min="8191" max="8191" width="10" style="1" customWidth="1"/>
    <col min="8192" max="8193" width="12.83203125" style="1" customWidth="1"/>
    <col min="8194" max="8196" width="0" style="1" hidden="1" customWidth="1"/>
    <col min="8197" max="8197" width="7.83203125" style="1" customWidth="1"/>
    <col min="8198" max="8201" width="0" style="1" hidden="1" customWidth="1"/>
    <col min="8202" max="8202" width="12.83203125" style="1" customWidth="1"/>
    <col min="8203" max="8203" width="0" style="1" hidden="1" customWidth="1"/>
    <col min="8204" max="8205" width="12.83203125" style="1" customWidth="1"/>
    <col min="8206" max="8207" width="0" style="1" hidden="1" customWidth="1"/>
    <col min="8208" max="8443" width="8.5" style="1"/>
    <col min="8444" max="8444" width="5.5" style="1" customWidth="1"/>
    <col min="8445" max="8445" width="10.6640625" style="1" customWidth="1"/>
    <col min="8446" max="8446" width="41.5" style="1" customWidth="1"/>
    <col min="8447" max="8447" width="10" style="1" customWidth="1"/>
    <col min="8448" max="8449" width="12.83203125" style="1" customWidth="1"/>
    <col min="8450" max="8452" width="0" style="1" hidden="1" customWidth="1"/>
    <col min="8453" max="8453" width="7.83203125" style="1" customWidth="1"/>
    <col min="8454" max="8457" width="0" style="1" hidden="1" customWidth="1"/>
    <col min="8458" max="8458" width="12.83203125" style="1" customWidth="1"/>
    <col min="8459" max="8459" width="0" style="1" hidden="1" customWidth="1"/>
    <col min="8460" max="8461" width="12.83203125" style="1" customWidth="1"/>
    <col min="8462" max="8463" width="0" style="1" hidden="1" customWidth="1"/>
    <col min="8464" max="8699" width="8.5" style="1"/>
    <col min="8700" max="8700" width="5.5" style="1" customWidth="1"/>
    <col min="8701" max="8701" width="10.6640625" style="1" customWidth="1"/>
    <col min="8702" max="8702" width="41.5" style="1" customWidth="1"/>
    <col min="8703" max="8703" width="10" style="1" customWidth="1"/>
    <col min="8704" max="8705" width="12.83203125" style="1" customWidth="1"/>
    <col min="8706" max="8708" width="0" style="1" hidden="1" customWidth="1"/>
    <col min="8709" max="8709" width="7.83203125" style="1" customWidth="1"/>
    <col min="8710" max="8713" width="0" style="1" hidden="1" customWidth="1"/>
    <col min="8714" max="8714" width="12.83203125" style="1" customWidth="1"/>
    <col min="8715" max="8715" width="0" style="1" hidden="1" customWidth="1"/>
    <col min="8716" max="8717" width="12.83203125" style="1" customWidth="1"/>
    <col min="8718" max="8719" width="0" style="1" hidden="1" customWidth="1"/>
    <col min="8720" max="8955" width="8.5" style="1"/>
    <col min="8956" max="8956" width="5.5" style="1" customWidth="1"/>
    <col min="8957" max="8957" width="10.6640625" style="1" customWidth="1"/>
    <col min="8958" max="8958" width="41.5" style="1" customWidth="1"/>
    <col min="8959" max="8959" width="10" style="1" customWidth="1"/>
    <col min="8960" max="8961" width="12.83203125" style="1" customWidth="1"/>
    <col min="8962" max="8964" width="0" style="1" hidden="1" customWidth="1"/>
    <col min="8965" max="8965" width="7.83203125" style="1" customWidth="1"/>
    <col min="8966" max="8969" width="0" style="1" hidden="1" customWidth="1"/>
    <col min="8970" max="8970" width="12.83203125" style="1" customWidth="1"/>
    <col min="8971" max="8971" width="0" style="1" hidden="1" customWidth="1"/>
    <col min="8972" max="8973" width="12.83203125" style="1" customWidth="1"/>
    <col min="8974" max="8975" width="0" style="1" hidden="1" customWidth="1"/>
    <col min="8976" max="9211" width="8.5" style="1"/>
    <col min="9212" max="9212" width="5.5" style="1" customWidth="1"/>
    <col min="9213" max="9213" width="10.6640625" style="1" customWidth="1"/>
    <col min="9214" max="9214" width="41.5" style="1" customWidth="1"/>
    <col min="9215" max="9215" width="10" style="1" customWidth="1"/>
    <col min="9216" max="9217" width="12.83203125" style="1" customWidth="1"/>
    <col min="9218" max="9220" width="0" style="1" hidden="1" customWidth="1"/>
    <col min="9221" max="9221" width="7.83203125" style="1" customWidth="1"/>
    <col min="9222" max="9225" width="0" style="1" hidden="1" customWidth="1"/>
    <col min="9226" max="9226" width="12.83203125" style="1" customWidth="1"/>
    <col min="9227" max="9227" width="0" style="1" hidden="1" customWidth="1"/>
    <col min="9228" max="9229" width="12.83203125" style="1" customWidth="1"/>
    <col min="9230" max="9231" width="0" style="1" hidden="1" customWidth="1"/>
    <col min="9232" max="9467" width="8.5" style="1"/>
    <col min="9468" max="9468" width="5.5" style="1" customWidth="1"/>
    <col min="9469" max="9469" width="10.6640625" style="1" customWidth="1"/>
    <col min="9470" max="9470" width="41.5" style="1" customWidth="1"/>
    <col min="9471" max="9471" width="10" style="1" customWidth="1"/>
    <col min="9472" max="9473" width="12.83203125" style="1" customWidth="1"/>
    <col min="9474" max="9476" width="0" style="1" hidden="1" customWidth="1"/>
    <col min="9477" max="9477" width="7.83203125" style="1" customWidth="1"/>
    <col min="9478" max="9481" width="0" style="1" hidden="1" customWidth="1"/>
    <col min="9482" max="9482" width="12.83203125" style="1" customWidth="1"/>
    <col min="9483" max="9483" width="0" style="1" hidden="1" customWidth="1"/>
    <col min="9484" max="9485" width="12.83203125" style="1" customWidth="1"/>
    <col min="9486" max="9487" width="0" style="1" hidden="1" customWidth="1"/>
    <col min="9488" max="9723" width="8.5" style="1"/>
    <col min="9724" max="9724" width="5.5" style="1" customWidth="1"/>
    <col min="9725" max="9725" width="10.6640625" style="1" customWidth="1"/>
    <col min="9726" max="9726" width="41.5" style="1" customWidth="1"/>
    <col min="9727" max="9727" width="10" style="1" customWidth="1"/>
    <col min="9728" max="9729" width="12.83203125" style="1" customWidth="1"/>
    <col min="9730" max="9732" width="0" style="1" hidden="1" customWidth="1"/>
    <col min="9733" max="9733" width="7.83203125" style="1" customWidth="1"/>
    <col min="9734" max="9737" width="0" style="1" hidden="1" customWidth="1"/>
    <col min="9738" max="9738" width="12.83203125" style="1" customWidth="1"/>
    <col min="9739" max="9739" width="0" style="1" hidden="1" customWidth="1"/>
    <col min="9740" max="9741" width="12.83203125" style="1" customWidth="1"/>
    <col min="9742" max="9743" width="0" style="1" hidden="1" customWidth="1"/>
    <col min="9744" max="9979" width="8.5" style="1"/>
    <col min="9980" max="9980" width="5.5" style="1" customWidth="1"/>
    <col min="9981" max="9981" width="10.6640625" style="1" customWidth="1"/>
    <col min="9982" max="9982" width="41.5" style="1" customWidth="1"/>
    <col min="9983" max="9983" width="10" style="1" customWidth="1"/>
    <col min="9984" max="9985" width="12.83203125" style="1" customWidth="1"/>
    <col min="9986" max="9988" width="0" style="1" hidden="1" customWidth="1"/>
    <col min="9989" max="9989" width="7.83203125" style="1" customWidth="1"/>
    <col min="9990" max="9993" width="0" style="1" hidden="1" customWidth="1"/>
    <col min="9994" max="9994" width="12.83203125" style="1" customWidth="1"/>
    <col min="9995" max="9995" width="0" style="1" hidden="1" customWidth="1"/>
    <col min="9996" max="9997" width="12.83203125" style="1" customWidth="1"/>
    <col min="9998" max="9999" width="0" style="1" hidden="1" customWidth="1"/>
    <col min="10000" max="10235" width="8.5" style="1"/>
    <col min="10236" max="10236" width="5.5" style="1" customWidth="1"/>
    <col min="10237" max="10237" width="10.6640625" style="1" customWidth="1"/>
    <col min="10238" max="10238" width="41.5" style="1" customWidth="1"/>
    <col min="10239" max="10239" width="10" style="1" customWidth="1"/>
    <col min="10240" max="10241" width="12.83203125" style="1" customWidth="1"/>
    <col min="10242" max="10244" width="0" style="1" hidden="1" customWidth="1"/>
    <col min="10245" max="10245" width="7.83203125" style="1" customWidth="1"/>
    <col min="10246" max="10249" width="0" style="1" hidden="1" customWidth="1"/>
    <col min="10250" max="10250" width="12.83203125" style="1" customWidth="1"/>
    <col min="10251" max="10251" width="0" style="1" hidden="1" customWidth="1"/>
    <col min="10252" max="10253" width="12.83203125" style="1" customWidth="1"/>
    <col min="10254" max="10255" width="0" style="1" hidden="1" customWidth="1"/>
    <col min="10256" max="10491" width="8.5" style="1"/>
    <col min="10492" max="10492" width="5.5" style="1" customWidth="1"/>
    <col min="10493" max="10493" width="10.6640625" style="1" customWidth="1"/>
    <col min="10494" max="10494" width="41.5" style="1" customWidth="1"/>
    <col min="10495" max="10495" width="10" style="1" customWidth="1"/>
    <col min="10496" max="10497" width="12.83203125" style="1" customWidth="1"/>
    <col min="10498" max="10500" width="0" style="1" hidden="1" customWidth="1"/>
    <col min="10501" max="10501" width="7.83203125" style="1" customWidth="1"/>
    <col min="10502" max="10505" width="0" style="1" hidden="1" customWidth="1"/>
    <col min="10506" max="10506" width="12.83203125" style="1" customWidth="1"/>
    <col min="10507" max="10507" width="0" style="1" hidden="1" customWidth="1"/>
    <col min="10508" max="10509" width="12.83203125" style="1" customWidth="1"/>
    <col min="10510" max="10511" width="0" style="1" hidden="1" customWidth="1"/>
    <col min="10512" max="10747" width="8.5" style="1"/>
    <col min="10748" max="10748" width="5.5" style="1" customWidth="1"/>
    <col min="10749" max="10749" width="10.6640625" style="1" customWidth="1"/>
    <col min="10750" max="10750" width="41.5" style="1" customWidth="1"/>
    <col min="10751" max="10751" width="10" style="1" customWidth="1"/>
    <col min="10752" max="10753" width="12.83203125" style="1" customWidth="1"/>
    <col min="10754" max="10756" width="0" style="1" hidden="1" customWidth="1"/>
    <col min="10757" max="10757" width="7.83203125" style="1" customWidth="1"/>
    <col min="10758" max="10761" width="0" style="1" hidden="1" customWidth="1"/>
    <col min="10762" max="10762" width="12.83203125" style="1" customWidth="1"/>
    <col min="10763" max="10763" width="0" style="1" hidden="1" customWidth="1"/>
    <col min="10764" max="10765" width="12.83203125" style="1" customWidth="1"/>
    <col min="10766" max="10767" width="0" style="1" hidden="1" customWidth="1"/>
    <col min="10768" max="11003" width="8.5" style="1"/>
    <col min="11004" max="11004" width="5.5" style="1" customWidth="1"/>
    <col min="11005" max="11005" width="10.6640625" style="1" customWidth="1"/>
    <col min="11006" max="11006" width="41.5" style="1" customWidth="1"/>
    <col min="11007" max="11007" width="10" style="1" customWidth="1"/>
    <col min="11008" max="11009" width="12.83203125" style="1" customWidth="1"/>
    <col min="11010" max="11012" width="0" style="1" hidden="1" customWidth="1"/>
    <col min="11013" max="11013" width="7.83203125" style="1" customWidth="1"/>
    <col min="11014" max="11017" width="0" style="1" hidden="1" customWidth="1"/>
    <col min="11018" max="11018" width="12.83203125" style="1" customWidth="1"/>
    <col min="11019" max="11019" width="0" style="1" hidden="1" customWidth="1"/>
    <col min="11020" max="11021" width="12.83203125" style="1" customWidth="1"/>
    <col min="11022" max="11023" width="0" style="1" hidden="1" customWidth="1"/>
    <col min="11024" max="11259" width="8.5" style="1"/>
    <col min="11260" max="11260" width="5.5" style="1" customWidth="1"/>
    <col min="11261" max="11261" width="10.6640625" style="1" customWidth="1"/>
    <col min="11262" max="11262" width="41.5" style="1" customWidth="1"/>
    <col min="11263" max="11263" width="10" style="1" customWidth="1"/>
    <col min="11264" max="11265" width="12.83203125" style="1" customWidth="1"/>
    <col min="11266" max="11268" width="0" style="1" hidden="1" customWidth="1"/>
    <col min="11269" max="11269" width="7.83203125" style="1" customWidth="1"/>
    <col min="11270" max="11273" width="0" style="1" hidden="1" customWidth="1"/>
    <col min="11274" max="11274" width="12.83203125" style="1" customWidth="1"/>
    <col min="11275" max="11275" width="0" style="1" hidden="1" customWidth="1"/>
    <col min="11276" max="11277" width="12.83203125" style="1" customWidth="1"/>
    <col min="11278" max="11279" width="0" style="1" hidden="1" customWidth="1"/>
    <col min="11280" max="11515" width="8.5" style="1"/>
    <col min="11516" max="11516" width="5.5" style="1" customWidth="1"/>
    <col min="11517" max="11517" width="10.6640625" style="1" customWidth="1"/>
    <col min="11518" max="11518" width="41.5" style="1" customWidth="1"/>
    <col min="11519" max="11519" width="10" style="1" customWidth="1"/>
    <col min="11520" max="11521" width="12.83203125" style="1" customWidth="1"/>
    <col min="11522" max="11524" width="0" style="1" hidden="1" customWidth="1"/>
    <col min="11525" max="11525" width="7.83203125" style="1" customWidth="1"/>
    <col min="11526" max="11529" width="0" style="1" hidden="1" customWidth="1"/>
    <col min="11530" max="11530" width="12.83203125" style="1" customWidth="1"/>
    <col min="11531" max="11531" width="0" style="1" hidden="1" customWidth="1"/>
    <col min="11532" max="11533" width="12.83203125" style="1" customWidth="1"/>
    <col min="11534" max="11535" width="0" style="1" hidden="1" customWidth="1"/>
    <col min="11536" max="11771" width="8.5" style="1"/>
    <col min="11772" max="11772" width="5.5" style="1" customWidth="1"/>
    <col min="11773" max="11773" width="10.6640625" style="1" customWidth="1"/>
    <col min="11774" max="11774" width="41.5" style="1" customWidth="1"/>
    <col min="11775" max="11775" width="10" style="1" customWidth="1"/>
    <col min="11776" max="11777" width="12.83203125" style="1" customWidth="1"/>
    <col min="11778" max="11780" width="0" style="1" hidden="1" customWidth="1"/>
    <col min="11781" max="11781" width="7.83203125" style="1" customWidth="1"/>
    <col min="11782" max="11785" width="0" style="1" hidden="1" customWidth="1"/>
    <col min="11786" max="11786" width="12.83203125" style="1" customWidth="1"/>
    <col min="11787" max="11787" width="0" style="1" hidden="1" customWidth="1"/>
    <col min="11788" max="11789" width="12.83203125" style="1" customWidth="1"/>
    <col min="11790" max="11791" width="0" style="1" hidden="1" customWidth="1"/>
    <col min="11792" max="12027" width="8.5" style="1"/>
    <col min="12028" max="12028" width="5.5" style="1" customWidth="1"/>
    <col min="12029" max="12029" width="10.6640625" style="1" customWidth="1"/>
    <col min="12030" max="12030" width="41.5" style="1" customWidth="1"/>
    <col min="12031" max="12031" width="10" style="1" customWidth="1"/>
    <col min="12032" max="12033" width="12.83203125" style="1" customWidth="1"/>
    <col min="12034" max="12036" width="0" style="1" hidden="1" customWidth="1"/>
    <col min="12037" max="12037" width="7.83203125" style="1" customWidth="1"/>
    <col min="12038" max="12041" width="0" style="1" hidden="1" customWidth="1"/>
    <col min="12042" max="12042" width="12.83203125" style="1" customWidth="1"/>
    <col min="12043" max="12043" width="0" style="1" hidden="1" customWidth="1"/>
    <col min="12044" max="12045" width="12.83203125" style="1" customWidth="1"/>
    <col min="12046" max="12047" width="0" style="1" hidden="1" customWidth="1"/>
    <col min="12048" max="12283" width="8.5" style="1"/>
    <col min="12284" max="12284" width="5.5" style="1" customWidth="1"/>
    <col min="12285" max="12285" width="10.6640625" style="1" customWidth="1"/>
    <col min="12286" max="12286" width="41.5" style="1" customWidth="1"/>
    <col min="12287" max="12287" width="10" style="1" customWidth="1"/>
    <col min="12288" max="12289" width="12.83203125" style="1" customWidth="1"/>
    <col min="12290" max="12292" width="0" style="1" hidden="1" customWidth="1"/>
    <col min="12293" max="12293" width="7.83203125" style="1" customWidth="1"/>
    <col min="12294" max="12297" width="0" style="1" hidden="1" customWidth="1"/>
    <col min="12298" max="12298" width="12.83203125" style="1" customWidth="1"/>
    <col min="12299" max="12299" width="0" style="1" hidden="1" customWidth="1"/>
    <col min="12300" max="12301" width="12.83203125" style="1" customWidth="1"/>
    <col min="12302" max="12303" width="0" style="1" hidden="1" customWidth="1"/>
    <col min="12304" max="12539" width="8.5" style="1"/>
    <col min="12540" max="12540" width="5.5" style="1" customWidth="1"/>
    <col min="12541" max="12541" width="10.6640625" style="1" customWidth="1"/>
    <col min="12542" max="12542" width="41.5" style="1" customWidth="1"/>
    <col min="12543" max="12543" width="10" style="1" customWidth="1"/>
    <col min="12544" max="12545" width="12.83203125" style="1" customWidth="1"/>
    <col min="12546" max="12548" width="0" style="1" hidden="1" customWidth="1"/>
    <col min="12549" max="12549" width="7.83203125" style="1" customWidth="1"/>
    <col min="12550" max="12553" width="0" style="1" hidden="1" customWidth="1"/>
    <col min="12554" max="12554" width="12.83203125" style="1" customWidth="1"/>
    <col min="12555" max="12555" width="0" style="1" hidden="1" customWidth="1"/>
    <col min="12556" max="12557" width="12.83203125" style="1" customWidth="1"/>
    <col min="12558" max="12559" width="0" style="1" hidden="1" customWidth="1"/>
    <col min="12560" max="12795" width="8.5" style="1"/>
    <col min="12796" max="12796" width="5.5" style="1" customWidth="1"/>
    <col min="12797" max="12797" width="10.6640625" style="1" customWidth="1"/>
    <col min="12798" max="12798" width="41.5" style="1" customWidth="1"/>
    <col min="12799" max="12799" width="10" style="1" customWidth="1"/>
    <col min="12800" max="12801" width="12.83203125" style="1" customWidth="1"/>
    <col min="12802" max="12804" width="0" style="1" hidden="1" customWidth="1"/>
    <col min="12805" max="12805" width="7.83203125" style="1" customWidth="1"/>
    <col min="12806" max="12809" width="0" style="1" hidden="1" customWidth="1"/>
    <col min="12810" max="12810" width="12.83203125" style="1" customWidth="1"/>
    <col min="12811" max="12811" width="0" style="1" hidden="1" customWidth="1"/>
    <col min="12812" max="12813" width="12.83203125" style="1" customWidth="1"/>
    <col min="12814" max="12815" width="0" style="1" hidden="1" customWidth="1"/>
    <col min="12816" max="13051" width="8.5" style="1"/>
    <col min="13052" max="13052" width="5.5" style="1" customWidth="1"/>
    <col min="13053" max="13053" width="10.6640625" style="1" customWidth="1"/>
    <col min="13054" max="13054" width="41.5" style="1" customWidth="1"/>
    <col min="13055" max="13055" width="10" style="1" customWidth="1"/>
    <col min="13056" max="13057" width="12.83203125" style="1" customWidth="1"/>
    <col min="13058" max="13060" width="0" style="1" hidden="1" customWidth="1"/>
    <col min="13061" max="13061" width="7.83203125" style="1" customWidth="1"/>
    <col min="13062" max="13065" width="0" style="1" hidden="1" customWidth="1"/>
    <col min="13066" max="13066" width="12.83203125" style="1" customWidth="1"/>
    <col min="13067" max="13067" width="0" style="1" hidden="1" customWidth="1"/>
    <col min="13068" max="13069" width="12.83203125" style="1" customWidth="1"/>
    <col min="13070" max="13071" width="0" style="1" hidden="1" customWidth="1"/>
    <col min="13072" max="13307" width="8.5" style="1"/>
    <col min="13308" max="13308" width="5.5" style="1" customWidth="1"/>
    <col min="13309" max="13309" width="10.6640625" style="1" customWidth="1"/>
    <col min="13310" max="13310" width="41.5" style="1" customWidth="1"/>
    <col min="13311" max="13311" width="10" style="1" customWidth="1"/>
    <col min="13312" max="13313" width="12.83203125" style="1" customWidth="1"/>
    <col min="13314" max="13316" width="0" style="1" hidden="1" customWidth="1"/>
    <col min="13317" max="13317" width="7.83203125" style="1" customWidth="1"/>
    <col min="13318" max="13321" width="0" style="1" hidden="1" customWidth="1"/>
    <col min="13322" max="13322" width="12.83203125" style="1" customWidth="1"/>
    <col min="13323" max="13323" width="0" style="1" hidden="1" customWidth="1"/>
    <col min="13324" max="13325" width="12.83203125" style="1" customWidth="1"/>
    <col min="13326" max="13327" width="0" style="1" hidden="1" customWidth="1"/>
    <col min="13328" max="13563" width="8.5" style="1"/>
    <col min="13564" max="13564" width="5.5" style="1" customWidth="1"/>
    <col min="13565" max="13565" width="10.6640625" style="1" customWidth="1"/>
    <col min="13566" max="13566" width="41.5" style="1" customWidth="1"/>
    <col min="13567" max="13567" width="10" style="1" customWidth="1"/>
    <col min="13568" max="13569" width="12.83203125" style="1" customWidth="1"/>
    <col min="13570" max="13572" width="0" style="1" hidden="1" customWidth="1"/>
    <col min="13573" max="13573" width="7.83203125" style="1" customWidth="1"/>
    <col min="13574" max="13577" width="0" style="1" hidden="1" customWidth="1"/>
    <col min="13578" max="13578" width="12.83203125" style="1" customWidth="1"/>
    <col min="13579" max="13579" width="0" style="1" hidden="1" customWidth="1"/>
    <col min="13580" max="13581" width="12.83203125" style="1" customWidth="1"/>
    <col min="13582" max="13583" width="0" style="1" hidden="1" customWidth="1"/>
    <col min="13584" max="13819" width="8.5" style="1"/>
    <col min="13820" max="13820" width="5.5" style="1" customWidth="1"/>
    <col min="13821" max="13821" width="10.6640625" style="1" customWidth="1"/>
    <col min="13822" max="13822" width="41.5" style="1" customWidth="1"/>
    <col min="13823" max="13823" width="10" style="1" customWidth="1"/>
    <col min="13824" max="13825" width="12.83203125" style="1" customWidth="1"/>
    <col min="13826" max="13828" width="0" style="1" hidden="1" customWidth="1"/>
    <col min="13829" max="13829" width="7.83203125" style="1" customWidth="1"/>
    <col min="13830" max="13833" width="0" style="1" hidden="1" customWidth="1"/>
    <col min="13834" max="13834" width="12.83203125" style="1" customWidth="1"/>
    <col min="13835" max="13835" width="0" style="1" hidden="1" customWidth="1"/>
    <col min="13836" max="13837" width="12.83203125" style="1" customWidth="1"/>
    <col min="13838" max="13839" width="0" style="1" hidden="1" customWidth="1"/>
    <col min="13840" max="14075" width="8.5" style="1"/>
    <col min="14076" max="14076" width="5.5" style="1" customWidth="1"/>
    <col min="14077" max="14077" width="10.6640625" style="1" customWidth="1"/>
    <col min="14078" max="14078" width="41.5" style="1" customWidth="1"/>
    <col min="14079" max="14079" width="10" style="1" customWidth="1"/>
    <col min="14080" max="14081" width="12.83203125" style="1" customWidth="1"/>
    <col min="14082" max="14084" width="0" style="1" hidden="1" customWidth="1"/>
    <col min="14085" max="14085" width="7.83203125" style="1" customWidth="1"/>
    <col min="14086" max="14089" width="0" style="1" hidden="1" customWidth="1"/>
    <col min="14090" max="14090" width="12.83203125" style="1" customWidth="1"/>
    <col min="14091" max="14091" width="0" style="1" hidden="1" customWidth="1"/>
    <col min="14092" max="14093" width="12.83203125" style="1" customWidth="1"/>
    <col min="14094" max="14095" width="0" style="1" hidden="1" customWidth="1"/>
    <col min="14096" max="14331" width="8.5" style="1"/>
    <col min="14332" max="14332" width="5.5" style="1" customWidth="1"/>
    <col min="14333" max="14333" width="10.6640625" style="1" customWidth="1"/>
    <col min="14334" max="14334" width="41.5" style="1" customWidth="1"/>
    <col min="14335" max="14335" width="10" style="1" customWidth="1"/>
    <col min="14336" max="14337" width="12.83203125" style="1" customWidth="1"/>
    <col min="14338" max="14340" width="0" style="1" hidden="1" customWidth="1"/>
    <col min="14341" max="14341" width="7.83203125" style="1" customWidth="1"/>
    <col min="14342" max="14345" width="0" style="1" hidden="1" customWidth="1"/>
    <col min="14346" max="14346" width="12.83203125" style="1" customWidth="1"/>
    <col min="14347" max="14347" width="0" style="1" hidden="1" customWidth="1"/>
    <col min="14348" max="14349" width="12.83203125" style="1" customWidth="1"/>
    <col min="14350" max="14351" width="0" style="1" hidden="1" customWidth="1"/>
    <col min="14352" max="14587" width="8.5" style="1"/>
    <col min="14588" max="14588" width="5.5" style="1" customWidth="1"/>
    <col min="14589" max="14589" width="10.6640625" style="1" customWidth="1"/>
    <col min="14590" max="14590" width="41.5" style="1" customWidth="1"/>
    <col min="14591" max="14591" width="10" style="1" customWidth="1"/>
    <col min="14592" max="14593" width="12.83203125" style="1" customWidth="1"/>
    <col min="14594" max="14596" width="0" style="1" hidden="1" customWidth="1"/>
    <col min="14597" max="14597" width="7.83203125" style="1" customWidth="1"/>
    <col min="14598" max="14601" width="0" style="1" hidden="1" customWidth="1"/>
    <col min="14602" max="14602" width="12.83203125" style="1" customWidth="1"/>
    <col min="14603" max="14603" width="0" style="1" hidden="1" customWidth="1"/>
    <col min="14604" max="14605" width="12.83203125" style="1" customWidth="1"/>
    <col min="14606" max="14607" width="0" style="1" hidden="1" customWidth="1"/>
    <col min="14608" max="14843" width="8.5" style="1"/>
    <col min="14844" max="14844" width="5.5" style="1" customWidth="1"/>
    <col min="14845" max="14845" width="10.6640625" style="1" customWidth="1"/>
    <col min="14846" max="14846" width="41.5" style="1" customWidth="1"/>
    <col min="14847" max="14847" width="10" style="1" customWidth="1"/>
    <col min="14848" max="14849" width="12.83203125" style="1" customWidth="1"/>
    <col min="14850" max="14852" width="0" style="1" hidden="1" customWidth="1"/>
    <col min="14853" max="14853" width="7.83203125" style="1" customWidth="1"/>
    <col min="14854" max="14857" width="0" style="1" hidden="1" customWidth="1"/>
    <col min="14858" max="14858" width="12.83203125" style="1" customWidth="1"/>
    <col min="14859" max="14859" width="0" style="1" hidden="1" customWidth="1"/>
    <col min="14860" max="14861" width="12.83203125" style="1" customWidth="1"/>
    <col min="14862" max="14863" width="0" style="1" hidden="1" customWidth="1"/>
    <col min="14864" max="15099" width="8.5" style="1"/>
    <col min="15100" max="15100" width="5.5" style="1" customWidth="1"/>
    <col min="15101" max="15101" width="10.6640625" style="1" customWidth="1"/>
    <col min="15102" max="15102" width="41.5" style="1" customWidth="1"/>
    <col min="15103" max="15103" width="10" style="1" customWidth="1"/>
    <col min="15104" max="15105" width="12.83203125" style="1" customWidth="1"/>
    <col min="15106" max="15108" width="0" style="1" hidden="1" customWidth="1"/>
    <col min="15109" max="15109" width="7.83203125" style="1" customWidth="1"/>
    <col min="15110" max="15113" width="0" style="1" hidden="1" customWidth="1"/>
    <col min="15114" max="15114" width="12.83203125" style="1" customWidth="1"/>
    <col min="15115" max="15115" width="0" style="1" hidden="1" customWidth="1"/>
    <col min="15116" max="15117" width="12.83203125" style="1" customWidth="1"/>
    <col min="15118" max="15119" width="0" style="1" hidden="1" customWidth="1"/>
    <col min="15120" max="15355" width="8.5" style="1"/>
    <col min="15356" max="15356" width="5.5" style="1" customWidth="1"/>
    <col min="15357" max="15357" width="10.6640625" style="1" customWidth="1"/>
    <col min="15358" max="15358" width="41.5" style="1" customWidth="1"/>
    <col min="15359" max="15359" width="10" style="1" customWidth="1"/>
    <col min="15360" max="15361" width="12.83203125" style="1" customWidth="1"/>
    <col min="15362" max="15364" width="0" style="1" hidden="1" customWidth="1"/>
    <col min="15365" max="15365" width="7.83203125" style="1" customWidth="1"/>
    <col min="15366" max="15369" width="0" style="1" hidden="1" customWidth="1"/>
    <col min="15370" max="15370" width="12.83203125" style="1" customWidth="1"/>
    <col min="15371" max="15371" width="0" style="1" hidden="1" customWidth="1"/>
    <col min="15372" max="15373" width="12.83203125" style="1" customWidth="1"/>
    <col min="15374" max="15375" width="0" style="1" hidden="1" customWidth="1"/>
    <col min="15376" max="15611" width="8.5" style="1"/>
    <col min="15612" max="15612" width="5.5" style="1" customWidth="1"/>
    <col min="15613" max="15613" width="10.6640625" style="1" customWidth="1"/>
    <col min="15614" max="15614" width="41.5" style="1" customWidth="1"/>
    <col min="15615" max="15615" width="10" style="1" customWidth="1"/>
    <col min="15616" max="15617" width="12.83203125" style="1" customWidth="1"/>
    <col min="15618" max="15620" width="0" style="1" hidden="1" customWidth="1"/>
    <col min="15621" max="15621" width="7.83203125" style="1" customWidth="1"/>
    <col min="15622" max="15625" width="0" style="1" hidden="1" customWidth="1"/>
    <col min="15626" max="15626" width="12.83203125" style="1" customWidth="1"/>
    <col min="15627" max="15627" width="0" style="1" hidden="1" customWidth="1"/>
    <col min="15628" max="15629" width="12.83203125" style="1" customWidth="1"/>
    <col min="15630" max="15631" width="0" style="1" hidden="1" customWidth="1"/>
    <col min="15632" max="15867" width="8.5" style="1"/>
    <col min="15868" max="15868" width="5.5" style="1" customWidth="1"/>
    <col min="15869" max="15869" width="10.6640625" style="1" customWidth="1"/>
    <col min="15870" max="15870" width="41.5" style="1" customWidth="1"/>
    <col min="15871" max="15871" width="10" style="1" customWidth="1"/>
    <col min="15872" max="15873" width="12.83203125" style="1" customWidth="1"/>
    <col min="15874" max="15876" width="0" style="1" hidden="1" customWidth="1"/>
    <col min="15877" max="15877" width="7.83203125" style="1" customWidth="1"/>
    <col min="15878" max="15881" width="0" style="1" hidden="1" customWidth="1"/>
    <col min="15882" max="15882" width="12.83203125" style="1" customWidth="1"/>
    <col min="15883" max="15883" width="0" style="1" hidden="1" customWidth="1"/>
    <col min="15884" max="15885" width="12.83203125" style="1" customWidth="1"/>
    <col min="15886" max="15887" width="0" style="1" hidden="1" customWidth="1"/>
    <col min="15888" max="16123" width="8.5" style="1"/>
    <col min="16124" max="16124" width="5.5" style="1" customWidth="1"/>
    <col min="16125" max="16125" width="10.6640625" style="1" customWidth="1"/>
    <col min="16126" max="16126" width="41.5" style="1" customWidth="1"/>
    <col min="16127" max="16127" width="10" style="1" customWidth="1"/>
    <col min="16128" max="16129" width="12.83203125" style="1" customWidth="1"/>
    <col min="16130" max="16132" width="0" style="1" hidden="1" customWidth="1"/>
    <col min="16133" max="16133" width="7.83203125" style="1" customWidth="1"/>
    <col min="16134" max="16137" width="0" style="1" hidden="1" customWidth="1"/>
    <col min="16138" max="16138" width="12.83203125" style="1" customWidth="1"/>
    <col min="16139" max="16139" width="0" style="1" hidden="1" customWidth="1"/>
    <col min="16140" max="16141" width="12.83203125" style="1" customWidth="1"/>
    <col min="16142" max="16143" width="0" style="1" hidden="1" customWidth="1"/>
    <col min="16144" max="16384" width="8.5" style="1"/>
  </cols>
  <sheetData>
    <row r="1" spans="1:20" ht="27" customHeight="1" x14ac:dyDescent="0.2">
      <c r="A1" s="2" t="s">
        <v>2</v>
      </c>
      <c r="B1" s="3" t="s">
        <v>3</v>
      </c>
      <c r="C1" s="3" t="s">
        <v>4</v>
      </c>
      <c r="D1" s="3" t="s">
        <v>5</v>
      </c>
      <c r="E1" s="3" t="s">
        <v>6</v>
      </c>
      <c r="F1" s="3" t="s">
        <v>23</v>
      </c>
      <c r="G1" s="3" t="s">
        <v>24</v>
      </c>
      <c r="H1" s="3" t="s">
        <v>25</v>
      </c>
      <c r="I1" s="3" t="s">
        <v>24</v>
      </c>
      <c r="J1" s="3" t="s">
        <v>7</v>
      </c>
      <c r="K1" s="3" t="s">
        <v>26</v>
      </c>
      <c r="L1" s="3" t="s">
        <v>24</v>
      </c>
      <c r="M1" s="3" t="s">
        <v>27</v>
      </c>
      <c r="N1" s="3" t="s">
        <v>24</v>
      </c>
      <c r="O1" s="3" t="s">
        <v>28</v>
      </c>
      <c r="P1" s="3" t="s">
        <v>24</v>
      </c>
      <c r="Q1" s="3" t="s">
        <v>288</v>
      </c>
      <c r="R1" s="3" t="s">
        <v>29</v>
      </c>
      <c r="S1" s="1" t="s">
        <v>8</v>
      </c>
      <c r="T1" s="1" t="s">
        <v>9</v>
      </c>
    </row>
    <row r="2" spans="1:20" ht="16.5" customHeight="1" x14ac:dyDescent="0.2">
      <c r="A2" s="4" t="s">
        <v>10</v>
      </c>
      <c r="B2" s="5"/>
      <c r="C2" s="5" t="s">
        <v>11</v>
      </c>
      <c r="D2" s="5"/>
      <c r="E2" s="6"/>
      <c r="F2" s="7"/>
      <c r="G2" s="7"/>
      <c r="H2" s="8"/>
      <c r="I2" s="7"/>
      <c r="J2" s="9"/>
      <c r="K2" s="7"/>
      <c r="L2" s="7"/>
      <c r="M2" s="7"/>
      <c r="N2" s="7"/>
      <c r="O2" s="7"/>
      <c r="P2" s="7"/>
      <c r="Q2" s="7"/>
      <c r="R2" s="7"/>
    </row>
    <row r="3" spans="1:20" ht="16.5" customHeight="1" x14ac:dyDescent="0.2">
      <c r="A3" s="10">
        <v>1</v>
      </c>
      <c r="B3" s="11" t="s">
        <v>30</v>
      </c>
      <c r="C3" s="89" t="s">
        <v>31</v>
      </c>
      <c r="D3" s="90" t="s">
        <v>32</v>
      </c>
      <c r="E3" s="91">
        <v>28</v>
      </c>
      <c r="F3" s="92">
        <v>150000</v>
      </c>
      <c r="G3" s="92">
        <v>4200000</v>
      </c>
      <c r="H3" s="92">
        <v>150000</v>
      </c>
      <c r="I3" s="92">
        <v>4200000</v>
      </c>
      <c r="J3" s="93">
        <v>1</v>
      </c>
      <c r="K3" s="92">
        <v>150000</v>
      </c>
      <c r="L3" s="92">
        <v>4200000</v>
      </c>
      <c r="M3" s="92"/>
      <c r="N3" s="92">
        <v>0</v>
      </c>
      <c r="O3" s="92">
        <v>150000</v>
      </c>
      <c r="P3" s="92">
        <v>4200000</v>
      </c>
      <c r="Q3" s="92">
        <f>E3*O3</f>
        <v>4200000</v>
      </c>
      <c r="R3" s="14">
        <v>0</v>
      </c>
    </row>
    <row r="4" spans="1:20" ht="16.5" customHeight="1" x14ac:dyDescent="0.2">
      <c r="A4" s="10">
        <v>2</v>
      </c>
      <c r="B4" s="11" t="s">
        <v>30</v>
      </c>
      <c r="C4" s="89" t="s">
        <v>33</v>
      </c>
      <c r="D4" s="90" t="s">
        <v>32</v>
      </c>
      <c r="E4" s="91">
        <v>4</v>
      </c>
      <c r="F4" s="92">
        <v>550000</v>
      </c>
      <c r="G4" s="92">
        <v>2200000</v>
      </c>
      <c r="H4" s="92">
        <v>550000</v>
      </c>
      <c r="I4" s="92">
        <v>2200000</v>
      </c>
      <c r="J4" s="93">
        <v>1</v>
      </c>
      <c r="K4" s="92">
        <v>550000</v>
      </c>
      <c r="L4" s="92">
        <v>2200000</v>
      </c>
      <c r="M4" s="92"/>
      <c r="N4" s="92">
        <v>0</v>
      </c>
      <c r="O4" s="92">
        <v>550000</v>
      </c>
      <c r="P4" s="92">
        <v>2200000</v>
      </c>
      <c r="Q4" s="92">
        <f t="shared" ref="Q4:Q10" si="0">E4*O4</f>
        <v>2200000</v>
      </c>
      <c r="R4" s="14">
        <v>0</v>
      </c>
    </row>
    <row r="5" spans="1:20" s="66" customFormat="1" ht="35.25" customHeight="1" x14ac:dyDescent="0.2">
      <c r="A5" s="10">
        <v>3</v>
      </c>
      <c r="B5" s="60" t="s">
        <v>56</v>
      </c>
      <c r="C5" s="94" t="s">
        <v>57</v>
      </c>
      <c r="D5" s="95" t="s">
        <v>32</v>
      </c>
      <c r="E5" s="96">
        <v>28</v>
      </c>
      <c r="F5" s="97">
        <v>1845455</v>
      </c>
      <c r="G5" s="97">
        <v>51672740</v>
      </c>
      <c r="H5" s="97">
        <v>1700000</v>
      </c>
      <c r="I5" s="97">
        <v>47600000</v>
      </c>
      <c r="J5" s="98">
        <v>1</v>
      </c>
      <c r="K5" s="97">
        <v>1700000</v>
      </c>
      <c r="L5" s="97">
        <v>47600000</v>
      </c>
      <c r="M5" s="97">
        <v>0</v>
      </c>
      <c r="N5" s="97">
        <v>0</v>
      </c>
      <c r="O5" s="97">
        <v>1700000</v>
      </c>
      <c r="P5" s="97">
        <v>47600000</v>
      </c>
      <c r="Q5" s="97">
        <f t="shared" si="0"/>
        <v>47600000</v>
      </c>
      <c r="R5" s="63">
        <v>-4072740</v>
      </c>
    </row>
    <row r="6" spans="1:20" s="66" customFormat="1" ht="16.5" customHeight="1" x14ac:dyDescent="0.2">
      <c r="A6" s="10">
        <v>4</v>
      </c>
      <c r="B6" s="60" t="s">
        <v>85</v>
      </c>
      <c r="C6" s="94" t="s">
        <v>86</v>
      </c>
      <c r="D6" s="95" t="s">
        <v>32</v>
      </c>
      <c r="E6" s="96">
        <v>24</v>
      </c>
      <c r="F6" s="97">
        <v>372727</v>
      </c>
      <c r="G6" s="97">
        <v>8945448</v>
      </c>
      <c r="H6" s="97">
        <v>450000</v>
      </c>
      <c r="I6" s="97">
        <v>10800000</v>
      </c>
      <c r="J6" s="98">
        <v>1</v>
      </c>
      <c r="K6" s="97">
        <v>450000</v>
      </c>
      <c r="L6" s="97">
        <v>10800000</v>
      </c>
      <c r="M6" s="97">
        <v>0</v>
      </c>
      <c r="N6" s="97">
        <v>0</v>
      </c>
      <c r="O6" s="97">
        <v>450000</v>
      </c>
      <c r="P6" s="97">
        <v>10800000</v>
      </c>
      <c r="Q6" s="97">
        <f t="shared" si="0"/>
        <v>10800000</v>
      </c>
      <c r="R6" s="63">
        <v>1854552</v>
      </c>
    </row>
    <row r="7" spans="1:20" s="74" customFormat="1" ht="32.25" customHeight="1" x14ac:dyDescent="0.2">
      <c r="A7" s="10">
        <v>5</v>
      </c>
      <c r="B7" s="68" t="s">
        <v>87</v>
      </c>
      <c r="C7" s="99" t="s">
        <v>88</v>
      </c>
      <c r="D7" s="100" t="s">
        <v>32</v>
      </c>
      <c r="E7" s="101">
        <v>8</v>
      </c>
      <c r="F7" s="102">
        <v>427273</v>
      </c>
      <c r="G7" s="102">
        <v>3418184</v>
      </c>
      <c r="H7" s="102">
        <v>700000</v>
      </c>
      <c r="I7" s="102">
        <v>5600000</v>
      </c>
      <c r="J7" s="103">
        <v>1</v>
      </c>
      <c r="K7" s="102">
        <v>700000</v>
      </c>
      <c r="L7" s="102">
        <v>5600000</v>
      </c>
      <c r="M7" s="102">
        <v>0</v>
      </c>
      <c r="N7" s="102">
        <v>0</v>
      </c>
      <c r="O7" s="102">
        <v>700000</v>
      </c>
      <c r="P7" s="102">
        <v>5600000</v>
      </c>
      <c r="Q7" s="102">
        <f t="shared" si="0"/>
        <v>5600000</v>
      </c>
      <c r="R7" s="71">
        <v>2181816</v>
      </c>
    </row>
    <row r="8" spans="1:20" ht="16.5" customHeight="1" x14ac:dyDescent="0.2">
      <c r="A8" s="10">
        <v>6</v>
      </c>
      <c r="B8" s="11" t="s">
        <v>170</v>
      </c>
      <c r="C8" s="89" t="s">
        <v>171</v>
      </c>
      <c r="D8" s="90" t="s">
        <v>38</v>
      </c>
      <c r="E8" s="91">
        <v>4</v>
      </c>
      <c r="F8" s="92">
        <v>143333</v>
      </c>
      <c r="G8" s="92">
        <v>573332</v>
      </c>
      <c r="H8" s="92">
        <v>150000</v>
      </c>
      <c r="I8" s="92">
        <v>600000</v>
      </c>
      <c r="J8" s="93">
        <v>1</v>
      </c>
      <c r="K8" s="92">
        <v>150000</v>
      </c>
      <c r="L8" s="92">
        <v>600000</v>
      </c>
      <c r="M8" s="92">
        <v>0</v>
      </c>
      <c r="N8" s="92">
        <v>0</v>
      </c>
      <c r="O8" s="92">
        <v>150000</v>
      </c>
      <c r="P8" s="92">
        <v>600000</v>
      </c>
      <c r="Q8" s="92">
        <f t="shared" si="0"/>
        <v>600000</v>
      </c>
      <c r="R8" s="14">
        <v>26668</v>
      </c>
    </row>
    <row r="9" spans="1:20" ht="16.5" customHeight="1" x14ac:dyDescent="0.2">
      <c r="A9" s="10">
        <v>7</v>
      </c>
      <c r="B9" s="11" t="s">
        <v>172</v>
      </c>
      <c r="C9" s="89" t="s">
        <v>173</v>
      </c>
      <c r="D9" s="90" t="s">
        <v>32</v>
      </c>
      <c r="E9" s="91">
        <v>24</v>
      </c>
      <c r="F9" s="92">
        <v>183333</v>
      </c>
      <c r="G9" s="92">
        <v>4399992</v>
      </c>
      <c r="H9" s="92">
        <v>650000</v>
      </c>
      <c r="I9" s="92">
        <v>15600000</v>
      </c>
      <c r="J9" s="93">
        <v>1</v>
      </c>
      <c r="K9" s="92">
        <v>650000</v>
      </c>
      <c r="L9" s="92">
        <v>15600000</v>
      </c>
      <c r="M9" s="92">
        <v>0</v>
      </c>
      <c r="N9" s="92">
        <v>0</v>
      </c>
      <c r="O9" s="92">
        <v>650000</v>
      </c>
      <c r="P9" s="92">
        <v>15600000</v>
      </c>
      <c r="Q9" s="92">
        <f t="shared" si="0"/>
        <v>15600000</v>
      </c>
      <c r="R9" s="14">
        <v>11200008</v>
      </c>
    </row>
    <row r="10" spans="1:20" ht="16.5" customHeight="1" x14ac:dyDescent="0.2">
      <c r="A10" s="10">
        <v>8</v>
      </c>
      <c r="B10" s="11" t="s">
        <v>136</v>
      </c>
      <c r="C10" s="12" t="s">
        <v>137</v>
      </c>
      <c r="D10" s="11" t="s">
        <v>38</v>
      </c>
      <c r="E10" s="13">
        <v>8</v>
      </c>
      <c r="F10" s="14">
        <v>266667</v>
      </c>
      <c r="G10" s="14">
        <v>2133336</v>
      </c>
      <c r="H10" s="15">
        <v>350000</v>
      </c>
      <c r="I10" s="14">
        <v>2800000</v>
      </c>
      <c r="J10" s="16">
        <v>1</v>
      </c>
      <c r="K10" s="14">
        <v>350000</v>
      </c>
      <c r="L10" s="14">
        <v>2800000</v>
      </c>
      <c r="M10" s="14">
        <v>0</v>
      </c>
      <c r="N10" s="14">
        <v>0</v>
      </c>
      <c r="O10" s="14">
        <v>350000</v>
      </c>
      <c r="P10" s="14">
        <v>2800000</v>
      </c>
      <c r="Q10" s="14">
        <f t="shared" si="0"/>
        <v>2800000</v>
      </c>
      <c r="R10" s="14">
        <v>666664</v>
      </c>
    </row>
    <row r="11" spans="1:20" ht="16.5" customHeight="1" x14ac:dyDescent="0.2">
      <c r="A11" s="10"/>
      <c r="B11" s="11"/>
      <c r="C11" s="76" t="s">
        <v>298</v>
      </c>
      <c r="D11" s="11"/>
      <c r="E11" s="13"/>
      <c r="F11" s="14"/>
      <c r="G11" s="14"/>
      <c r="H11" s="15"/>
      <c r="I11" s="14"/>
      <c r="J11" s="16"/>
      <c r="K11" s="14"/>
      <c r="L11" s="14"/>
      <c r="M11" s="14"/>
      <c r="N11" s="14"/>
      <c r="O11" s="14"/>
      <c r="P11" s="14"/>
      <c r="Q11" s="75">
        <f>SUM(Q3:Q10)</f>
        <v>89400000</v>
      </c>
      <c r="R11" s="14"/>
    </row>
    <row r="12" spans="1:20" ht="16.5" customHeight="1" x14ac:dyDescent="0.2">
      <c r="A12" s="10"/>
      <c r="B12" s="11"/>
      <c r="C12" s="12"/>
      <c r="D12" s="11"/>
      <c r="E12" s="13"/>
      <c r="F12" s="14"/>
      <c r="G12" s="14"/>
      <c r="H12" s="15"/>
      <c r="I12" s="14"/>
      <c r="J12" s="16"/>
      <c r="K12" s="14"/>
      <c r="L12" s="14"/>
      <c r="M12" s="14"/>
      <c r="N12" s="14"/>
      <c r="O12" s="14"/>
      <c r="P12" s="14"/>
      <c r="Q12" s="14"/>
      <c r="R12" s="14"/>
    </row>
    <row r="13" spans="1:20" ht="16.5" customHeight="1" x14ac:dyDescent="0.2">
      <c r="A13" s="10">
        <v>1</v>
      </c>
      <c r="B13" s="11" t="s">
        <v>36</v>
      </c>
      <c r="C13" s="89" t="s">
        <v>48</v>
      </c>
      <c r="D13" s="90" t="s">
        <v>49</v>
      </c>
      <c r="E13" s="91">
        <v>2</v>
      </c>
      <c r="F13" s="92">
        <v>550000</v>
      </c>
      <c r="G13" s="92">
        <v>1100000</v>
      </c>
      <c r="H13" s="92">
        <v>550000</v>
      </c>
      <c r="I13" s="92">
        <v>1100000</v>
      </c>
      <c r="J13" s="93">
        <v>1</v>
      </c>
      <c r="K13" s="92">
        <v>550000</v>
      </c>
      <c r="L13" s="92">
        <v>1100000</v>
      </c>
      <c r="M13" s="92"/>
      <c r="N13" s="92">
        <v>0</v>
      </c>
      <c r="O13" s="92">
        <v>550000</v>
      </c>
      <c r="P13" s="92">
        <v>1100000</v>
      </c>
      <c r="Q13" s="92">
        <f t="shared" ref="Q13:Q40" si="1">E13*O13</f>
        <v>1100000</v>
      </c>
      <c r="R13" s="14">
        <v>0</v>
      </c>
    </row>
    <row r="14" spans="1:20" ht="16.5" customHeight="1" x14ac:dyDescent="0.2">
      <c r="A14" s="10">
        <v>2</v>
      </c>
      <c r="B14" s="11" t="s">
        <v>50</v>
      </c>
      <c r="C14" s="89" t="s">
        <v>51</v>
      </c>
      <c r="D14" s="90" t="s">
        <v>38</v>
      </c>
      <c r="E14" s="91">
        <v>8</v>
      </c>
      <c r="F14" s="92">
        <v>57093</v>
      </c>
      <c r="G14" s="92">
        <v>456744</v>
      </c>
      <c r="H14" s="92">
        <v>89000</v>
      </c>
      <c r="I14" s="92">
        <v>712000</v>
      </c>
      <c r="J14" s="93">
        <v>1</v>
      </c>
      <c r="K14" s="92">
        <v>89000</v>
      </c>
      <c r="L14" s="92">
        <v>712000</v>
      </c>
      <c r="M14" s="92">
        <v>0</v>
      </c>
      <c r="N14" s="92">
        <v>0</v>
      </c>
      <c r="O14" s="92">
        <v>89000</v>
      </c>
      <c r="P14" s="92">
        <v>712000</v>
      </c>
      <c r="Q14" s="92">
        <f t="shared" si="1"/>
        <v>712000</v>
      </c>
      <c r="R14" s="14">
        <v>255256</v>
      </c>
    </row>
    <row r="15" spans="1:20" ht="16.5" customHeight="1" x14ac:dyDescent="0.2">
      <c r="A15" s="10">
        <v>3</v>
      </c>
      <c r="B15" s="11" t="s">
        <v>52</v>
      </c>
      <c r="C15" s="89" t="s">
        <v>53</v>
      </c>
      <c r="D15" s="90" t="s">
        <v>35</v>
      </c>
      <c r="E15" s="91">
        <v>200</v>
      </c>
      <c r="F15" s="92">
        <v>751</v>
      </c>
      <c r="G15" s="92">
        <v>142755.03659999999</v>
      </c>
      <c r="H15" s="92">
        <v>751</v>
      </c>
      <c r="I15" s="92">
        <v>142755.03659999999</v>
      </c>
      <c r="J15" s="93">
        <v>1</v>
      </c>
      <c r="K15" s="92">
        <v>751</v>
      </c>
      <c r="L15" s="92">
        <v>142755.03659999999</v>
      </c>
      <c r="M15" s="92">
        <v>0</v>
      </c>
      <c r="N15" s="92">
        <v>0</v>
      </c>
      <c r="O15" s="92">
        <v>800</v>
      </c>
      <c r="P15" s="92">
        <v>142755.03659999999</v>
      </c>
      <c r="Q15" s="92">
        <f t="shared" si="1"/>
        <v>160000</v>
      </c>
      <c r="R15" s="14">
        <v>0</v>
      </c>
    </row>
    <row r="16" spans="1:20" ht="16.5" customHeight="1" x14ac:dyDescent="0.2">
      <c r="A16" s="10">
        <v>4</v>
      </c>
      <c r="B16" s="11" t="s">
        <v>54</v>
      </c>
      <c r="C16" s="89" t="s">
        <v>55</v>
      </c>
      <c r="D16" s="90" t="s">
        <v>35</v>
      </c>
      <c r="E16" s="91">
        <v>4</v>
      </c>
      <c r="F16" s="92">
        <v>2500</v>
      </c>
      <c r="G16" s="92">
        <v>9600</v>
      </c>
      <c r="H16" s="92">
        <v>2500</v>
      </c>
      <c r="I16" s="92">
        <v>9600</v>
      </c>
      <c r="J16" s="93">
        <v>1</v>
      </c>
      <c r="K16" s="92">
        <v>2500</v>
      </c>
      <c r="L16" s="92">
        <v>9600</v>
      </c>
      <c r="M16" s="92">
        <v>0</v>
      </c>
      <c r="N16" s="92">
        <v>0</v>
      </c>
      <c r="O16" s="92">
        <v>2500</v>
      </c>
      <c r="P16" s="92">
        <v>9600</v>
      </c>
      <c r="Q16" s="92">
        <f t="shared" si="1"/>
        <v>10000</v>
      </c>
      <c r="R16" s="14">
        <v>0</v>
      </c>
    </row>
    <row r="17" spans="1:18" ht="16.5" customHeight="1" x14ac:dyDescent="0.2">
      <c r="A17" s="10">
        <v>5</v>
      </c>
      <c r="B17" s="11" t="s">
        <v>74</v>
      </c>
      <c r="C17" s="89" t="s">
        <v>75</v>
      </c>
      <c r="D17" s="90" t="s">
        <v>38</v>
      </c>
      <c r="E17" s="91">
        <v>8</v>
      </c>
      <c r="F17" s="92">
        <v>12000</v>
      </c>
      <c r="G17" s="92">
        <v>96000</v>
      </c>
      <c r="H17" s="92">
        <v>42000</v>
      </c>
      <c r="I17" s="92">
        <v>336000</v>
      </c>
      <c r="J17" s="93">
        <v>1</v>
      </c>
      <c r="K17" s="92">
        <v>42000</v>
      </c>
      <c r="L17" s="92">
        <v>336000</v>
      </c>
      <c r="M17" s="92">
        <v>0</v>
      </c>
      <c r="N17" s="92">
        <v>0</v>
      </c>
      <c r="O17" s="92">
        <v>42000</v>
      </c>
      <c r="P17" s="92">
        <v>336000</v>
      </c>
      <c r="Q17" s="92">
        <f t="shared" si="1"/>
        <v>336000</v>
      </c>
      <c r="R17" s="14">
        <v>240000</v>
      </c>
    </row>
    <row r="18" spans="1:18" ht="16.5" customHeight="1" x14ac:dyDescent="0.2">
      <c r="A18" s="10">
        <v>6</v>
      </c>
      <c r="B18" s="11" t="s">
        <v>76</v>
      </c>
      <c r="C18" s="12" t="s">
        <v>77</v>
      </c>
      <c r="D18" s="11" t="s">
        <v>38</v>
      </c>
      <c r="E18" s="13">
        <v>4</v>
      </c>
      <c r="F18" s="14">
        <v>6500</v>
      </c>
      <c r="G18" s="14">
        <v>26000</v>
      </c>
      <c r="H18" s="15">
        <v>6500</v>
      </c>
      <c r="I18" s="14">
        <v>26000</v>
      </c>
      <c r="J18" s="16">
        <v>1</v>
      </c>
      <c r="K18" s="14">
        <v>6500</v>
      </c>
      <c r="L18" s="14">
        <v>26000</v>
      </c>
      <c r="M18" s="14">
        <v>0</v>
      </c>
      <c r="N18" s="14">
        <v>0</v>
      </c>
      <c r="O18" s="14">
        <v>6500</v>
      </c>
      <c r="P18" s="14">
        <v>26000</v>
      </c>
      <c r="Q18" s="14">
        <f t="shared" si="1"/>
        <v>26000</v>
      </c>
      <c r="R18" s="14">
        <v>0</v>
      </c>
    </row>
    <row r="19" spans="1:18" ht="16.5" customHeight="1" x14ac:dyDescent="0.2">
      <c r="A19" s="10">
        <v>7</v>
      </c>
      <c r="B19" s="11" t="s">
        <v>78</v>
      </c>
      <c r="C19" s="12" t="s">
        <v>79</v>
      </c>
      <c r="D19" s="11" t="s">
        <v>38</v>
      </c>
      <c r="E19" s="13">
        <v>30</v>
      </c>
      <c r="F19" s="14">
        <v>5909</v>
      </c>
      <c r="G19" s="14">
        <v>177270</v>
      </c>
      <c r="H19" s="15">
        <v>18091</v>
      </c>
      <c r="I19" s="14">
        <v>542730</v>
      </c>
      <c r="J19" s="16">
        <v>1</v>
      </c>
      <c r="K19" s="14">
        <v>18091</v>
      </c>
      <c r="L19" s="14">
        <v>542730</v>
      </c>
      <c r="M19" s="14">
        <v>0</v>
      </c>
      <c r="N19" s="14">
        <v>0</v>
      </c>
      <c r="O19" s="14">
        <v>18091</v>
      </c>
      <c r="P19" s="14">
        <v>542730</v>
      </c>
      <c r="Q19" s="14">
        <f t="shared" si="1"/>
        <v>542730</v>
      </c>
      <c r="R19" s="14">
        <v>365460</v>
      </c>
    </row>
    <row r="20" spans="1:18" ht="16.5" customHeight="1" x14ac:dyDescent="0.2">
      <c r="A20" s="10">
        <v>8</v>
      </c>
      <c r="B20" s="11" t="s">
        <v>80</v>
      </c>
      <c r="C20" s="12" t="s">
        <v>81</v>
      </c>
      <c r="D20" s="11" t="s">
        <v>38</v>
      </c>
      <c r="E20" s="13">
        <v>28</v>
      </c>
      <c r="F20" s="14">
        <v>10909</v>
      </c>
      <c r="G20" s="14">
        <v>305452</v>
      </c>
      <c r="H20" s="15">
        <v>49545</v>
      </c>
      <c r="I20" s="14">
        <v>1387260</v>
      </c>
      <c r="J20" s="16">
        <v>1</v>
      </c>
      <c r="K20" s="14">
        <v>49545</v>
      </c>
      <c r="L20" s="14">
        <v>1387260</v>
      </c>
      <c r="M20" s="14">
        <v>0</v>
      </c>
      <c r="N20" s="14">
        <v>0</v>
      </c>
      <c r="O20" s="14">
        <v>49545</v>
      </c>
      <c r="P20" s="14">
        <v>1387260</v>
      </c>
      <c r="Q20" s="14">
        <f t="shared" si="1"/>
        <v>1387260</v>
      </c>
      <c r="R20" s="14">
        <v>1081808</v>
      </c>
    </row>
    <row r="21" spans="1:18" ht="16.5" customHeight="1" x14ac:dyDescent="0.2">
      <c r="A21" s="10">
        <v>9</v>
      </c>
      <c r="B21" s="11" t="s">
        <v>82</v>
      </c>
      <c r="C21" s="12" t="s">
        <v>83</v>
      </c>
      <c r="D21" s="11" t="s">
        <v>38</v>
      </c>
      <c r="E21" s="13">
        <v>60</v>
      </c>
      <c r="F21" s="14">
        <v>4364</v>
      </c>
      <c r="G21" s="14">
        <v>261840</v>
      </c>
      <c r="H21" s="15">
        <v>7364</v>
      </c>
      <c r="I21" s="14">
        <v>441840</v>
      </c>
      <c r="J21" s="16">
        <v>1</v>
      </c>
      <c r="K21" s="14">
        <v>7364</v>
      </c>
      <c r="L21" s="14">
        <v>441840</v>
      </c>
      <c r="M21" s="14">
        <v>0</v>
      </c>
      <c r="N21" s="14">
        <v>0</v>
      </c>
      <c r="O21" s="14">
        <v>7364</v>
      </c>
      <c r="P21" s="14">
        <v>441840</v>
      </c>
      <c r="Q21" s="14">
        <f t="shared" si="1"/>
        <v>441840</v>
      </c>
      <c r="R21" s="14">
        <v>180000</v>
      </c>
    </row>
    <row r="22" spans="1:18" ht="16.5" customHeight="1" x14ac:dyDescent="0.2">
      <c r="A22" s="10">
        <v>10</v>
      </c>
      <c r="B22" s="11" t="s">
        <v>82</v>
      </c>
      <c r="C22" s="12" t="s">
        <v>84</v>
      </c>
      <c r="D22" s="11" t="s">
        <v>38</v>
      </c>
      <c r="E22" s="13">
        <v>84</v>
      </c>
      <c r="F22" s="14">
        <v>4364</v>
      </c>
      <c r="G22" s="14">
        <v>366576</v>
      </c>
      <c r="H22" s="15">
        <v>45636</v>
      </c>
      <c r="I22" s="14">
        <v>3833424</v>
      </c>
      <c r="J22" s="16">
        <v>1</v>
      </c>
      <c r="K22" s="14">
        <v>45636</v>
      </c>
      <c r="L22" s="14">
        <v>3833424</v>
      </c>
      <c r="M22" s="14">
        <v>0</v>
      </c>
      <c r="N22" s="14">
        <v>0</v>
      </c>
      <c r="O22" s="14">
        <v>45636</v>
      </c>
      <c r="P22" s="14">
        <v>3833424</v>
      </c>
      <c r="Q22" s="14">
        <f t="shared" si="1"/>
        <v>3833424</v>
      </c>
      <c r="R22" s="14">
        <v>3466848</v>
      </c>
    </row>
    <row r="23" spans="1:18" ht="16.5" customHeight="1" x14ac:dyDescent="0.2">
      <c r="A23" s="10">
        <v>11</v>
      </c>
      <c r="B23" s="11" t="s">
        <v>78</v>
      </c>
      <c r="C23" s="12" t="s">
        <v>89</v>
      </c>
      <c r="D23" s="11" t="s">
        <v>38</v>
      </c>
      <c r="E23" s="13">
        <v>32</v>
      </c>
      <c r="F23" s="14">
        <v>5909</v>
      </c>
      <c r="G23" s="14">
        <v>189088</v>
      </c>
      <c r="H23" s="15">
        <v>8364</v>
      </c>
      <c r="I23" s="14">
        <v>267648</v>
      </c>
      <c r="J23" s="16">
        <v>1</v>
      </c>
      <c r="K23" s="14">
        <v>8364</v>
      </c>
      <c r="L23" s="14">
        <v>267648</v>
      </c>
      <c r="M23" s="14">
        <v>0</v>
      </c>
      <c r="N23" s="14">
        <v>0</v>
      </c>
      <c r="O23" s="14">
        <v>8364</v>
      </c>
      <c r="P23" s="14">
        <v>267648</v>
      </c>
      <c r="Q23" s="14">
        <f t="shared" si="1"/>
        <v>267648</v>
      </c>
      <c r="R23" s="14">
        <v>78560</v>
      </c>
    </row>
    <row r="24" spans="1:18" ht="16.5" customHeight="1" x14ac:dyDescent="0.2">
      <c r="A24" s="10">
        <v>12</v>
      </c>
      <c r="B24" s="11" t="s">
        <v>90</v>
      </c>
      <c r="C24" s="89" t="s">
        <v>91</v>
      </c>
      <c r="D24" s="90" t="s">
        <v>35</v>
      </c>
      <c r="E24" s="91">
        <v>202</v>
      </c>
      <c r="F24" s="92">
        <v>8400</v>
      </c>
      <c r="G24" s="92">
        <v>1696800</v>
      </c>
      <c r="H24" s="92">
        <v>7818</v>
      </c>
      <c r="I24" s="92">
        <v>1579236</v>
      </c>
      <c r="J24" s="93">
        <v>1</v>
      </c>
      <c r="K24" s="92">
        <v>7818</v>
      </c>
      <c r="L24" s="92">
        <v>1579236</v>
      </c>
      <c r="M24" s="92">
        <v>0</v>
      </c>
      <c r="N24" s="92">
        <v>0</v>
      </c>
      <c r="O24" s="92">
        <v>7818</v>
      </c>
      <c r="P24" s="92">
        <v>1579236</v>
      </c>
      <c r="Q24" s="92">
        <f t="shared" si="1"/>
        <v>1579236</v>
      </c>
      <c r="R24" s="14">
        <v>-117564</v>
      </c>
    </row>
    <row r="25" spans="1:18" ht="16.5" customHeight="1" x14ac:dyDescent="0.2">
      <c r="A25" s="10">
        <v>13</v>
      </c>
      <c r="B25" s="11" t="s">
        <v>90</v>
      </c>
      <c r="C25" s="89" t="s">
        <v>92</v>
      </c>
      <c r="D25" s="90" t="s">
        <v>35</v>
      </c>
      <c r="E25" s="91">
        <v>80.8</v>
      </c>
      <c r="F25" s="92">
        <v>8400</v>
      </c>
      <c r="G25" s="92">
        <v>678720</v>
      </c>
      <c r="H25" s="92">
        <v>11818</v>
      </c>
      <c r="I25" s="92">
        <v>954894.4</v>
      </c>
      <c r="J25" s="93">
        <v>1</v>
      </c>
      <c r="K25" s="92">
        <v>11818</v>
      </c>
      <c r="L25" s="92">
        <v>954894.4</v>
      </c>
      <c r="M25" s="92">
        <v>0</v>
      </c>
      <c r="N25" s="92">
        <v>0</v>
      </c>
      <c r="O25" s="92">
        <v>11818</v>
      </c>
      <c r="P25" s="92">
        <v>954894.4</v>
      </c>
      <c r="Q25" s="92">
        <f t="shared" si="1"/>
        <v>954894.4</v>
      </c>
      <c r="R25" s="14">
        <v>276174.40000000002</v>
      </c>
    </row>
    <row r="26" spans="1:18" ht="16.5" customHeight="1" x14ac:dyDescent="0.2">
      <c r="A26" s="10">
        <v>14</v>
      </c>
      <c r="B26" s="11" t="s">
        <v>93</v>
      </c>
      <c r="C26" s="12" t="s">
        <v>94</v>
      </c>
      <c r="D26" s="11" t="s">
        <v>38</v>
      </c>
      <c r="E26" s="13">
        <v>25.6</v>
      </c>
      <c r="F26" s="14">
        <v>4909</v>
      </c>
      <c r="G26" s="14">
        <v>125670.40000000001</v>
      </c>
      <c r="H26" s="15">
        <v>4909</v>
      </c>
      <c r="I26" s="14">
        <v>125670.40000000001</v>
      </c>
      <c r="J26" s="16">
        <v>1</v>
      </c>
      <c r="K26" s="14">
        <v>4909</v>
      </c>
      <c r="L26" s="14">
        <v>125670.40000000001</v>
      </c>
      <c r="M26" s="14">
        <v>0</v>
      </c>
      <c r="N26" s="14">
        <v>0</v>
      </c>
      <c r="O26" s="14">
        <v>4909</v>
      </c>
      <c r="P26" s="14">
        <v>125670.40000000001</v>
      </c>
      <c r="Q26" s="14">
        <f t="shared" si="1"/>
        <v>125670.40000000001</v>
      </c>
      <c r="R26" s="14">
        <v>0</v>
      </c>
    </row>
    <row r="27" spans="1:18" ht="39" customHeight="1" x14ac:dyDescent="0.2">
      <c r="A27" s="104">
        <v>15</v>
      </c>
      <c r="B27" s="90" t="s">
        <v>95</v>
      </c>
      <c r="C27" s="89" t="s">
        <v>96</v>
      </c>
      <c r="D27" s="90" t="s">
        <v>32</v>
      </c>
      <c r="E27" s="91">
        <v>16</v>
      </c>
      <c r="F27" s="92">
        <v>60000</v>
      </c>
      <c r="G27" s="92">
        <v>960000</v>
      </c>
      <c r="H27" s="92">
        <v>1200000</v>
      </c>
      <c r="I27" s="92">
        <v>19200000</v>
      </c>
      <c r="J27" s="93">
        <v>1</v>
      </c>
      <c r="K27" s="92">
        <v>1200000</v>
      </c>
      <c r="L27" s="92">
        <v>19200000</v>
      </c>
      <c r="M27" s="92">
        <v>0</v>
      </c>
      <c r="N27" s="92">
        <v>0</v>
      </c>
      <c r="O27" s="92">
        <v>1200000</v>
      </c>
      <c r="P27" s="92">
        <v>19200000</v>
      </c>
      <c r="Q27" s="92">
        <f t="shared" si="1"/>
        <v>19200000</v>
      </c>
      <c r="R27" s="14">
        <v>18240000</v>
      </c>
    </row>
    <row r="28" spans="1:18" ht="16.5" customHeight="1" x14ac:dyDescent="0.2">
      <c r="A28" s="10">
        <v>16</v>
      </c>
      <c r="B28" s="11" t="s">
        <v>108</v>
      </c>
      <c r="C28" s="12" t="s">
        <v>109</v>
      </c>
      <c r="D28" s="11" t="s">
        <v>38</v>
      </c>
      <c r="E28" s="13">
        <v>28</v>
      </c>
      <c r="F28" s="14">
        <v>20000</v>
      </c>
      <c r="G28" s="14">
        <v>560000</v>
      </c>
      <c r="H28" s="15">
        <v>30000</v>
      </c>
      <c r="I28" s="14">
        <v>840000</v>
      </c>
      <c r="J28" s="16">
        <v>1</v>
      </c>
      <c r="K28" s="14">
        <v>30000</v>
      </c>
      <c r="L28" s="14">
        <v>840000</v>
      </c>
      <c r="M28" s="14">
        <v>0</v>
      </c>
      <c r="N28" s="14">
        <v>0</v>
      </c>
      <c r="O28" s="14">
        <v>30000</v>
      </c>
      <c r="P28" s="14">
        <v>840000</v>
      </c>
      <c r="Q28" s="14">
        <f t="shared" si="1"/>
        <v>840000</v>
      </c>
      <c r="R28" s="14">
        <v>280000</v>
      </c>
    </row>
    <row r="29" spans="1:18" ht="16.5" customHeight="1" x14ac:dyDescent="0.2">
      <c r="A29" s="10">
        <v>17</v>
      </c>
      <c r="B29" s="11" t="s">
        <v>110</v>
      </c>
      <c r="C29" s="12" t="s">
        <v>111</v>
      </c>
      <c r="D29" s="11" t="s">
        <v>60</v>
      </c>
      <c r="E29" s="13">
        <v>1.214</v>
      </c>
      <c r="F29" s="14">
        <v>118000</v>
      </c>
      <c r="G29" s="14">
        <v>143252</v>
      </c>
      <c r="H29" s="15">
        <v>118000</v>
      </c>
      <c r="I29" s="14">
        <v>143252</v>
      </c>
      <c r="J29" s="16">
        <v>1</v>
      </c>
      <c r="K29" s="14">
        <v>118000</v>
      </c>
      <c r="L29" s="14">
        <v>143252</v>
      </c>
      <c r="M29" s="14">
        <v>0</v>
      </c>
      <c r="N29" s="14">
        <v>0</v>
      </c>
      <c r="O29" s="14">
        <v>118000</v>
      </c>
      <c r="P29" s="14">
        <v>143252</v>
      </c>
      <c r="Q29" s="14">
        <f t="shared" si="1"/>
        <v>143252</v>
      </c>
      <c r="R29" s="14">
        <v>0</v>
      </c>
    </row>
    <row r="30" spans="1:18" ht="16.5" customHeight="1" x14ac:dyDescent="0.2">
      <c r="A30" s="10">
        <v>18</v>
      </c>
      <c r="B30" s="11" t="s">
        <v>114</v>
      </c>
      <c r="C30" s="12" t="s">
        <v>115</v>
      </c>
      <c r="D30" s="11" t="s">
        <v>38</v>
      </c>
      <c r="E30" s="13">
        <v>84</v>
      </c>
      <c r="F30" s="14">
        <v>1273</v>
      </c>
      <c r="G30" s="14">
        <v>106932</v>
      </c>
      <c r="H30" s="15">
        <v>4727</v>
      </c>
      <c r="I30" s="14">
        <v>397068</v>
      </c>
      <c r="J30" s="16">
        <v>1</v>
      </c>
      <c r="K30" s="14">
        <v>4727</v>
      </c>
      <c r="L30" s="14">
        <v>397068</v>
      </c>
      <c r="M30" s="14">
        <v>0</v>
      </c>
      <c r="N30" s="14">
        <v>0</v>
      </c>
      <c r="O30" s="14">
        <v>4727</v>
      </c>
      <c r="P30" s="14">
        <v>397068</v>
      </c>
      <c r="Q30" s="14">
        <f t="shared" si="1"/>
        <v>397068</v>
      </c>
      <c r="R30" s="14">
        <v>290136</v>
      </c>
    </row>
    <row r="31" spans="1:18" ht="16.5" customHeight="1" x14ac:dyDescent="0.2">
      <c r="A31" s="10">
        <v>19</v>
      </c>
      <c r="B31" s="11" t="s">
        <v>124</v>
      </c>
      <c r="C31" s="12" t="s">
        <v>125</v>
      </c>
      <c r="D31" s="11" t="s">
        <v>35</v>
      </c>
      <c r="E31" s="13">
        <v>285.60000000000002</v>
      </c>
      <c r="F31" s="14">
        <v>7500</v>
      </c>
      <c r="G31" s="14">
        <v>2142000</v>
      </c>
      <c r="H31" s="15">
        <v>7500</v>
      </c>
      <c r="I31" s="14">
        <v>2142000</v>
      </c>
      <c r="J31" s="16">
        <v>1</v>
      </c>
      <c r="K31" s="14">
        <v>7500</v>
      </c>
      <c r="L31" s="14">
        <v>2142000</v>
      </c>
      <c r="M31" s="14">
        <v>0</v>
      </c>
      <c r="N31" s="14">
        <v>0</v>
      </c>
      <c r="O31" s="14">
        <v>7500</v>
      </c>
      <c r="P31" s="14">
        <v>2142000</v>
      </c>
      <c r="Q31" s="14">
        <f t="shared" si="1"/>
        <v>2142000</v>
      </c>
      <c r="R31" s="14">
        <v>0</v>
      </c>
    </row>
    <row r="32" spans="1:18" ht="16.5" customHeight="1" x14ac:dyDescent="0.2">
      <c r="A32" s="10">
        <v>20</v>
      </c>
      <c r="B32" s="11" t="s">
        <v>126</v>
      </c>
      <c r="C32" s="12" t="s">
        <v>127</v>
      </c>
      <c r="D32" s="11" t="s">
        <v>35</v>
      </c>
      <c r="E32" s="13">
        <v>80.800000000000011</v>
      </c>
      <c r="F32" s="14">
        <v>19545</v>
      </c>
      <c r="G32" s="14">
        <v>1579236.0000000002</v>
      </c>
      <c r="H32" s="15">
        <v>47200</v>
      </c>
      <c r="I32" s="14">
        <v>3813760.0000000005</v>
      </c>
      <c r="J32" s="16">
        <v>1</v>
      </c>
      <c r="K32" s="14">
        <v>47200</v>
      </c>
      <c r="L32" s="14">
        <v>3813760.0000000005</v>
      </c>
      <c r="M32" s="14">
        <v>0</v>
      </c>
      <c r="N32" s="14">
        <v>0</v>
      </c>
      <c r="O32" s="14">
        <v>47200</v>
      </c>
      <c r="P32" s="14">
        <v>3813760.0000000005</v>
      </c>
      <c r="Q32" s="14">
        <f t="shared" si="1"/>
        <v>3813760.0000000005</v>
      </c>
      <c r="R32" s="14">
        <v>2234524</v>
      </c>
    </row>
    <row r="33" spans="1:18" ht="16.5" customHeight="1" x14ac:dyDescent="0.2">
      <c r="A33" s="10">
        <v>21</v>
      </c>
      <c r="B33" s="11" t="s">
        <v>128</v>
      </c>
      <c r="C33" s="12" t="s">
        <v>129</v>
      </c>
      <c r="D33" s="11" t="s">
        <v>35</v>
      </c>
      <c r="E33" s="13">
        <v>160.80000000000001</v>
      </c>
      <c r="F33" s="14">
        <v>45636</v>
      </c>
      <c r="G33" s="14">
        <v>7338268.8000000007</v>
      </c>
      <c r="H33" s="15">
        <v>45636</v>
      </c>
      <c r="I33" s="14">
        <v>7338268.8000000007</v>
      </c>
      <c r="J33" s="16">
        <v>1</v>
      </c>
      <c r="K33" s="14">
        <v>45636</v>
      </c>
      <c r="L33" s="14">
        <v>7338268.8000000007</v>
      </c>
      <c r="M33" s="14">
        <v>0</v>
      </c>
      <c r="N33" s="14">
        <v>0</v>
      </c>
      <c r="O33" s="14">
        <v>45636</v>
      </c>
      <c r="P33" s="14">
        <v>7338268.8000000007</v>
      </c>
      <c r="Q33" s="14">
        <f t="shared" si="1"/>
        <v>7338268.8000000007</v>
      </c>
      <c r="R33" s="14">
        <v>0</v>
      </c>
    </row>
    <row r="34" spans="1:18" ht="16.5" customHeight="1" x14ac:dyDescent="0.2">
      <c r="A34" s="10">
        <v>22</v>
      </c>
      <c r="B34" s="11" t="s">
        <v>130</v>
      </c>
      <c r="C34" s="12" t="s">
        <v>131</v>
      </c>
      <c r="D34" s="11" t="s">
        <v>35</v>
      </c>
      <c r="E34" s="13">
        <v>32.32</v>
      </c>
      <c r="F34" s="14">
        <v>8636</v>
      </c>
      <c r="G34" s="14">
        <v>279115.52000000002</v>
      </c>
      <c r="H34" s="15">
        <v>14500</v>
      </c>
      <c r="I34" s="14">
        <v>468640</v>
      </c>
      <c r="J34" s="16">
        <v>1</v>
      </c>
      <c r="K34" s="14">
        <v>14500</v>
      </c>
      <c r="L34" s="14">
        <v>468640</v>
      </c>
      <c r="M34" s="14">
        <v>0</v>
      </c>
      <c r="N34" s="14">
        <v>0</v>
      </c>
      <c r="O34" s="14">
        <v>14500</v>
      </c>
      <c r="P34" s="14">
        <v>468640</v>
      </c>
      <c r="Q34" s="14">
        <f t="shared" si="1"/>
        <v>468640</v>
      </c>
      <c r="R34" s="14">
        <v>189524.47999999998</v>
      </c>
    </row>
    <row r="35" spans="1:18" ht="16.5" customHeight="1" x14ac:dyDescent="0.2">
      <c r="A35" s="10">
        <v>23</v>
      </c>
      <c r="B35" s="11" t="s">
        <v>132</v>
      </c>
      <c r="C35" s="12" t="s">
        <v>133</v>
      </c>
      <c r="D35" s="11" t="s">
        <v>35</v>
      </c>
      <c r="E35" s="13">
        <v>60.599999999999994</v>
      </c>
      <c r="F35" s="14">
        <v>33545</v>
      </c>
      <c r="G35" s="14">
        <v>2032826.9999999998</v>
      </c>
      <c r="H35" s="15">
        <v>99000</v>
      </c>
      <c r="I35" s="14">
        <v>5999399.9999999991</v>
      </c>
      <c r="J35" s="16">
        <v>1</v>
      </c>
      <c r="K35" s="14">
        <v>99000</v>
      </c>
      <c r="L35" s="14">
        <v>5999399.9999999991</v>
      </c>
      <c r="M35" s="14">
        <v>0</v>
      </c>
      <c r="N35" s="14">
        <v>0</v>
      </c>
      <c r="O35" s="14">
        <v>99000</v>
      </c>
      <c r="P35" s="14">
        <v>5999399.9999999991</v>
      </c>
      <c r="Q35" s="14">
        <f t="shared" si="1"/>
        <v>5999399.9999999991</v>
      </c>
      <c r="R35" s="14">
        <v>3966572.9999999991</v>
      </c>
    </row>
    <row r="36" spans="1:18" ht="16.5" customHeight="1" x14ac:dyDescent="0.2">
      <c r="A36" s="10">
        <v>24</v>
      </c>
      <c r="B36" s="11" t="s">
        <v>134</v>
      </c>
      <c r="C36" s="12" t="s">
        <v>135</v>
      </c>
      <c r="D36" s="11" t="s">
        <v>38</v>
      </c>
      <c r="E36" s="13">
        <v>8</v>
      </c>
      <c r="F36" s="14">
        <v>28000</v>
      </c>
      <c r="G36" s="14">
        <v>224000</v>
      </c>
      <c r="H36" s="15">
        <v>60000</v>
      </c>
      <c r="I36" s="14">
        <v>480000</v>
      </c>
      <c r="J36" s="16">
        <v>1</v>
      </c>
      <c r="K36" s="14">
        <v>60000</v>
      </c>
      <c r="L36" s="14">
        <v>480000</v>
      </c>
      <c r="M36" s="14">
        <v>0</v>
      </c>
      <c r="N36" s="14">
        <v>0</v>
      </c>
      <c r="O36" s="14">
        <v>60000</v>
      </c>
      <c r="P36" s="14">
        <v>480000</v>
      </c>
      <c r="Q36" s="14">
        <f t="shared" si="1"/>
        <v>480000</v>
      </c>
      <c r="R36" s="14">
        <v>256000</v>
      </c>
    </row>
    <row r="37" spans="1:18" ht="16.5" customHeight="1" x14ac:dyDescent="0.2">
      <c r="A37" s="10">
        <v>25</v>
      </c>
      <c r="B37" s="11" t="s">
        <v>78</v>
      </c>
      <c r="C37" s="12" t="s">
        <v>148</v>
      </c>
      <c r="D37" s="11" t="s">
        <v>38</v>
      </c>
      <c r="E37" s="13">
        <v>24</v>
      </c>
      <c r="F37" s="14">
        <v>5909</v>
      </c>
      <c r="G37" s="14">
        <v>141816</v>
      </c>
      <c r="H37" s="15">
        <v>17455</v>
      </c>
      <c r="I37" s="14">
        <v>418920</v>
      </c>
      <c r="J37" s="16">
        <v>1</v>
      </c>
      <c r="K37" s="14">
        <v>17455</v>
      </c>
      <c r="L37" s="14">
        <v>418920</v>
      </c>
      <c r="M37" s="14">
        <v>0</v>
      </c>
      <c r="N37" s="14">
        <v>0</v>
      </c>
      <c r="O37" s="14">
        <v>17455</v>
      </c>
      <c r="P37" s="14">
        <v>418920</v>
      </c>
      <c r="Q37" s="14">
        <f t="shared" si="1"/>
        <v>418920</v>
      </c>
      <c r="R37" s="14">
        <v>277104</v>
      </c>
    </row>
    <row r="38" spans="1:18" ht="16.5" customHeight="1" x14ac:dyDescent="0.2">
      <c r="A38" s="10">
        <v>26</v>
      </c>
      <c r="B38" s="11" t="s">
        <v>80</v>
      </c>
      <c r="C38" s="12" t="s">
        <v>149</v>
      </c>
      <c r="D38" s="11" t="s">
        <v>38</v>
      </c>
      <c r="E38" s="13">
        <v>16</v>
      </c>
      <c r="F38" s="14">
        <v>10909</v>
      </c>
      <c r="G38" s="14">
        <v>174544</v>
      </c>
      <c r="H38" s="15">
        <v>70909</v>
      </c>
      <c r="I38" s="14">
        <v>1134544</v>
      </c>
      <c r="J38" s="16">
        <v>1</v>
      </c>
      <c r="K38" s="14">
        <v>70909</v>
      </c>
      <c r="L38" s="14">
        <v>1134544</v>
      </c>
      <c r="M38" s="14">
        <v>0</v>
      </c>
      <c r="N38" s="14">
        <v>0</v>
      </c>
      <c r="O38" s="14">
        <v>70909</v>
      </c>
      <c r="P38" s="14">
        <v>1134544</v>
      </c>
      <c r="Q38" s="14">
        <f t="shared" si="1"/>
        <v>1134544</v>
      </c>
      <c r="R38" s="14">
        <v>960000</v>
      </c>
    </row>
    <row r="39" spans="1:18" ht="16.5" customHeight="1" x14ac:dyDescent="0.2">
      <c r="A39" s="10">
        <v>27</v>
      </c>
      <c r="B39" s="11" t="s">
        <v>82</v>
      </c>
      <c r="C39" s="12" t="s">
        <v>150</v>
      </c>
      <c r="D39" s="11" t="s">
        <v>38</v>
      </c>
      <c r="E39" s="13">
        <v>40</v>
      </c>
      <c r="F39" s="14">
        <v>4364</v>
      </c>
      <c r="G39" s="14">
        <v>174560</v>
      </c>
      <c r="H39" s="15">
        <v>10000</v>
      </c>
      <c r="I39" s="14">
        <v>400000</v>
      </c>
      <c r="J39" s="16">
        <v>1</v>
      </c>
      <c r="K39" s="14">
        <v>10000</v>
      </c>
      <c r="L39" s="14">
        <v>400000</v>
      </c>
      <c r="M39" s="14">
        <v>0</v>
      </c>
      <c r="N39" s="14">
        <v>0</v>
      </c>
      <c r="O39" s="14">
        <v>10000</v>
      </c>
      <c r="P39" s="14">
        <v>400000</v>
      </c>
      <c r="Q39" s="14">
        <f t="shared" si="1"/>
        <v>400000</v>
      </c>
      <c r="R39" s="14">
        <v>225440</v>
      </c>
    </row>
    <row r="40" spans="1:18" ht="16.5" customHeight="1" x14ac:dyDescent="0.2">
      <c r="A40" s="10">
        <v>28</v>
      </c>
      <c r="B40" s="11" t="s">
        <v>168</v>
      </c>
      <c r="C40" s="12" t="s">
        <v>169</v>
      </c>
      <c r="D40" s="11" t="s">
        <v>38</v>
      </c>
      <c r="E40" s="13">
        <v>8</v>
      </c>
      <c r="F40" s="14">
        <v>75600</v>
      </c>
      <c r="G40" s="14">
        <v>604800</v>
      </c>
      <c r="H40" s="15">
        <v>191909</v>
      </c>
      <c r="I40" s="14">
        <v>1535272</v>
      </c>
      <c r="J40" s="16">
        <v>1</v>
      </c>
      <c r="K40" s="14">
        <v>191909</v>
      </c>
      <c r="L40" s="14">
        <v>1535272</v>
      </c>
      <c r="M40" s="14">
        <v>0</v>
      </c>
      <c r="N40" s="14">
        <v>0</v>
      </c>
      <c r="O40" s="14">
        <v>191909</v>
      </c>
      <c r="P40" s="14">
        <v>1535272</v>
      </c>
      <c r="Q40" s="14">
        <f t="shared" si="1"/>
        <v>1535272</v>
      </c>
      <c r="R40" s="14">
        <v>930472</v>
      </c>
    </row>
    <row r="41" spans="1:18" ht="16.5" customHeight="1" x14ac:dyDescent="0.2">
      <c r="A41" s="10"/>
      <c r="B41" s="11"/>
      <c r="C41" s="76" t="s">
        <v>298</v>
      </c>
      <c r="D41" s="11"/>
      <c r="E41" s="13"/>
      <c r="F41" s="14"/>
      <c r="G41" s="14"/>
      <c r="H41" s="15"/>
      <c r="I41" s="14"/>
      <c r="J41" s="16"/>
      <c r="K41" s="14"/>
      <c r="L41" s="14"/>
      <c r="M41" s="14"/>
      <c r="N41" s="14"/>
      <c r="O41" s="14"/>
      <c r="P41" s="14"/>
      <c r="Q41" s="75">
        <f>SUM(Q13:Q40)</f>
        <v>55787827.599999994</v>
      </c>
      <c r="R41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Microsoft Office User</cp:lastModifiedBy>
  <dcterms:created xsi:type="dcterms:W3CDTF">2024-07-16T02:51:20Z</dcterms:created>
  <dcterms:modified xsi:type="dcterms:W3CDTF">2024-07-24T12:56:07Z</dcterms:modified>
</cp:coreProperties>
</file>