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0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Nam Hải/"/>
    </mc:Choice>
  </mc:AlternateContent>
  <xr:revisionPtr revIDLastSave="0" documentId="13_ncr:1_{D199C0F2-E6FC-B641-B3E7-33719335021C}" xr6:coauthVersionLast="47" xr6:coauthVersionMax="47" xr10:uidLastSave="{00000000-0000-0000-0000-000000000000}"/>
  <bookViews>
    <workbookView xWindow="0" yWindow="760" windowWidth="28800" windowHeight="12340" xr2:uid="{00000000-000D-0000-FFFF-FFFF00000000}"/>
  </bookViews>
  <sheets>
    <sheet name="KL Định Sơn" sheetId="1" r:id="rId1"/>
  </sheets>
  <definedNames>
    <definedName name="_xlnm._FilterDatabase" localSheetId="0" hidden="1">'KL Định Sơn'!$A$4:$F$233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2" i="1" l="1"/>
  <c r="F224" i="1"/>
  <c r="F228" i="1" s="1"/>
  <c r="F229" i="1" s="1"/>
  <c r="F188" i="1"/>
  <c r="F194" i="1" s="1"/>
  <c r="F195" i="1" s="1"/>
  <c r="F152" i="1"/>
  <c r="F158" i="1" s="1"/>
  <c r="F159" i="1" s="1"/>
  <c r="F117" i="1"/>
  <c r="F122" i="1" s="1"/>
  <c r="F123" i="1" s="1"/>
  <c r="F71" i="1"/>
  <c r="F88" i="1" s="1"/>
  <c r="F60" i="1"/>
  <c r="F66" i="1" s="1"/>
  <c r="F67" i="1" s="1"/>
  <c r="F30" i="1"/>
  <c r="F5" i="1"/>
  <c r="F230" i="1" l="1"/>
  <c r="F231" i="1" s="1"/>
</calcChain>
</file>

<file path=xl/sharedStrings.xml><?xml version="1.0" encoding="utf-8"?>
<sst xmlns="http://schemas.openxmlformats.org/spreadsheetml/2006/main" count="415" uniqueCount="82">
  <si>
    <t>STT</t>
  </si>
  <si>
    <t>Tên công tác</t>
  </si>
  <si>
    <t>Đơn vị</t>
  </si>
  <si>
    <t>Khối lượng</t>
  </si>
  <si>
    <t>Đơn giá_x000D_
(đ)</t>
  </si>
  <si>
    <t>Thành tiền_x000D_
(đ)</t>
  </si>
  <si>
    <t>Cần đèn</t>
  </si>
  <si>
    <t>bộ</t>
  </si>
  <si>
    <t>Cần đèn chiếu sáng</t>
  </si>
  <si>
    <t>cần đèn</t>
  </si>
  <si>
    <t>TỔNG CỘNG: Cần đèn</t>
  </si>
  <si>
    <t>Tiếp địa bảo vệ</t>
  </si>
  <si>
    <t>Đào móng cột, trụ, hố kiểm tra bằng thủ công, rộng &lt;= 1m, sâu &lt;= 1m, đất cấp III</t>
  </si>
  <si>
    <t>m3</t>
  </si>
  <si>
    <t>Đào móng công trình, chiều rộng móng &lt;= 6m, bằng máy đào 0,8m3, đất cấp III</t>
  </si>
  <si>
    <t>100m3</t>
  </si>
  <si>
    <t>Đóng cọc chống sét</t>
  </si>
  <si>
    <t>cọc</t>
  </si>
  <si>
    <t>Lắp dựng tiếp địa cột điện, ĐK fi 12-14mm</t>
  </si>
  <si>
    <t>100kg</t>
  </si>
  <si>
    <t>Lắp đặt ống PVC</t>
  </si>
  <si>
    <t>10m</t>
  </si>
  <si>
    <t>Đắp đất tiếp địa</t>
  </si>
  <si>
    <t>TỔNG CỘNG: Tiếp địa bảo vệ</t>
  </si>
  <si>
    <t>Tiếp địa lặp lại</t>
  </si>
  <si>
    <t>TỔNG CỘNG: Tiếp địa lặp lại</t>
  </si>
  <si>
    <t>Dây dẫn + thiết bị, vật tư</t>
  </si>
  <si>
    <t>Luồn dây từ cáp ngầm lên đèn</t>
  </si>
  <si>
    <t>100m</t>
  </si>
  <si>
    <t>Lắp đặt tủ điện điều khiển chiếu sáng, độ cao của tủ điện &lt; 2m</t>
  </si>
  <si>
    <t>tủ</t>
  </si>
  <si>
    <t>Lắp chóa đèn, đèn cao áp ở độ cao &lt;=12m</t>
  </si>
  <si>
    <t>Kéo cáp vặn xoắn LV-ABC-A 4x16mm2</t>
  </si>
  <si>
    <t>Đầu cốt AM35-16</t>
  </si>
  <si>
    <t>đầu cáp</t>
  </si>
  <si>
    <t>TỔNG CỘNG: Dây dẫn + thiết bị, vật tư</t>
  </si>
  <si>
    <t>TỔNG HẠNG MỤC</t>
  </si>
  <si>
    <t>TUYẾN 5.5M- TUYẾN III.2</t>
  </si>
  <si>
    <t xml:space="preserve">Móng MT8 </t>
  </si>
  <si>
    <t>móng</t>
  </si>
  <si>
    <t>Đổ bê tông thủ công bằng máy trộn, bê tông móng, chiều rộng &lt;= 250 cm, đá 2x4, mác 150</t>
  </si>
  <si>
    <t>Đổ bê tông thủ công bằng máy trộn, bê tông lót móng, chiều rộng &lt;= 250 cm, đá 4x6, mác 100</t>
  </si>
  <si>
    <t>Ván khuôn gỗ. Ván khuôn móng cột, móng vuông, chữ nhật</t>
  </si>
  <si>
    <t>100m2</t>
  </si>
  <si>
    <t>Đắp đất công trình bằng đầm đất cầm tay 70kg, độ chặt yêu cầu K=0,95</t>
  </si>
  <si>
    <t xml:space="preserve">TỔNG CỘNG: Móng MT8 </t>
  </si>
  <si>
    <t>Dây dẫn, thiết bị</t>
  </si>
  <si>
    <t>Lắp dựng cột đèn bằng thủ công, cột bê tông chiều cao cột 8m</t>
  </si>
  <si>
    <t>cột</t>
  </si>
  <si>
    <t>Luồn dây từ cáp treo lên đèn</t>
  </si>
  <si>
    <t>Lắp đặt tủ điện điều khiển chiếu sáng, độ cao của tủ điện &gt;= 2m</t>
  </si>
  <si>
    <t>Lắp choá đèn ở độ cao &lt;=12m .</t>
  </si>
  <si>
    <t>Ép đầu cốt. Tiết diện cáp 16mm2</t>
  </si>
  <si>
    <t>10 đầu cốt</t>
  </si>
  <si>
    <t>TỔNG CỘNG: Dây dẫn, thiết bị</t>
  </si>
  <si>
    <t>TUYẾN 5.5M- TUYẾN III.3</t>
  </si>
  <si>
    <t>Cột PC.I-8-160-3.0</t>
  </si>
  <si>
    <t xml:space="preserve"> Cáp 0.6kV - Cu/XLPE/PVC 3x1.5mm2</t>
  </si>
  <si>
    <t>m</t>
  </si>
  <si>
    <t>Bóng đèn LED 100W</t>
  </si>
  <si>
    <t>Cáp vặn xoắn LV-ABC-A 4x16mm2</t>
  </si>
  <si>
    <t>Kẹp treo 16-25</t>
  </si>
  <si>
    <t>cái</t>
  </si>
  <si>
    <t>Kẹp hãm 16-25</t>
  </si>
  <si>
    <t>Tấm ốp + móc F16</t>
  </si>
  <si>
    <t>Đai thép + khóa đai</t>
  </si>
  <si>
    <t>Đầu cốt đồng nhôm AM16</t>
  </si>
  <si>
    <t>Ghíp IPC</t>
  </si>
  <si>
    <t>Ghíp A70-95</t>
  </si>
  <si>
    <t>Chi phí lắp đặt công tơ 3 pha</t>
  </si>
  <si>
    <t>TUYẾN 3.5M - THÔN 2</t>
  </si>
  <si>
    <t>Đào móng cột, trụ, hố kiểm tra bằng thủ công, rộng &gt; 1m, sâu &gt; 1m, đất cấp III</t>
  </si>
  <si>
    <t>TUYẾN 3.5M - THÔN 3</t>
  </si>
  <si>
    <t>TUYẾN 3.5M - THÔN 9</t>
  </si>
  <si>
    <t>TUYẾN 3.5M - THÔN 10</t>
  </si>
  <si>
    <t>Lắp đặt tiếp địa cho cột điện</t>
  </si>
  <si>
    <t>TỔNG CÔNG TRÌNH</t>
  </si>
  <si>
    <t>THUẾ GTGT</t>
  </si>
  <si>
    <t>TỔNG CÔỘNG</t>
  </si>
  <si>
    <t>BIỂU GIÁ HỢP ĐỒNG</t>
  </si>
  <si>
    <t>Kèm theo Hợp đồng số: 15.04/2025/HĐKT/NH-ĐS ngày 15 tháng 04 năm 2025</t>
  </si>
  <si>
    <r>
      <t>Bằng chữ: Ba trăm chín mươi chín triệu một trăm chín hai ngàn bốn trăm bẩy mươi tám</t>
    </r>
    <r>
      <rPr>
        <i/>
        <sz val="11"/>
        <rFont val="Times New Roman"/>
        <family val="1"/>
      </rPr>
      <t xml:space="preserve"> </t>
    </r>
    <r>
      <rPr>
        <b/>
        <i/>
        <sz val="11"/>
        <rFont val="Times New Roman"/>
        <family val="1"/>
      </rPr>
      <t>đồng chẵn./.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</si>
</sst>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0;\-#,##0.##0"/>
  </numFmts>
  <fonts count="12" x14ac:knownFonts="1">
    <font>
      <sz val="8.25"/>
      <name val="Microsoft Sans Serif"/>
      <family val="2"/>
    </font>
    <font>
      <sz val="8.25"/>
      <name val="Microsoft Sans Serif"/>
      <family val="2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color indexed="16"/>
      <name val="Arial Narrow"/>
      <family val="2"/>
    </font>
    <font>
      <b/>
      <sz val="10"/>
      <color indexed="16"/>
      <name val="Arial"/>
      <family val="2"/>
    </font>
    <font>
      <sz val="11"/>
      <name val="Arial Narrow"/>
      <family val="2"/>
    </font>
    <font>
      <b/>
      <sz val="10"/>
      <color indexed="32"/>
      <name val="Times New Roman"/>
      <family val="1"/>
    </font>
    <font>
      <b/>
      <sz val="8.25"/>
      <name val="Microsoft Sans Serif"/>
      <family val="2"/>
    </font>
    <font>
      <b/>
      <sz val="11"/>
      <color indexed="16"/>
      <name val="Arial Narrow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protection locked="0"/>
    </xf>
  </cellStyleXfs>
  <cellXfs count="45">
    <xf numFmtId="0" fontId="0" fillId="0" borderId="0" xfId="0">
      <protection locked="0"/>
    </xf>
    <xf numFmtId="0" fontId="1" fillId="0" borderId="0" xfId="0" applyFont="1" applyAlignment="1">
      <alignment vertical="center" wrapText="1"/>
      <protection locked="0"/>
    </xf>
    <xf numFmtId="0" fontId="4" fillId="0" borderId="3" xfId="0" applyFont="1" applyBorder="1" applyAlignment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 wrapText="1"/>
      <protection locked="0"/>
    </xf>
    <xf numFmtId="164" fontId="4" fillId="0" borderId="4" xfId="0" applyNumberFormat="1" applyFont="1" applyBorder="1" applyAlignment="1">
      <alignment horizontal="center" vertical="center" wrapText="1"/>
      <protection locked="0"/>
    </xf>
    <xf numFmtId="3" fontId="6" fillId="0" borderId="4" xfId="0" applyNumberFormat="1" applyFont="1" applyBorder="1" applyAlignment="1">
      <alignment vertical="center" wrapText="1"/>
      <protection locked="0"/>
    </xf>
    <xf numFmtId="0" fontId="6" fillId="0" borderId="3" xfId="0" applyFont="1" applyBorder="1" applyAlignment="1">
      <alignment horizontal="center" vertical="center" wrapText="1"/>
      <protection locked="0"/>
    </xf>
    <xf numFmtId="0" fontId="6" fillId="0" borderId="4" xfId="0" applyFont="1" applyBorder="1" applyAlignment="1">
      <alignment vertical="center" wrapText="1"/>
      <protection locked="0"/>
    </xf>
    <xf numFmtId="0" fontId="6" fillId="0" borderId="4" xfId="0" applyFont="1" applyBorder="1" applyAlignment="1">
      <alignment horizontal="center" vertical="center" wrapText="1"/>
      <protection locked="0"/>
    </xf>
    <xf numFmtId="164" fontId="6" fillId="0" borderId="4" xfId="0" applyNumberFormat="1" applyFont="1" applyBorder="1" applyAlignment="1">
      <alignment vertical="center" wrapText="1"/>
      <protection locked="0"/>
    </xf>
    <xf numFmtId="164" fontId="4" fillId="0" borderId="4" xfId="0" applyNumberFormat="1" applyFont="1" applyBorder="1" applyAlignment="1">
      <alignment vertical="center" wrapText="1"/>
      <protection locked="0"/>
    </xf>
    <xf numFmtId="3" fontId="4" fillId="0" borderId="4" xfId="0" applyNumberFormat="1" applyFont="1" applyBorder="1" applyAlignment="1">
      <alignment vertical="center" wrapText="1"/>
      <protection locked="0"/>
    </xf>
    <xf numFmtId="0" fontId="1" fillId="0" borderId="3" xfId="0" applyFont="1" applyBorder="1" applyAlignment="1">
      <alignment horizontal="center" vertical="center" wrapText="1"/>
      <protection locked="0"/>
    </xf>
    <xf numFmtId="0" fontId="7" fillId="0" borderId="4" xfId="0" applyFont="1" applyBorder="1" applyAlignment="1">
      <alignment horizontal="center" vertical="center" wrapText="1"/>
      <protection locked="0"/>
    </xf>
    <xf numFmtId="164" fontId="7" fillId="0" borderId="4" xfId="0" applyNumberFormat="1" applyFont="1" applyBorder="1" applyAlignment="1">
      <alignment vertical="center" wrapText="1"/>
      <protection locked="0"/>
    </xf>
    <xf numFmtId="0" fontId="7" fillId="0" borderId="4" xfId="0" applyFont="1" applyBorder="1" applyAlignment="1">
      <alignment vertical="center" wrapText="1"/>
      <protection locked="0"/>
    </xf>
    <xf numFmtId="3" fontId="7" fillId="0" borderId="4" xfId="0" applyNumberFormat="1" applyFont="1" applyBorder="1" applyAlignment="1">
      <alignment vertical="center" wrapText="1"/>
      <protection locked="0"/>
    </xf>
    <xf numFmtId="0" fontId="6" fillId="2" borderId="3" xfId="0" applyFont="1" applyFill="1" applyBorder="1" applyAlignment="1">
      <alignment horizontal="center" vertical="center" wrapText="1"/>
      <protection locked="0"/>
    </xf>
    <xf numFmtId="0" fontId="6" fillId="2" borderId="4" xfId="0" applyFont="1" applyFill="1" applyBorder="1" applyAlignment="1">
      <alignment vertical="center" wrapText="1"/>
      <protection locked="0"/>
    </xf>
    <xf numFmtId="0" fontId="6" fillId="2" borderId="4" xfId="0" applyFont="1" applyFill="1" applyBorder="1" applyAlignment="1">
      <alignment horizontal="center" vertical="center" wrapText="1"/>
      <protection locked="0"/>
    </xf>
    <xf numFmtId="164" fontId="6" fillId="2" borderId="4" xfId="0" applyNumberFormat="1" applyFont="1" applyFill="1" applyBorder="1" applyAlignment="1">
      <alignment vertical="center" wrapText="1"/>
      <protection locked="0"/>
    </xf>
    <xf numFmtId="3" fontId="6" fillId="2" borderId="4" xfId="0" applyNumberFormat="1" applyFont="1" applyFill="1" applyBorder="1" applyAlignment="1">
      <alignment vertical="center" wrapText="1"/>
      <protection locked="0"/>
    </xf>
    <xf numFmtId="0" fontId="1" fillId="2" borderId="0" xfId="0" applyFont="1" applyFill="1" applyAlignment="1">
      <alignment vertical="center" wrapText="1"/>
      <protection locked="0"/>
    </xf>
    <xf numFmtId="0" fontId="3" fillId="2" borderId="1" xfId="0" applyFont="1" applyFill="1" applyBorder="1" applyAlignment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  <protection locked="0"/>
    </xf>
    <xf numFmtId="0" fontId="8" fillId="2" borderId="0" xfId="0" applyFont="1" applyFill="1" applyAlignment="1">
      <alignment vertical="center" wrapText="1"/>
      <protection locked="0"/>
    </xf>
    <xf numFmtId="0" fontId="4" fillId="2" borderId="3" xfId="0" applyFont="1" applyFill="1" applyBorder="1" applyAlignment="1">
      <alignment horizontal="center" vertical="center" wrapText="1"/>
      <protection locked="0"/>
    </xf>
    <xf numFmtId="0" fontId="5" fillId="2" borderId="4" xfId="0" applyFont="1" applyFill="1" applyBorder="1" applyAlignment="1">
      <alignment horizontal="center" vertical="center" wrapText="1"/>
      <protection locked="0"/>
    </xf>
    <xf numFmtId="0" fontId="4" fillId="2" borderId="4" xfId="0" applyFont="1" applyFill="1" applyBorder="1" applyAlignment="1">
      <alignment horizontal="center" vertical="center" wrapText="1"/>
      <protection locked="0"/>
    </xf>
    <xf numFmtId="164" fontId="4" fillId="2" borderId="4" xfId="0" applyNumberFormat="1" applyFont="1" applyFill="1" applyBorder="1" applyAlignment="1">
      <alignment horizontal="center" vertical="center" wrapText="1"/>
      <protection locked="0"/>
    </xf>
    <xf numFmtId="0" fontId="9" fillId="2" borderId="3" xfId="0" applyFont="1" applyFill="1" applyBorder="1" applyAlignment="1">
      <alignment horizontal="center" vertical="center" wrapText="1"/>
      <protection locked="0"/>
    </xf>
    <xf numFmtId="0" fontId="9" fillId="2" borderId="4" xfId="0" applyFont="1" applyFill="1" applyBorder="1" applyAlignment="1">
      <alignment horizontal="center" vertical="center" wrapText="1"/>
      <protection locked="0"/>
    </xf>
    <xf numFmtId="164" fontId="9" fillId="2" borderId="4" xfId="0" applyNumberFormat="1" applyFont="1" applyFill="1" applyBorder="1" applyAlignment="1">
      <alignment vertical="center" wrapText="1"/>
      <protection locked="0"/>
    </xf>
    <xf numFmtId="3" fontId="9" fillId="2" borderId="4" xfId="0" applyNumberFormat="1" applyFont="1" applyFill="1" applyBorder="1" applyAlignment="1">
      <alignment vertical="center" wrapText="1"/>
      <protection locked="0"/>
    </xf>
    <xf numFmtId="0" fontId="7" fillId="0" borderId="3" xfId="0" applyFont="1" applyBorder="1" applyAlignment="1">
      <alignment horizontal="center" vertical="center" wrapText="1"/>
      <protection locked="0"/>
    </xf>
    <xf numFmtId="3" fontId="1" fillId="0" borderId="0" xfId="0" applyNumberFormat="1" applyFont="1" applyAlignment="1">
      <alignment vertical="center" wrapText="1"/>
      <protection locked="0"/>
    </xf>
    <xf numFmtId="0" fontId="2" fillId="0" borderId="0" xfId="0" applyFont="1" applyAlignment="1">
      <alignment horizontal="center" vertical="center" wrapText="1"/>
      <protection locked="0"/>
    </xf>
    <xf numFmtId="0" fontId="1" fillId="0" borderId="0" xfId="0" applyFont="1" applyAlignment="1">
      <alignment vertical="center" wrapText="1"/>
      <protection locked="0"/>
    </xf>
    <xf numFmtId="0" fontId="3" fillId="0" borderId="0" xfId="0" applyFont="1" applyAlignment="1">
      <alignment horizontal="center" vertical="center" wrapText="1"/>
      <protection locked="0"/>
    </xf>
    <xf numFmtId="49" fontId="10" fillId="0" borderId="5" xfId="0" applyNumberFormat="1" applyFont="1" applyBorder="1" applyAlignment="1">
      <alignment horizontal="center" vertical="center" wrapText="1"/>
      <protection locked="0"/>
    </xf>
    <xf numFmtId="0" fontId="1" fillId="0" borderId="6" xfId="0" applyFont="1" applyBorder="1" applyAlignment="1">
      <alignment vertical="center" wrapText="1"/>
      <protection locked="0"/>
    </xf>
    <xf numFmtId="0" fontId="1" fillId="0" borderId="6" xfId="0" applyFont="1" applyBorder="1" applyAlignment="1">
      <alignment horizontal="center" vertical="center" wrapText="1"/>
      <protection locked="0"/>
    </xf>
    <xf numFmtId="164" fontId="1" fillId="0" borderId="6" xfId="0" applyNumberFormat="1" applyFont="1" applyBorder="1" applyAlignment="1">
      <alignment vertical="center" wrapText="1"/>
      <protection locked="0"/>
    </xf>
    <xf numFmtId="0" fontId="1" fillId="0" borderId="7" xfId="0" applyFont="1" applyBorder="1" applyAlignment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3"/>
  <sheetViews>
    <sheetView tabSelected="1" workbookViewId="0">
      <selection activeCell="H233" sqref="H233"/>
    </sheetView>
  </sheetViews>
  <sheetFormatPr baseColWidth="10" defaultColWidth="10" defaultRowHeight="11" x14ac:dyDescent="0.15"/>
  <cols>
    <col min="1" max="1" width="6.5" style="1" customWidth="1"/>
    <col min="2" max="2" width="49.25" style="1" customWidth="1"/>
    <col min="3" max="3" width="10.75" style="1" customWidth="1"/>
    <col min="4" max="5" width="14.25" style="1" customWidth="1"/>
    <col min="6" max="6" width="17" style="1" customWidth="1"/>
    <col min="7" max="7" width="10" style="1" customWidth="1"/>
    <col min="8" max="8" width="11.25" style="1" bestFit="1" customWidth="1"/>
    <col min="9" max="16384" width="10" style="1"/>
  </cols>
  <sheetData>
    <row r="1" spans="1:6" ht="26.25" customHeight="1" x14ac:dyDescent="0.15">
      <c r="A1" s="37" t="s">
        <v>79</v>
      </c>
      <c r="B1" s="38"/>
      <c r="C1" s="38"/>
      <c r="D1" s="38"/>
      <c r="E1" s="38"/>
      <c r="F1" s="38"/>
    </row>
    <row r="2" spans="1:6" ht="28.5" customHeight="1" x14ac:dyDescent="0.15">
      <c r="A2" s="39" t="s">
        <v>80</v>
      </c>
      <c r="B2" s="38"/>
      <c r="C2" s="38"/>
      <c r="D2" s="38"/>
      <c r="E2" s="38"/>
      <c r="F2" s="38"/>
    </row>
    <row r="3" spans="1:6" s="23" customFormat="1" ht="30" customHeight="1" x14ac:dyDescent="0.15">
      <c r="A3" s="24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</row>
    <row r="4" spans="1:6" ht="16.5" customHeight="1" x14ac:dyDescent="0.15">
      <c r="A4" s="2"/>
      <c r="B4" s="3" t="s">
        <v>6</v>
      </c>
      <c r="C4" s="4" t="s">
        <v>7</v>
      </c>
      <c r="D4" s="5">
        <v>48</v>
      </c>
      <c r="E4" s="6"/>
      <c r="F4" s="6"/>
    </row>
    <row r="5" spans="1:6" ht="16.5" customHeight="1" x14ac:dyDescent="0.15">
      <c r="A5" s="7">
        <v>1</v>
      </c>
      <c r="B5" s="8" t="s">
        <v>8</v>
      </c>
      <c r="C5" s="9" t="s">
        <v>9</v>
      </c>
      <c r="D5" s="10">
        <v>1</v>
      </c>
      <c r="E5" s="6">
        <v>228584.41231999997</v>
      </c>
      <c r="F5" s="6">
        <f>D4*D5*E5</f>
        <v>10972051.791359998</v>
      </c>
    </row>
    <row r="6" spans="1:6" ht="16.5" customHeight="1" x14ac:dyDescent="0.15">
      <c r="A6" s="2"/>
      <c r="B6" s="4" t="s">
        <v>10</v>
      </c>
      <c r="C6" s="4"/>
      <c r="D6" s="11"/>
      <c r="E6" s="12"/>
      <c r="F6" s="12">
        <v>10972051.791359998</v>
      </c>
    </row>
    <row r="7" spans="1:6" ht="16.5" customHeight="1" x14ac:dyDescent="0.15">
      <c r="A7" s="2"/>
      <c r="B7" s="3" t="s">
        <v>11</v>
      </c>
      <c r="C7" s="4" t="s">
        <v>7</v>
      </c>
      <c r="D7" s="5">
        <v>50</v>
      </c>
      <c r="E7" s="6"/>
      <c r="F7" s="6"/>
    </row>
    <row r="8" spans="1:6" ht="27.75" customHeight="1" x14ac:dyDescent="0.15">
      <c r="A8" s="7">
        <v>3</v>
      </c>
      <c r="B8" s="8" t="s">
        <v>12</v>
      </c>
      <c r="C8" s="9" t="s">
        <v>13</v>
      </c>
      <c r="D8" s="10">
        <v>3.5999999999999997E-2</v>
      </c>
      <c r="E8" s="6">
        <v>591722.70608000003</v>
      </c>
      <c r="F8" s="6">
        <v>1065100.8709439998</v>
      </c>
    </row>
    <row r="9" spans="1:6" ht="27.75" customHeight="1" x14ac:dyDescent="0.15">
      <c r="A9" s="7">
        <v>4</v>
      </c>
      <c r="B9" s="8" t="s">
        <v>14</v>
      </c>
      <c r="C9" s="9" t="s">
        <v>15</v>
      </c>
      <c r="D9" s="10">
        <v>3.0000000000000001E-3</v>
      </c>
      <c r="E9" s="6">
        <v>1392105.524304</v>
      </c>
      <c r="F9" s="6">
        <v>208815.82864559998</v>
      </c>
    </row>
    <row r="10" spans="1:6" ht="16.5" customHeight="1" x14ac:dyDescent="0.15">
      <c r="A10" s="7">
        <v>5</v>
      </c>
      <c r="B10" s="8" t="s">
        <v>16</v>
      </c>
      <c r="C10" s="9" t="s">
        <v>17</v>
      </c>
      <c r="D10" s="10">
        <v>1</v>
      </c>
      <c r="E10" s="6">
        <v>114292.20615999999</v>
      </c>
      <c r="F10" s="6">
        <v>5714610.3079999993</v>
      </c>
    </row>
    <row r="11" spans="1:6" ht="16.5" customHeight="1" x14ac:dyDescent="0.15">
      <c r="A11" s="7">
        <v>6</v>
      </c>
      <c r="B11" s="8" t="s">
        <v>18</v>
      </c>
      <c r="C11" s="9" t="s">
        <v>19</v>
      </c>
      <c r="D11" s="10">
        <v>6.2E-2</v>
      </c>
      <c r="E11" s="6">
        <v>284947.77960000001</v>
      </c>
      <c r="F11" s="6">
        <v>883338.11676</v>
      </c>
    </row>
    <row r="12" spans="1:6" ht="16.5" customHeight="1" x14ac:dyDescent="0.15">
      <c r="A12" s="7">
        <v>8</v>
      </c>
      <c r="B12" s="8" t="s">
        <v>20</v>
      </c>
      <c r="C12" s="9" t="s">
        <v>21</v>
      </c>
      <c r="D12" s="10">
        <v>0.3</v>
      </c>
      <c r="E12" s="6">
        <v>618584.92080000008</v>
      </c>
      <c r="F12" s="6">
        <v>9278773.8120000008</v>
      </c>
    </row>
    <row r="13" spans="1:6" ht="16.5" customHeight="1" x14ac:dyDescent="0.15">
      <c r="A13" s="7">
        <v>9</v>
      </c>
      <c r="B13" s="8" t="s">
        <v>22</v>
      </c>
      <c r="C13" s="9" t="s">
        <v>13</v>
      </c>
      <c r="D13" s="10">
        <v>0.36</v>
      </c>
      <c r="E13" s="6">
        <v>174402.48179200001</v>
      </c>
      <c r="F13" s="6">
        <v>3139244.6722560003</v>
      </c>
    </row>
    <row r="14" spans="1:6" ht="16.5" customHeight="1" x14ac:dyDescent="0.15">
      <c r="A14" s="2"/>
      <c r="B14" s="4" t="s">
        <v>23</v>
      </c>
      <c r="C14" s="4"/>
      <c r="D14" s="11"/>
      <c r="E14" s="12"/>
      <c r="F14" s="12">
        <v>20289883.608605601</v>
      </c>
    </row>
    <row r="15" spans="1:6" ht="16.5" customHeight="1" x14ac:dyDescent="0.15">
      <c r="A15" s="2"/>
      <c r="B15" s="3" t="s">
        <v>24</v>
      </c>
      <c r="C15" s="4" t="s">
        <v>7</v>
      </c>
      <c r="D15" s="5">
        <v>6</v>
      </c>
      <c r="E15" s="6"/>
      <c r="F15" s="6"/>
    </row>
    <row r="16" spans="1:6" ht="27.75" customHeight="1" x14ac:dyDescent="0.15">
      <c r="A16" s="7">
        <v>11</v>
      </c>
      <c r="B16" s="8" t="s">
        <v>12</v>
      </c>
      <c r="C16" s="9" t="s">
        <v>13</v>
      </c>
      <c r="D16" s="10">
        <v>3.5999999999999997E-2</v>
      </c>
      <c r="E16" s="6">
        <v>591722.70608000003</v>
      </c>
      <c r="F16" s="6">
        <v>127812.10451327999</v>
      </c>
    </row>
    <row r="17" spans="1:6" ht="27.75" customHeight="1" x14ac:dyDescent="0.15">
      <c r="A17" s="7">
        <v>12</v>
      </c>
      <c r="B17" s="8" t="s">
        <v>14</v>
      </c>
      <c r="C17" s="9" t="s">
        <v>15</v>
      </c>
      <c r="D17" s="10">
        <v>3.0000000000000001E-3</v>
      </c>
      <c r="E17" s="6">
        <v>1392105.524304</v>
      </c>
      <c r="F17" s="6">
        <v>25057.899437472002</v>
      </c>
    </row>
    <row r="18" spans="1:6" ht="16.5" customHeight="1" x14ac:dyDescent="0.15">
      <c r="A18" s="7">
        <v>13</v>
      </c>
      <c r="B18" s="8" t="s">
        <v>16</v>
      </c>
      <c r="C18" s="9" t="s">
        <v>17</v>
      </c>
      <c r="D18" s="10">
        <v>1</v>
      </c>
      <c r="E18" s="6">
        <v>114292.20615999999</v>
      </c>
      <c r="F18" s="6">
        <v>685753.23695999989</v>
      </c>
    </row>
    <row r="19" spans="1:6" ht="16.5" customHeight="1" x14ac:dyDescent="0.15">
      <c r="A19" s="7">
        <v>14</v>
      </c>
      <c r="B19" s="8" t="s">
        <v>18</v>
      </c>
      <c r="C19" s="9" t="s">
        <v>19</v>
      </c>
      <c r="D19" s="10">
        <v>6.2E-2</v>
      </c>
      <c r="E19" s="6">
        <v>284947.77960000001</v>
      </c>
      <c r="F19" s="6">
        <v>106000.57401120001</v>
      </c>
    </row>
    <row r="20" spans="1:6" ht="16.5" customHeight="1" x14ac:dyDescent="0.15">
      <c r="A20" s="7">
        <v>18</v>
      </c>
      <c r="B20" s="8" t="s">
        <v>20</v>
      </c>
      <c r="C20" s="9" t="s">
        <v>21</v>
      </c>
      <c r="D20" s="10">
        <v>0.3</v>
      </c>
      <c r="E20" s="6">
        <v>618584.92080000008</v>
      </c>
      <c r="F20" s="6">
        <v>1113452.8574399999</v>
      </c>
    </row>
    <row r="21" spans="1:6" ht="16.5" customHeight="1" x14ac:dyDescent="0.15">
      <c r="A21" s="7">
        <v>19</v>
      </c>
      <c r="B21" s="8" t="s">
        <v>22</v>
      </c>
      <c r="C21" s="9" t="s">
        <v>13</v>
      </c>
      <c r="D21" s="10">
        <v>0.36</v>
      </c>
      <c r="E21" s="6">
        <v>174402.48179200001</v>
      </c>
      <c r="F21" s="6">
        <v>376709.36067072005</v>
      </c>
    </row>
    <row r="22" spans="1:6" ht="16.5" customHeight="1" x14ac:dyDescent="0.15">
      <c r="A22" s="2"/>
      <c r="B22" s="4" t="s">
        <v>25</v>
      </c>
      <c r="C22" s="4"/>
      <c r="D22" s="11"/>
      <c r="E22" s="12"/>
      <c r="F22" s="12">
        <v>2434786.033032672</v>
      </c>
    </row>
    <row r="23" spans="1:6" ht="16.5" customHeight="1" x14ac:dyDescent="0.15">
      <c r="A23" s="2"/>
      <c r="B23" s="3" t="s">
        <v>26</v>
      </c>
      <c r="C23" s="4">
        <v>0</v>
      </c>
      <c r="D23" s="5">
        <v>0</v>
      </c>
      <c r="E23" s="6"/>
      <c r="F23" s="6"/>
    </row>
    <row r="24" spans="1:6" ht="16.5" customHeight="1" x14ac:dyDescent="0.15">
      <c r="A24" s="7">
        <v>21</v>
      </c>
      <c r="B24" s="8" t="s">
        <v>27</v>
      </c>
      <c r="C24" s="9" t="s">
        <v>28</v>
      </c>
      <c r="D24" s="10">
        <v>1.5</v>
      </c>
      <c r="E24" s="6">
        <v>479289.89679999999</v>
      </c>
      <c r="F24" s="6">
        <v>718934.84519999998</v>
      </c>
    </row>
    <row r="25" spans="1:6" ht="27.75" customHeight="1" x14ac:dyDescent="0.15">
      <c r="A25" s="7">
        <v>22</v>
      </c>
      <c r="B25" s="8" t="s">
        <v>29</v>
      </c>
      <c r="C25" s="9" t="s">
        <v>30</v>
      </c>
      <c r="D25" s="10">
        <v>2</v>
      </c>
      <c r="E25" s="6">
        <v>564087.34007999999</v>
      </c>
      <c r="F25" s="6">
        <v>1128174.68016</v>
      </c>
    </row>
    <row r="26" spans="1:6" ht="16.5" customHeight="1" x14ac:dyDescent="0.15">
      <c r="A26" s="7">
        <v>24</v>
      </c>
      <c r="B26" s="8" t="s">
        <v>31</v>
      </c>
      <c r="C26" s="9" t="s">
        <v>7</v>
      </c>
      <c r="D26" s="10">
        <v>48</v>
      </c>
      <c r="E26" s="6">
        <v>95857.979360000012</v>
      </c>
      <c r="F26" s="6">
        <v>4601183.0092800008</v>
      </c>
    </row>
    <row r="27" spans="1:6" ht="16.5" customHeight="1" x14ac:dyDescent="0.15">
      <c r="A27" s="7">
        <v>26</v>
      </c>
      <c r="B27" s="8" t="s">
        <v>32</v>
      </c>
      <c r="C27" s="9" t="s">
        <v>28</v>
      </c>
      <c r="D27" s="10">
        <v>18.274999999999999</v>
      </c>
      <c r="E27" s="6">
        <v>361310.84528000001</v>
      </c>
      <c r="F27" s="6">
        <v>6602955.6974919997</v>
      </c>
    </row>
    <row r="28" spans="1:6" ht="16.5" customHeight="1" x14ac:dyDescent="0.15">
      <c r="A28" s="7">
        <v>34</v>
      </c>
      <c r="B28" s="8" t="s">
        <v>33</v>
      </c>
      <c r="C28" s="9" t="s">
        <v>34</v>
      </c>
      <c r="D28" s="10">
        <v>8</v>
      </c>
      <c r="E28" s="6">
        <v>73736.907200000001</v>
      </c>
      <c r="F28" s="6">
        <v>589895.25760000001</v>
      </c>
    </row>
    <row r="29" spans="1:6" ht="16.5" customHeight="1" x14ac:dyDescent="0.15">
      <c r="A29" s="2"/>
      <c r="B29" s="4" t="s">
        <v>35</v>
      </c>
      <c r="C29" s="4"/>
      <c r="D29" s="11"/>
      <c r="E29" s="12"/>
      <c r="F29" s="12">
        <v>25759595.884484001</v>
      </c>
    </row>
    <row r="30" spans="1:6" ht="15" customHeight="1" x14ac:dyDescent="0.15">
      <c r="A30" s="13"/>
      <c r="B30" s="14" t="s">
        <v>36</v>
      </c>
      <c r="C30" s="14"/>
      <c r="D30" s="15"/>
      <c r="E30" s="16"/>
      <c r="F30" s="17">
        <f>F29+F14+F6</f>
        <v>57021531.2844496</v>
      </c>
    </row>
    <row r="31" spans="1:6" s="23" customFormat="1" ht="30" customHeight="1" x14ac:dyDescent="0.15">
      <c r="A31" s="24"/>
      <c r="B31" s="25" t="s">
        <v>37</v>
      </c>
      <c r="C31" s="25"/>
      <c r="D31" s="25"/>
      <c r="E31" s="25"/>
      <c r="F31" s="25"/>
    </row>
    <row r="32" spans="1:6" ht="16.5" customHeight="1" x14ac:dyDescent="0.15">
      <c r="A32" s="2"/>
      <c r="B32" s="3" t="s">
        <v>38</v>
      </c>
      <c r="C32" s="4" t="s">
        <v>39</v>
      </c>
      <c r="D32" s="5">
        <v>23</v>
      </c>
      <c r="E32" s="6"/>
      <c r="F32" s="6"/>
    </row>
    <row r="33" spans="1:6" ht="40.5" customHeight="1" x14ac:dyDescent="0.15">
      <c r="A33" s="7">
        <v>1</v>
      </c>
      <c r="B33" s="8" t="s">
        <v>40</v>
      </c>
      <c r="C33" s="9" t="s">
        <v>13</v>
      </c>
      <c r="D33" s="10">
        <v>1.04</v>
      </c>
      <c r="E33" s="6">
        <v>414657.005664</v>
      </c>
      <c r="F33" s="6">
        <v>9918595.5754828807</v>
      </c>
    </row>
    <row r="34" spans="1:6" ht="40.5" customHeight="1" x14ac:dyDescent="0.15">
      <c r="A34" s="7">
        <v>2</v>
      </c>
      <c r="B34" s="8" t="s">
        <v>41</v>
      </c>
      <c r="C34" s="9" t="s">
        <v>13</v>
      </c>
      <c r="D34" s="10">
        <v>0.17</v>
      </c>
      <c r="E34" s="6">
        <v>360717.88297600008</v>
      </c>
      <c r="F34" s="6">
        <v>1410406.9224361603</v>
      </c>
    </row>
    <row r="35" spans="1:6" ht="27.75" customHeight="1" x14ac:dyDescent="0.15">
      <c r="A35" s="7">
        <v>3</v>
      </c>
      <c r="B35" s="8" t="s">
        <v>42</v>
      </c>
      <c r="C35" s="9" t="s">
        <v>43</v>
      </c>
      <c r="D35" s="10">
        <v>5.8000000000000003E-2</v>
      </c>
      <c r="E35" s="6">
        <v>10949930.719199998</v>
      </c>
      <c r="F35" s="6">
        <v>14607207.579412799</v>
      </c>
    </row>
    <row r="36" spans="1:6" ht="27.75" customHeight="1" x14ac:dyDescent="0.15">
      <c r="A36" s="7">
        <v>4</v>
      </c>
      <c r="B36" s="8" t="s">
        <v>12</v>
      </c>
      <c r="C36" s="9" t="s">
        <v>13</v>
      </c>
      <c r="D36" s="10">
        <v>0.34899999999999998</v>
      </c>
      <c r="E36" s="6">
        <v>591722.70608000003</v>
      </c>
      <c r="F36" s="6">
        <v>4749758.1617041603</v>
      </c>
    </row>
    <row r="37" spans="1:6" ht="27.75" customHeight="1" x14ac:dyDescent="0.15">
      <c r="A37" s="7">
        <v>5</v>
      </c>
      <c r="B37" s="8" t="s">
        <v>14</v>
      </c>
      <c r="C37" s="9" t="s">
        <v>15</v>
      </c>
      <c r="D37" s="10">
        <v>3.1E-2</v>
      </c>
      <c r="E37" s="6">
        <v>1392105.524304</v>
      </c>
      <c r="F37" s="6">
        <v>992571.23882875196</v>
      </c>
    </row>
    <row r="38" spans="1:6" ht="27.75" customHeight="1" x14ac:dyDescent="0.15">
      <c r="A38" s="7">
        <v>6</v>
      </c>
      <c r="B38" s="8" t="s">
        <v>44</v>
      </c>
      <c r="C38" s="9" t="s">
        <v>15</v>
      </c>
      <c r="D38" s="10">
        <v>2.3E-2</v>
      </c>
      <c r="E38" s="6">
        <v>2220517.3128160001</v>
      </c>
      <c r="F38" s="6">
        <v>1174653.658479664</v>
      </c>
    </row>
    <row r="39" spans="1:6" ht="16.5" customHeight="1" x14ac:dyDescent="0.15">
      <c r="A39" s="2"/>
      <c r="B39" s="4" t="s">
        <v>45</v>
      </c>
      <c r="C39" s="4"/>
      <c r="D39" s="11"/>
      <c r="E39" s="12"/>
      <c r="F39" s="12">
        <v>32853193.136344418</v>
      </c>
    </row>
    <row r="40" spans="1:6" ht="16.5" customHeight="1" x14ac:dyDescent="0.15">
      <c r="A40" s="2"/>
      <c r="B40" s="3" t="s">
        <v>6</v>
      </c>
      <c r="C40" s="4" t="s">
        <v>7</v>
      </c>
      <c r="D40" s="5">
        <v>22</v>
      </c>
      <c r="E40" s="6"/>
      <c r="F40" s="6"/>
    </row>
    <row r="41" spans="1:6" ht="16.5" customHeight="1" x14ac:dyDescent="0.15">
      <c r="A41" s="7">
        <v>9</v>
      </c>
      <c r="B41" s="8" t="s">
        <v>8</v>
      </c>
      <c r="C41" s="9" t="s">
        <v>9</v>
      </c>
      <c r="D41" s="10">
        <v>1</v>
      </c>
      <c r="E41" s="6">
        <v>228584.41231999997</v>
      </c>
      <c r="F41" s="6">
        <v>5028857.0710399998</v>
      </c>
    </row>
    <row r="42" spans="1:6" ht="16.5" customHeight="1" x14ac:dyDescent="0.15">
      <c r="A42" s="2"/>
      <c r="B42" s="4" t="s">
        <v>10</v>
      </c>
      <c r="C42" s="4"/>
      <c r="D42" s="11"/>
      <c r="E42" s="12"/>
      <c r="F42" s="12">
        <v>5028857.0710399998</v>
      </c>
    </row>
    <row r="43" spans="1:6" ht="16.5" customHeight="1" x14ac:dyDescent="0.15">
      <c r="A43" s="2"/>
      <c r="B43" s="3" t="s">
        <v>11</v>
      </c>
      <c r="C43" s="4" t="s">
        <v>7</v>
      </c>
      <c r="D43" s="5">
        <v>23</v>
      </c>
      <c r="E43" s="6"/>
      <c r="F43" s="6"/>
    </row>
    <row r="44" spans="1:6" ht="27.75" customHeight="1" x14ac:dyDescent="0.15">
      <c r="A44" s="7">
        <v>11</v>
      </c>
      <c r="B44" s="8" t="s">
        <v>12</v>
      </c>
      <c r="C44" s="9" t="s">
        <v>13</v>
      </c>
      <c r="D44" s="10">
        <v>3.5999999999999997E-2</v>
      </c>
      <c r="E44" s="6">
        <v>591722.70608000003</v>
      </c>
      <c r="F44" s="6">
        <v>489946.40063424001</v>
      </c>
    </row>
    <row r="45" spans="1:6" ht="27.75" customHeight="1" x14ac:dyDescent="0.15">
      <c r="A45" s="7">
        <v>12</v>
      </c>
      <c r="B45" s="8" t="s">
        <v>14</v>
      </c>
      <c r="C45" s="9" t="s">
        <v>15</v>
      </c>
      <c r="D45" s="10">
        <v>3.0000000000000001E-3</v>
      </c>
      <c r="E45" s="6">
        <v>1392105.524304</v>
      </c>
      <c r="F45" s="6">
        <v>96055.281176976001</v>
      </c>
    </row>
    <row r="46" spans="1:6" ht="16.5" customHeight="1" x14ac:dyDescent="0.15">
      <c r="A46" s="7">
        <v>13</v>
      </c>
      <c r="B46" s="8" t="s">
        <v>16</v>
      </c>
      <c r="C46" s="9" t="s">
        <v>17</v>
      </c>
      <c r="D46" s="10">
        <v>0.1</v>
      </c>
      <c r="E46" s="6">
        <v>114292.20615999999</v>
      </c>
      <c r="F46" s="6">
        <v>262872.07416800002</v>
      </c>
    </row>
    <row r="47" spans="1:6" ht="16.5" customHeight="1" x14ac:dyDescent="0.15">
      <c r="A47" s="7">
        <v>14</v>
      </c>
      <c r="B47" s="8" t="s">
        <v>18</v>
      </c>
      <c r="C47" s="9" t="s">
        <v>19</v>
      </c>
      <c r="D47" s="10">
        <v>6.2E-2</v>
      </c>
      <c r="E47" s="6">
        <v>284947.77960000001</v>
      </c>
      <c r="F47" s="6">
        <v>406335.53370959999</v>
      </c>
    </row>
    <row r="48" spans="1:6" ht="16.5" customHeight="1" x14ac:dyDescent="0.15">
      <c r="A48" s="7">
        <v>16</v>
      </c>
      <c r="B48" s="8" t="s">
        <v>20</v>
      </c>
      <c r="C48" s="9" t="s">
        <v>21</v>
      </c>
      <c r="D48" s="10">
        <v>0.3</v>
      </c>
      <c r="E48" s="6">
        <v>618584.92080000008</v>
      </c>
      <c r="F48" s="6">
        <v>4268235.95352</v>
      </c>
    </row>
    <row r="49" spans="1:6" ht="16.5" customHeight="1" x14ac:dyDescent="0.15">
      <c r="A49" s="7">
        <v>17</v>
      </c>
      <c r="B49" s="8" t="s">
        <v>22</v>
      </c>
      <c r="C49" s="9" t="s">
        <v>13</v>
      </c>
      <c r="D49" s="10">
        <v>0.36</v>
      </c>
      <c r="E49" s="6">
        <v>174402.48179200001</v>
      </c>
      <c r="F49" s="6">
        <v>1444052.54923776</v>
      </c>
    </row>
    <row r="50" spans="1:6" ht="16.5" customHeight="1" x14ac:dyDescent="0.15">
      <c r="A50" s="2"/>
      <c r="B50" s="4" t="s">
        <v>23</v>
      </c>
      <c r="C50" s="4"/>
      <c r="D50" s="11"/>
      <c r="E50" s="12"/>
      <c r="F50" s="12">
        <v>6967497.7924465761</v>
      </c>
    </row>
    <row r="51" spans="1:6" ht="16.5" customHeight="1" x14ac:dyDescent="0.15">
      <c r="A51" s="2"/>
      <c r="B51" s="3" t="s">
        <v>24</v>
      </c>
      <c r="C51" s="4" t="s">
        <v>7</v>
      </c>
      <c r="D51" s="5">
        <v>3</v>
      </c>
      <c r="E51" s="6"/>
      <c r="F51" s="6"/>
    </row>
    <row r="52" spans="1:6" ht="27.75" customHeight="1" x14ac:dyDescent="0.15">
      <c r="A52" s="7">
        <v>19</v>
      </c>
      <c r="B52" s="8" t="s">
        <v>12</v>
      </c>
      <c r="C52" s="9" t="s">
        <v>13</v>
      </c>
      <c r="D52" s="10">
        <v>3.5999999999999997E-2</v>
      </c>
      <c r="E52" s="6">
        <v>591722.70608000003</v>
      </c>
      <c r="F52" s="6">
        <v>63906.052256639996</v>
      </c>
    </row>
    <row r="53" spans="1:6" ht="27.75" customHeight="1" x14ac:dyDescent="0.15">
      <c r="A53" s="7">
        <v>20</v>
      </c>
      <c r="B53" s="8" t="s">
        <v>14</v>
      </c>
      <c r="C53" s="9" t="s">
        <v>15</v>
      </c>
      <c r="D53" s="10">
        <v>3.0000000000000001E-3</v>
      </c>
      <c r="E53" s="6">
        <v>1392105.524304</v>
      </c>
      <c r="F53" s="6">
        <v>12528.949718736001</v>
      </c>
    </row>
    <row r="54" spans="1:6" ht="16.5" customHeight="1" x14ac:dyDescent="0.15">
      <c r="A54" s="7">
        <v>21</v>
      </c>
      <c r="B54" s="8" t="s">
        <v>16</v>
      </c>
      <c r="C54" s="9" t="s">
        <v>17</v>
      </c>
      <c r="D54" s="10">
        <v>0.1</v>
      </c>
      <c r="E54" s="6">
        <v>114292.20615999999</v>
      </c>
      <c r="F54" s="6">
        <v>34287.661848000003</v>
      </c>
    </row>
    <row r="55" spans="1:6" ht="16.5" customHeight="1" x14ac:dyDescent="0.15">
      <c r="A55" s="7">
        <v>22</v>
      </c>
      <c r="B55" s="8" t="s">
        <v>18</v>
      </c>
      <c r="C55" s="9" t="s">
        <v>19</v>
      </c>
      <c r="D55" s="10">
        <v>6.2E-2</v>
      </c>
      <c r="E55" s="6">
        <v>251689.4952</v>
      </c>
      <c r="F55" s="6">
        <v>46814.246107200001</v>
      </c>
    </row>
    <row r="56" spans="1:6" ht="16.5" customHeight="1" x14ac:dyDescent="0.15">
      <c r="A56" s="7">
        <v>26</v>
      </c>
      <c r="B56" s="8" t="s">
        <v>20</v>
      </c>
      <c r="C56" s="9" t="s">
        <v>21</v>
      </c>
      <c r="D56" s="10">
        <v>0.3</v>
      </c>
      <c r="E56" s="6">
        <v>541021.23424800008</v>
      </c>
      <c r="F56" s="6">
        <v>486919.11082320003</v>
      </c>
    </row>
    <row r="57" spans="1:6" ht="16.5" customHeight="1" x14ac:dyDescent="0.15">
      <c r="A57" s="7">
        <v>27</v>
      </c>
      <c r="B57" s="8" t="s">
        <v>22</v>
      </c>
      <c r="C57" s="9" t="s">
        <v>13</v>
      </c>
      <c r="D57" s="10">
        <v>0.36</v>
      </c>
      <c r="E57" s="6">
        <v>174402.48179200001</v>
      </c>
      <c r="F57" s="6">
        <v>188354.68033536003</v>
      </c>
    </row>
    <row r="58" spans="1:6" ht="16.5" customHeight="1" x14ac:dyDescent="0.15">
      <c r="A58" s="2"/>
      <c r="B58" s="4" t="s">
        <v>25</v>
      </c>
      <c r="C58" s="4"/>
      <c r="D58" s="11"/>
      <c r="E58" s="12"/>
      <c r="F58" s="12">
        <v>832810.70108913595</v>
      </c>
    </row>
    <row r="59" spans="1:6" ht="16.5" customHeight="1" x14ac:dyDescent="0.15">
      <c r="A59" s="2"/>
      <c r="B59" s="3" t="s">
        <v>46</v>
      </c>
      <c r="C59" s="4">
        <v>0</v>
      </c>
      <c r="D59" s="5">
        <v>0</v>
      </c>
      <c r="E59" s="6"/>
      <c r="F59" s="6"/>
    </row>
    <row r="60" spans="1:6" s="23" customFormat="1" ht="27.75" customHeight="1" x14ac:dyDescent="0.15">
      <c r="A60" s="18">
        <v>29</v>
      </c>
      <c r="B60" s="19" t="s">
        <v>47</v>
      </c>
      <c r="C60" s="20" t="s">
        <v>48</v>
      </c>
      <c r="D60" s="21">
        <v>23</v>
      </c>
      <c r="E60" s="22">
        <v>1580000</v>
      </c>
      <c r="F60" s="22">
        <f>D60*E60</f>
        <v>36340000</v>
      </c>
    </row>
    <row r="61" spans="1:6" ht="16.5" customHeight="1" x14ac:dyDescent="0.15">
      <c r="A61" s="7">
        <v>31</v>
      </c>
      <c r="B61" s="8" t="s">
        <v>49</v>
      </c>
      <c r="C61" s="9" t="s">
        <v>28</v>
      </c>
      <c r="D61" s="10">
        <v>0.69</v>
      </c>
      <c r="E61" s="6">
        <v>600955.79367999989</v>
      </c>
      <c r="F61" s="6">
        <v>414659.49763919989</v>
      </c>
    </row>
    <row r="62" spans="1:6" ht="27.75" customHeight="1" x14ac:dyDescent="0.15">
      <c r="A62" s="7">
        <v>32</v>
      </c>
      <c r="B62" s="8" t="s">
        <v>50</v>
      </c>
      <c r="C62" s="9" t="s">
        <v>30</v>
      </c>
      <c r="D62" s="10">
        <v>1</v>
      </c>
      <c r="E62" s="6">
        <v>564087.34007999999</v>
      </c>
      <c r="F62" s="6">
        <v>564087.34007999999</v>
      </c>
    </row>
    <row r="63" spans="1:6" ht="16.5" customHeight="1" x14ac:dyDescent="0.15">
      <c r="A63" s="7">
        <v>34</v>
      </c>
      <c r="B63" s="8" t="s">
        <v>51</v>
      </c>
      <c r="C63" s="9" t="s">
        <v>7</v>
      </c>
      <c r="D63" s="10">
        <v>22</v>
      </c>
      <c r="E63" s="6">
        <v>95857.979360000012</v>
      </c>
      <c r="F63" s="6">
        <v>2108875.5459200004</v>
      </c>
    </row>
    <row r="64" spans="1:6" ht="16.5" customHeight="1" x14ac:dyDescent="0.15">
      <c r="A64" s="7">
        <v>36</v>
      </c>
      <c r="B64" s="8" t="s">
        <v>32</v>
      </c>
      <c r="C64" s="9" t="s">
        <v>28</v>
      </c>
      <c r="D64" s="10">
        <v>6.75</v>
      </c>
      <c r="E64" s="6">
        <v>361310.84528000001</v>
      </c>
      <c r="F64" s="6">
        <v>2438848.2056400003</v>
      </c>
    </row>
    <row r="65" spans="1:8" ht="27.75" customHeight="1" x14ac:dyDescent="0.15">
      <c r="A65" s="7">
        <v>42</v>
      </c>
      <c r="B65" s="8" t="s">
        <v>52</v>
      </c>
      <c r="C65" s="9" t="s">
        <v>53</v>
      </c>
      <c r="D65" s="10">
        <v>0.4</v>
      </c>
      <c r="E65" s="6">
        <v>89736.665919999985</v>
      </c>
      <c r="F65" s="6">
        <v>35894.666367999998</v>
      </c>
    </row>
    <row r="66" spans="1:8" ht="16.5" customHeight="1" x14ac:dyDescent="0.15">
      <c r="A66" s="2"/>
      <c r="B66" s="4" t="s">
        <v>54</v>
      </c>
      <c r="C66" s="4"/>
      <c r="D66" s="11"/>
      <c r="E66" s="12"/>
      <c r="F66" s="12">
        <f>SUM(F60:F65)</f>
        <v>41902365.255647205</v>
      </c>
    </row>
    <row r="67" spans="1:8" ht="15" customHeight="1" x14ac:dyDescent="0.15">
      <c r="A67" s="13"/>
      <c r="B67" s="14" t="s">
        <v>36</v>
      </c>
      <c r="C67" s="14"/>
      <c r="D67" s="15"/>
      <c r="E67" s="16"/>
      <c r="F67" s="17">
        <f>F66+F58+F50+F42+F39</f>
        <v>87584723.956567332</v>
      </c>
    </row>
    <row r="68" spans="1:8" s="23" customFormat="1" ht="30" customHeight="1" x14ac:dyDescent="0.15">
      <c r="A68" s="24"/>
      <c r="B68" s="25" t="s">
        <v>55</v>
      </c>
      <c r="C68" s="25"/>
      <c r="D68" s="25"/>
      <c r="E68" s="25"/>
      <c r="F68" s="25"/>
      <c r="H68" s="26"/>
    </row>
    <row r="69" spans="1:8" s="23" customFormat="1" ht="16.5" customHeight="1" x14ac:dyDescent="0.15">
      <c r="A69" s="27"/>
      <c r="B69" s="28" t="s">
        <v>46</v>
      </c>
      <c r="C69" s="29">
        <v>0</v>
      </c>
      <c r="D69" s="30">
        <v>0</v>
      </c>
      <c r="E69" s="22"/>
      <c r="F69" s="22"/>
    </row>
    <row r="70" spans="1:8" s="23" customFormat="1" ht="16.5" customHeight="1" x14ac:dyDescent="0.15">
      <c r="A70" s="18">
        <v>28</v>
      </c>
      <c r="B70" s="19" t="s">
        <v>56</v>
      </c>
      <c r="C70" s="20" t="s">
        <v>48</v>
      </c>
      <c r="D70" s="21">
        <v>23</v>
      </c>
      <c r="E70" s="22">
        <v>0</v>
      </c>
      <c r="F70" s="22">
        <v>0</v>
      </c>
    </row>
    <row r="71" spans="1:8" s="23" customFormat="1" ht="27.75" customHeight="1" x14ac:dyDescent="0.15">
      <c r="A71" s="18">
        <v>29</v>
      </c>
      <c r="B71" s="19" t="s">
        <v>47</v>
      </c>
      <c r="C71" s="20" t="s">
        <v>48</v>
      </c>
      <c r="D71" s="21">
        <v>23</v>
      </c>
      <c r="E71" s="22">
        <v>1580000</v>
      </c>
      <c r="F71" s="22">
        <f>E71*D71</f>
        <v>36340000</v>
      </c>
    </row>
    <row r="72" spans="1:8" s="23" customFormat="1" ht="16.5" customHeight="1" x14ac:dyDescent="0.15">
      <c r="A72" s="18">
        <v>30</v>
      </c>
      <c r="B72" s="19" t="s">
        <v>57</v>
      </c>
      <c r="C72" s="20" t="s">
        <v>58</v>
      </c>
      <c r="D72" s="21">
        <v>69</v>
      </c>
      <c r="E72" s="22">
        <v>0</v>
      </c>
      <c r="F72" s="22">
        <v>0</v>
      </c>
    </row>
    <row r="73" spans="1:8" s="23" customFormat="1" ht="16.5" customHeight="1" x14ac:dyDescent="0.15">
      <c r="A73" s="18">
        <v>31</v>
      </c>
      <c r="B73" s="19" t="s">
        <v>49</v>
      </c>
      <c r="C73" s="20" t="s">
        <v>28</v>
      </c>
      <c r="D73" s="21">
        <v>0.69</v>
      </c>
      <c r="E73" s="22">
        <v>600955.79367999989</v>
      </c>
      <c r="F73" s="22">
        <v>414659.49763919989</v>
      </c>
    </row>
    <row r="74" spans="1:8" s="23" customFormat="1" ht="27.75" customHeight="1" x14ac:dyDescent="0.15">
      <c r="A74" s="18">
        <v>32</v>
      </c>
      <c r="B74" s="19" t="s">
        <v>50</v>
      </c>
      <c r="C74" s="20" t="s">
        <v>30</v>
      </c>
      <c r="D74" s="21">
        <v>2</v>
      </c>
      <c r="E74" s="22">
        <v>564087.34007999999</v>
      </c>
      <c r="F74" s="22">
        <v>1128174.68016</v>
      </c>
    </row>
    <row r="75" spans="1:8" s="23" customFormat="1" ht="16.5" customHeight="1" x14ac:dyDescent="0.15">
      <c r="A75" s="18">
        <v>33</v>
      </c>
      <c r="B75" s="19" t="s">
        <v>59</v>
      </c>
      <c r="C75" s="20" t="s">
        <v>7</v>
      </c>
      <c r="D75" s="21">
        <v>23</v>
      </c>
      <c r="E75" s="22">
        <v>0</v>
      </c>
      <c r="F75" s="22">
        <v>0</v>
      </c>
    </row>
    <row r="76" spans="1:8" s="23" customFormat="1" ht="16.5" customHeight="1" x14ac:dyDescent="0.15">
      <c r="A76" s="18">
        <v>34</v>
      </c>
      <c r="B76" s="19" t="s">
        <v>51</v>
      </c>
      <c r="C76" s="20" t="s">
        <v>7</v>
      </c>
      <c r="D76" s="21">
        <v>23</v>
      </c>
      <c r="E76" s="22">
        <v>95857.979360000012</v>
      </c>
      <c r="F76" s="22">
        <v>2204733.5252800002</v>
      </c>
    </row>
    <row r="77" spans="1:8" s="23" customFormat="1" ht="16.5" customHeight="1" x14ac:dyDescent="0.15">
      <c r="A77" s="18">
        <v>35</v>
      </c>
      <c r="B77" s="19" t="s">
        <v>60</v>
      </c>
      <c r="C77" s="20" t="s">
        <v>58</v>
      </c>
      <c r="D77" s="21">
        <v>676.5</v>
      </c>
      <c r="E77" s="22">
        <v>0</v>
      </c>
      <c r="F77" s="22">
        <v>0</v>
      </c>
    </row>
    <row r="78" spans="1:8" s="23" customFormat="1" ht="16.5" customHeight="1" x14ac:dyDescent="0.15">
      <c r="A78" s="18">
        <v>36</v>
      </c>
      <c r="B78" s="19" t="s">
        <v>32</v>
      </c>
      <c r="C78" s="20" t="s">
        <v>28</v>
      </c>
      <c r="D78" s="21">
        <v>6.7649999999999997</v>
      </c>
      <c r="E78" s="22">
        <v>361310.84528000001</v>
      </c>
      <c r="F78" s="22">
        <v>2444267.8683191999</v>
      </c>
    </row>
    <row r="79" spans="1:8" s="23" customFormat="1" ht="16.5" customHeight="1" x14ac:dyDescent="0.15">
      <c r="A79" s="18">
        <v>37</v>
      </c>
      <c r="B79" s="19" t="s">
        <v>61</v>
      </c>
      <c r="C79" s="20" t="s">
        <v>62</v>
      </c>
      <c r="D79" s="21">
        <v>16</v>
      </c>
      <c r="E79" s="22">
        <v>0</v>
      </c>
      <c r="F79" s="22">
        <v>0</v>
      </c>
    </row>
    <row r="80" spans="1:8" s="23" customFormat="1" ht="16.5" customHeight="1" x14ac:dyDescent="0.15">
      <c r="A80" s="18">
        <v>38</v>
      </c>
      <c r="B80" s="19" t="s">
        <v>63</v>
      </c>
      <c r="C80" s="20" t="s">
        <v>62</v>
      </c>
      <c r="D80" s="21">
        <v>12</v>
      </c>
      <c r="E80" s="22">
        <v>0</v>
      </c>
      <c r="F80" s="22">
        <v>0</v>
      </c>
    </row>
    <row r="81" spans="1:6" s="23" customFormat="1" ht="16.5" customHeight="1" x14ac:dyDescent="0.15">
      <c r="A81" s="18">
        <v>39</v>
      </c>
      <c r="B81" s="19" t="s">
        <v>64</v>
      </c>
      <c r="C81" s="20" t="s">
        <v>62</v>
      </c>
      <c r="D81" s="21">
        <v>28</v>
      </c>
      <c r="E81" s="22">
        <v>0</v>
      </c>
      <c r="F81" s="22">
        <v>0</v>
      </c>
    </row>
    <row r="82" spans="1:6" s="23" customFormat="1" ht="16.5" customHeight="1" x14ac:dyDescent="0.15">
      <c r="A82" s="18">
        <v>40</v>
      </c>
      <c r="B82" s="19" t="s">
        <v>65</v>
      </c>
      <c r="C82" s="20" t="s">
        <v>62</v>
      </c>
      <c r="D82" s="21">
        <v>56</v>
      </c>
      <c r="E82" s="22">
        <v>0</v>
      </c>
      <c r="F82" s="22">
        <v>0</v>
      </c>
    </row>
    <row r="83" spans="1:6" s="23" customFormat="1" ht="16.5" customHeight="1" x14ac:dyDescent="0.15">
      <c r="A83" s="18">
        <v>41</v>
      </c>
      <c r="B83" s="19" t="s">
        <v>66</v>
      </c>
      <c r="C83" s="20" t="s">
        <v>62</v>
      </c>
      <c r="D83" s="21">
        <v>8</v>
      </c>
      <c r="E83" s="22">
        <v>0</v>
      </c>
      <c r="F83" s="22">
        <v>0</v>
      </c>
    </row>
    <row r="84" spans="1:6" s="23" customFormat="1" ht="27.75" customHeight="1" x14ac:dyDescent="0.15">
      <c r="A84" s="18">
        <v>42</v>
      </c>
      <c r="B84" s="19" t="s">
        <v>52</v>
      </c>
      <c r="C84" s="20" t="s">
        <v>53</v>
      </c>
      <c r="D84" s="21">
        <v>0.8</v>
      </c>
      <c r="E84" s="22">
        <v>89736.665919999985</v>
      </c>
      <c r="F84" s="22">
        <v>71789.332735999997</v>
      </c>
    </row>
    <row r="85" spans="1:6" s="23" customFormat="1" ht="16.5" customHeight="1" x14ac:dyDescent="0.15">
      <c r="A85" s="18">
        <v>43</v>
      </c>
      <c r="B85" s="19" t="s">
        <v>67</v>
      </c>
      <c r="C85" s="20" t="s">
        <v>62</v>
      </c>
      <c r="D85" s="21">
        <v>68</v>
      </c>
      <c r="E85" s="22">
        <v>0</v>
      </c>
      <c r="F85" s="22">
        <v>0</v>
      </c>
    </row>
    <row r="86" spans="1:6" s="23" customFormat="1" ht="16.5" customHeight="1" x14ac:dyDescent="0.15">
      <c r="A86" s="18">
        <v>44</v>
      </c>
      <c r="B86" s="19" t="s">
        <v>68</v>
      </c>
      <c r="C86" s="20" t="s">
        <v>62</v>
      </c>
      <c r="D86" s="21">
        <v>8</v>
      </c>
      <c r="E86" s="22">
        <v>0</v>
      </c>
      <c r="F86" s="22">
        <v>0</v>
      </c>
    </row>
    <row r="87" spans="1:6" s="23" customFormat="1" ht="16.5" customHeight="1" x14ac:dyDescent="0.15">
      <c r="A87" s="18">
        <v>45</v>
      </c>
      <c r="B87" s="19" t="s">
        <v>69</v>
      </c>
      <c r="C87" s="20" t="s">
        <v>62</v>
      </c>
      <c r="D87" s="21">
        <v>2</v>
      </c>
      <c r="E87" s="22">
        <v>0</v>
      </c>
      <c r="F87" s="22">
        <v>0</v>
      </c>
    </row>
    <row r="88" spans="1:6" s="26" customFormat="1" ht="16.5" customHeight="1" x14ac:dyDescent="0.15">
      <c r="A88" s="31"/>
      <c r="B88" s="32" t="s">
        <v>54</v>
      </c>
      <c r="C88" s="32"/>
      <c r="D88" s="33"/>
      <c r="E88" s="34"/>
      <c r="F88" s="34">
        <f>SUM(F70:F87)</f>
        <v>42603624.9041344</v>
      </c>
    </row>
    <row r="89" spans="1:6" s="23" customFormat="1" ht="30" customHeight="1" x14ac:dyDescent="0.15">
      <c r="A89" s="24"/>
      <c r="B89" s="25" t="s">
        <v>70</v>
      </c>
      <c r="C89" s="25"/>
      <c r="D89" s="25"/>
      <c r="E89" s="25"/>
      <c r="F89" s="25"/>
    </row>
    <row r="90" spans="1:6" ht="16.5" customHeight="1" x14ac:dyDescent="0.15">
      <c r="A90" s="2"/>
      <c r="B90" s="3" t="s">
        <v>38</v>
      </c>
      <c r="C90" s="4" t="s">
        <v>39</v>
      </c>
      <c r="D90" s="5">
        <v>4</v>
      </c>
      <c r="E90" s="6"/>
      <c r="F90" s="6"/>
    </row>
    <row r="91" spans="1:6" ht="40.5" customHeight="1" x14ac:dyDescent="0.15">
      <c r="A91" s="7">
        <v>1</v>
      </c>
      <c r="B91" s="8" t="s">
        <v>40</v>
      </c>
      <c r="C91" s="9" t="s">
        <v>13</v>
      </c>
      <c r="D91" s="10">
        <v>1.04</v>
      </c>
      <c r="E91" s="6">
        <v>414657.005664</v>
      </c>
      <c r="F91" s="6">
        <v>1724973.1435622401</v>
      </c>
    </row>
    <row r="92" spans="1:6" ht="40.5" customHeight="1" x14ac:dyDescent="0.15">
      <c r="A92" s="7">
        <v>2</v>
      </c>
      <c r="B92" s="8" t="s">
        <v>41</v>
      </c>
      <c r="C92" s="9" t="s">
        <v>13</v>
      </c>
      <c r="D92" s="10">
        <v>0.17</v>
      </c>
      <c r="E92" s="6">
        <v>360717.88297600008</v>
      </c>
      <c r="F92" s="6">
        <v>245288.16042368006</v>
      </c>
    </row>
    <row r="93" spans="1:6" ht="27.75" customHeight="1" x14ac:dyDescent="0.15">
      <c r="A93" s="7">
        <v>3</v>
      </c>
      <c r="B93" s="8" t="s">
        <v>42</v>
      </c>
      <c r="C93" s="9" t="s">
        <v>43</v>
      </c>
      <c r="D93" s="10">
        <v>5.8000000000000003E-2</v>
      </c>
      <c r="E93" s="6">
        <v>10949930.719199998</v>
      </c>
      <c r="F93" s="6">
        <v>2540383.9268544</v>
      </c>
    </row>
    <row r="94" spans="1:6" ht="27.75" customHeight="1" x14ac:dyDescent="0.15">
      <c r="A94" s="7">
        <v>4</v>
      </c>
      <c r="B94" s="8" t="s">
        <v>71</v>
      </c>
      <c r="C94" s="9" t="s">
        <v>13</v>
      </c>
      <c r="D94" s="10">
        <v>3.4940000000000002</v>
      </c>
      <c r="E94" s="6">
        <v>470263.83483199996</v>
      </c>
      <c r="F94" s="6">
        <v>6572407.3556120321</v>
      </c>
    </row>
    <row r="95" spans="1:6" ht="27.75" customHeight="1" x14ac:dyDescent="0.15">
      <c r="A95" s="7">
        <v>5</v>
      </c>
      <c r="B95" s="8" t="s">
        <v>44</v>
      </c>
      <c r="C95" s="9" t="s">
        <v>15</v>
      </c>
      <c r="D95" s="10">
        <v>2.3E-2</v>
      </c>
      <c r="E95" s="6">
        <v>2220517.3128160001</v>
      </c>
      <c r="F95" s="6">
        <v>204287.592779072</v>
      </c>
    </row>
    <row r="96" spans="1:6" ht="16.5" customHeight="1" x14ac:dyDescent="0.15">
      <c r="A96" s="2"/>
      <c r="B96" s="4" t="s">
        <v>45</v>
      </c>
      <c r="C96" s="4"/>
      <c r="D96" s="11"/>
      <c r="E96" s="12"/>
      <c r="F96" s="12">
        <v>11287340.179231424</v>
      </c>
    </row>
    <row r="97" spans="1:6" ht="16.5" customHeight="1" x14ac:dyDescent="0.15">
      <c r="A97" s="2"/>
      <c r="B97" s="3" t="s">
        <v>6</v>
      </c>
      <c r="C97" s="4" t="s">
        <v>7</v>
      </c>
      <c r="D97" s="5">
        <v>33</v>
      </c>
      <c r="E97" s="6"/>
      <c r="F97" s="6"/>
    </row>
    <row r="98" spans="1:6" ht="16.5" customHeight="1" x14ac:dyDescent="0.15">
      <c r="A98" s="7">
        <v>8</v>
      </c>
      <c r="B98" s="8" t="s">
        <v>8</v>
      </c>
      <c r="C98" s="9" t="s">
        <v>9</v>
      </c>
      <c r="D98" s="10">
        <v>1</v>
      </c>
      <c r="E98" s="6">
        <v>228584.41231999997</v>
      </c>
      <c r="F98" s="6">
        <v>7543285.6065599993</v>
      </c>
    </row>
    <row r="99" spans="1:6" ht="16.5" customHeight="1" x14ac:dyDescent="0.15">
      <c r="A99" s="2"/>
      <c r="B99" s="4" t="s">
        <v>10</v>
      </c>
      <c r="C99" s="4"/>
      <c r="D99" s="11"/>
      <c r="E99" s="12"/>
      <c r="F99" s="12">
        <v>7543285.6065599993</v>
      </c>
    </row>
    <row r="100" spans="1:6" ht="16.5" customHeight="1" x14ac:dyDescent="0.15">
      <c r="A100" s="2"/>
      <c r="B100" s="3" t="s">
        <v>11</v>
      </c>
      <c r="C100" s="4" t="s">
        <v>7</v>
      </c>
      <c r="D100" s="5">
        <v>33</v>
      </c>
      <c r="E100" s="6"/>
      <c r="F100" s="6"/>
    </row>
    <row r="101" spans="1:6" ht="27.75" customHeight="1" x14ac:dyDescent="0.15">
      <c r="A101" s="7">
        <v>10</v>
      </c>
      <c r="B101" s="8" t="s">
        <v>12</v>
      </c>
      <c r="C101" s="9" t="s">
        <v>13</v>
      </c>
      <c r="D101" s="10">
        <v>3.5999999999999997E-2</v>
      </c>
      <c r="E101" s="6">
        <v>591722.70608000003</v>
      </c>
      <c r="F101" s="6">
        <v>702966.57482304005</v>
      </c>
    </row>
    <row r="102" spans="1:6" ht="27.75" customHeight="1" x14ac:dyDescent="0.15">
      <c r="A102" s="7">
        <v>11</v>
      </c>
      <c r="B102" s="8" t="s">
        <v>14</v>
      </c>
      <c r="C102" s="9" t="s">
        <v>15</v>
      </c>
      <c r="D102" s="10">
        <v>3.0000000000000001E-3</v>
      </c>
      <c r="E102" s="6">
        <v>1392105.524304</v>
      </c>
      <c r="F102" s="6">
        <v>137818.44690609601</v>
      </c>
    </row>
    <row r="103" spans="1:6" ht="16.5" customHeight="1" x14ac:dyDescent="0.15">
      <c r="A103" s="7">
        <v>12</v>
      </c>
      <c r="B103" s="8" t="s">
        <v>16</v>
      </c>
      <c r="C103" s="9" t="s">
        <v>17</v>
      </c>
      <c r="D103" s="10">
        <v>0.1</v>
      </c>
      <c r="E103" s="6">
        <v>114292.20615999999</v>
      </c>
      <c r="F103" s="6">
        <v>377164.28032799996</v>
      </c>
    </row>
    <row r="104" spans="1:6" ht="16.5" customHeight="1" x14ac:dyDescent="0.15">
      <c r="A104" s="7">
        <v>13</v>
      </c>
      <c r="B104" s="8" t="s">
        <v>18</v>
      </c>
      <c r="C104" s="9" t="s">
        <v>19</v>
      </c>
      <c r="D104" s="10">
        <v>6.2E-2</v>
      </c>
      <c r="E104" s="6">
        <v>284947.77960000001</v>
      </c>
      <c r="F104" s="6">
        <v>583003.15706160001</v>
      </c>
    </row>
    <row r="105" spans="1:6" ht="16.5" customHeight="1" x14ac:dyDescent="0.15">
      <c r="A105" s="7">
        <v>15</v>
      </c>
      <c r="B105" s="8" t="s">
        <v>20</v>
      </c>
      <c r="C105" s="9" t="s">
        <v>21</v>
      </c>
      <c r="D105" s="10">
        <v>0.3</v>
      </c>
      <c r="E105" s="6">
        <v>618584.92080000008</v>
      </c>
      <c r="F105" s="6">
        <v>6123990.7159200013</v>
      </c>
    </row>
    <row r="106" spans="1:6" ht="16.5" customHeight="1" x14ac:dyDescent="0.15">
      <c r="A106" s="7">
        <v>16</v>
      </c>
      <c r="B106" s="8" t="s">
        <v>22</v>
      </c>
      <c r="C106" s="9" t="s">
        <v>13</v>
      </c>
      <c r="D106" s="10">
        <v>0.36</v>
      </c>
      <c r="E106" s="6">
        <v>174402.48179200001</v>
      </c>
      <c r="F106" s="6">
        <v>2071901.4836889599</v>
      </c>
    </row>
    <row r="107" spans="1:6" ht="16.5" customHeight="1" x14ac:dyDescent="0.15">
      <c r="A107" s="2"/>
      <c r="B107" s="4" t="s">
        <v>23</v>
      </c>
      <c r="C107" s="4"/>
      <c r="D107" s="11"/>
      <c r="E107" s="12"/>
      <c r="F107" s="12">
        <v>9996844.658727698</v>
      </c>
    </row>
    <row r="108" spans="1:6" ht="16.5" customHeight="1" x14ac:dyDescent="0.15">
      <c r="A108" s="2"/>
      <c r="B108" s="3" t="s">
        <v>24</v>
      </c>
      <c r="C108" s="4" t="s">
        <v>7</v>
      </c>
      <c r="D108" s="5">
        <v>5</v>
      </c>
      <c r="E108" s="6"/>
      <c r="F108" s="6"/>
    </row>
    <row r="109" spans="1:6" ht="27.75" customHeight="1" x14ac:dyDescent="0.15">
      <c r="A109" s="7">
        <v>18</v>
      </c>
      <c r="B109" s="8" t="s">
        <v>12</v>
      </c>
      <c r="C109" s="9" t="s">
        <v>13</v>
      </c>
      <c r="D109" s="10">
        <v>3.5999999999999997E-2</v>
      </c>
      <c r="E109" s="6">
        <v>591722.70608000003</v>
      </c>
      <c r="F109" s="6">
        <v>106510.08709440001</v>
      </c>
    </row>
    <row r="110" spans="1:6" ht="27.75" customHeight="1" x14ac:dyDescent="0.15">
      <c r="A110" s="7">
        <v>19</v>
      </c>
      <c r="B110" s="8" t="s">
        <v>14</v>
      </c>
      <c r="C110" s="9" t="s">
        <v>15</v>
      </c>
      <c r="D110" s="10">
        <v>3.0000000000000001E-3</v>
      </c>
      <c r="E110" s="6">
        <v>1392105.524304</v>
      </c>
      <c r="F110" s="6">
        <v>20881.582864559998</v>
      </c>
    </row>
    <row r="111" spans="1:6" ht="16.5" customHeight="1" x14ac:dyDescent="0.15">
      <c r="A111" s="7">
        <v>20</v>
      </c>
      <c r="B111" s="8" t="s">
        <v>16</v>
      </c>
      <c r="C111" s="9" t="s">
        <v>17</v>
      </c>
      <c r="D111" s="10">
        <v>0.1</v>
      </c>
      <c r="E111" s="6">
        <v>114292.20615999999</v>
      </c>
      <c r="F111" s="6">
        <v>57146.103079999993</v>
      </c>
    </row>
    <row r="112" spans="1:6" ht="16.5" customHeight="1" x14ac:dyDescent="0.15">
      <c r="A112" s="7">
        <v>21</v>
      </c>
      <c r="B112" s="8" t="s">
        <v>18</v>
      </c>
      <c r="C112" s="9" t="s">
        <v>19</v>
      </c>
      <c r="D112" s="10">
        <v>6.2E-2</v>
      </c>
      <c r="E112" s="6">
        <v>284947.77960000001</v>
      </c>
      <c r="F112" s="6">
        <v>88333.811675999998</v>
      </c>
    </row>
    <row r="113" spans="1:6" ht="16.5" customHeight="1" x14ac:dyDescent="0.15">
      <c r="A113" s="7">
        <v>25</v>
      </c>
      <c r="B113" s="8" t="s">
        <v>20</v>
      </c>
      <c r="C113" s="9" t="s">
        <v>21</v>
      </c>
      <c r="D113" s="10">
        <v>0.3</v>
      </c>
      <c r="E113" s="6">
        <v>618584.92080000008</v>
      </c>
      <c r="F113" s="6">
        <v>927877.38120000018</v>
      </c>
    </row>
    <row r="114" spans="1:6" ht="16.5" customHeight="1" x14ac:dyDescent="0.15">
      <c r="A114" s="7">
        <v>26</v>
      </c>
      <c r="B114" s="8" t="s">
        <v>22</v>
      </c>
      <c r="C114" s="9" t="s">
        <v>13</v>
      </c>
      <c r="D114" s="10">
        <v>0.36</v>
      </c>
      <c r="E114" s="6">
        <v>174402.48179200001</v>
      </c>
      <c r="F114" s="6">
        <v>313924.46722559998</v>
      </c>
    </row>
    <row r="115" spans="1:6" ht="16.5" customHeight="1" x14ac:dyDescent="0.15">
      <c r="A115" s="2"/>
      <c r="B115" s="4" t="s">
        <v>25</v>
      </c>
      <c r="C115" s="4"/>
      <c r="D115" s="11"/>
      <c r="E115" s="12"/>
      <c r="F115" s="12">
        <v>1514673.4331405603</v>
      </c>
    </row>
    <row r="116" spans="1:6" ht="16.5" customHeight="1" x14ac:dyDescent="0.15">
      <c r="A116" s="2"/>
      <c r="B116" s="3" t="s">
        <v>46</v>
      </c>
      <c r="C116" s="4">
        <v>0</v>
      </c>
      <c r="D116" s="5">
        <v>0</v>
      </c>
      <c r="E116" s="6"/>
      <c r="F116" s="6"/>
    </row>
    <row r="117" spans="1:6" s="23" customFormat="1" ht="27.75" customHeight="1" x14ac:dyDescent="0.15">
      <c r="A117" s="18">
        <v>28</v>
      </c>
      <c r="B117" s="19" t="s">
        <v>47</v>
      </c>
      <c r="C117" s="20" t="s">
        <v>48</v>
      </c>
      <c r="D117" s="21">
        <v>4</v>
      </c>
      <c r="E117" s="22">
        <v>1580000</v>
      </c>
      <c r="F117" s="22">
        <f>D117*E117</f>
        <v>6320000</v>
      </c>
    </row>
    <row r="118" spans="1:6" ht="16.5" customHeight="1" x14ac:dyDescent="0.15">
      <c r="A118" s="7">
        <v>30</v>
      </c>
      <c r="B118" s="8" t="s">
        <v>49</v>
      </c>
      <c r="C118" s="9" t="s">
        <v>28</v>
      </c>
      <c r="D118" s="10">
        <v>1.05</v>
      </c>
      <c r="E118" s="6">
        <v>600955.79367999989</v>
      </c>
      <c r="F118" s="6">
        <v>631003.58336399996</v>
      </c>
    </row>
    <row r="119" spans="1:6" ht="16.5" customHeight="1" x14ac:dyDescent="0.15">
      <c r="A119" s="7">
        <v>32</v>
      </c>
      <c r="B119" s="8" t="s">
        <v>51</v>
      </c>
      <c r="C119" s="9" t="s">
        <v>7</v>
      </c>
      <c r="D119" s="10">
        <v>33</v>
      </c>
      <c r="E119" s="6">
        <v>95857.979360000012</v>
      </c>
      <c r="F119" s="6">
        <v>3163313.3188800006</v>
      </c>
    </row>
    <row r="120" spans="1:6" ht="16.5" customHeight="1" x14ac:dyDescent="0.15">
      <c r="A120" s="7">
        <v>34</v>
      </c>
      <c r="B120" s="8" t="s">
        <v>32</v>
      </c>
      <c r="C120" s="9" t="s">
        <v>28</v>
      </c>
      <c r="D120" s="10">
        <v>11.116</v>
      </c>
      <c r="E120" s="6">
        <v>361310.84528000001</v>
      </c>
      <c r="F120" s="6">
        <v>4016331.3561324799</v>
      </c>
    </row>
    <row r="121" spans="1:6" ht="27.75" customHeight="1" x14ac:dyDescent="0.15">
      <c r="A121" s="7">
        <v>40</v>
      </c>
      <c r="B121" s="8" t="s">
        <v>52</v>
      </c>
      <c r="C121" s="9" t="s">
        <v>53</v>
      </c>
      <c r="D121" s="10">
        <v>0.4</v>
      </c>
      <c r="E121" s="6">
        <v>89736.665919999985</v>
      </c>
      <c r="F121" s="6">
        <v>35894.666367999998</v>
      </c>
    </row>
    <row r="122" spans="1:6" ht="16.5" customHeight="1" x14ac:dyDescent="0.15">
      <c r="A122" s="2"/>
      <c r="B122" s="4" t="s">
        <v>54</v>
      </c>
      <c r="C122" s="4"/>
      <c r="D122" s="11"/>
      <c r="E122" s="12"/>
      <c r="F122" s="12">
        <f>SUM(F117:F121)</f>
        <v>14166542.924744479</v>
      </c>
    </row>
    <row r="123" spans="1:6" ht="15" customHeight="1" x14ac:dyDescent="0.15">
      <c r="A123" s="13"/>
      <c r="B123" s="14" t="s">
        <v>36</v>
      </c>
      <c r="C123" s="14"/>
      <c r="D123" s="15"/>
      <c r="E123" s="16"/>
      <c r="F123" s="17">
        <f>F122+F115+F107+F99+F96</f>
        <v>44508686.802404165</v>
      </c>
    </row>
    <row r="124" spans="1:6" s="23" customFormat="1" ht="30" customHeight="1" x14ac:dyDescent="0.15">
      <c r="A124" s="24"/>
      <c r="B124" s="25" t="s">
        <v>72</v>
      </c>
      <c r="C124" s="25"/>
      <c r="D124" s="25"/>
      <c r="E124" s="25"/>
      <c r="F124" s="25"/>
    </row>
    <row r="125" spans="1:6" ht="16.5" customHeight="1" x14ac:dyDescent="0.15">
      <c r="A125" s="2"/>
      <c r="B125" s="3" t="s">
        <v>38</v>
      </c>
      <c r="C125" s="4" t="s">
        <v>39</v>
      </c>
      <c r="D125" s="5">
        <v>5</v>
      </c>
      <c r="E125" s="6"/>
      <c r="F125" s="6"/>
    </row>
    <row r="126" spans="1:6" ht="40.5" customHeight="1" x14ac:dyDescent="0.15">
      <c r="A126" s="7">
        <v>1</v>
      </c>
      <c r="B126" s="8" t="s">
        <v>40</v>
      </c>
      <c r="C126" s="9" t="s">
        <v>13</v>
      </c>
      <c r="D126" s="10">
        <v>1.04</v>
      </c>
      <c r="E126" s="6">
        <v>414657.005664</v>
      </c>
      <c r="F126" s="6">
        <v>2156216.4294528002</v>
      </c>
    </row>
    <row r="127" spans="1:6" ht="40.5" customHeight="1" x14ac:dyDescent="0.15">
      <c r="A127" s="7">
        <v>2</v>
      </c>
      <c r="B127" s="8" t="s">
        <v>41</v>
      </c>
      <c r="C127" s="9" t="s">
        <v>13</v>
      </c>
      <c r="D127" s="10">
        <v>0.17</v>
      </c>
      <c r="E127" s="6">
        <v>360717.88297600008</v>
      </c>
      <c r="F127" s="6">
        <v>306610.20052960009</v>
      </c>
    </row>
    <row r="128" spans="1:6" ht="27.75" customHeight="1" x14ac:dyDescent="0.15">
      <c r="A128" s="7">
        <v>3</v>
      </c>
      <c r="B128" s="8" t="s">
        <v>42</v>
      </c>
      <c r="C128" s="9" t="s">
        <v>43</v>
      </c>
      <c r="D128" s="10">
        <v>5.8000000000000003E-2</v>
      </c>
      <c r="E128" s="6">
        <v>10949930.719199998</v>
      </c>
      <c r="F128" s="6">
        <v>3175479.908568</v>
      </c>
    </row>
    <row r="129" spans="1:6" ht="27.75" customHeight="1" x14ac:dyDescent="0.15">
      <c r="A129" s="7">
        <v>4</v>
      </c>
      <c r="B129" s="8" t="s">
        <v>71</v>
      </c>
      <c r="C129" s="9" t="s">
        <v>13</v>
      </c>
      <c r="D129" s="10">
        <v>3.4940000000000002</v>
      </c>
      <c r="E129" s="6">
        <v>470263.83483199996</v>
      </c>
      <c r="F129" s="6">
        <v>8215509.1945150401</v>
      </c>
    </row>
    <row r="130" spans="1:6" ht="27.75" customHeight="1" x14ac:dyDescent="0.15">
      <c r="A130" s="7">
        <v>5</v>
      </c>
      <c r="B130" s="8" t="s">
        <v>44</v>
      </c>
      <c r="C130" s="9" t="s">
        <v>15</v>
      </c>
      <c r="D130" s="10">
        <v>2.3E-2</v>
      </c>
      <c r="E130" s="6">
        <v>2220517.3128160001</v>
      </c>
      <c r="F130" s="6">
        <v>255359.49097384</v>
      </c>
    </row>
    <row r="131" spans="1:6" ht="16.5" customHeight="1" x14ac:dyDescent="0.15">
      <c r="A131" s="2"/>
      <c r="B131" s="4" t="s">
        <v>45</v>
      </c>
      <c r="C131" s="4"/>
      <c r="D131" s="11"/>
      <c r="E131" s="12"/>
      <c r="F131" s="12">
        <v>14109175.224039281</v>
      </c>
    </row>
    <row r="132" spans="1:6" ht="16.5" customHeight="1" x14ac:dyDescent="0.15">
      <c r="A132" s="2"/>
      <c r="B132" s="3" t="s">
        <v>6</v>
      </c>
      <c r="C132" s="4" t="s">
        <v>7</v>
      </c>
      <c r="D132" s="5">
        <v>19</v>
      </c>
      <c r="E132" s="6"/>
      <c r="F132" s="6"/>
    </row>
    <row r="133" spans="1:6" ht="16.5" customHeight="1" x14ac:dyDescent="0.15">
      <c r="A133" s="7">
        <v>8</v>
      </c>
      <c r="B133" s="8" t="s">
        <v>8</v>
      </c>
      <c r="C133" s="9" t="s">
        <v>9</v>
      </c>
      <c r="D133" s="10">
        <v>1</v>
      </c>
      <c r="E133" s="6">
        <v>228584.41231999997</v>
      </c>
      <c r="F133" s="6">
        <v>4343103.8340799995</v>
      </c>
    </row>
    <row r="134" spans="1:6" ht="16.5" customHeight="1" x14ac:dyDescent="0.15">
      <c r="A134" s="2"/>
      <c r="B134" s="4" t="s">
        <v>10</v>
      </c>
      <c r="C134" s="4"/>
      <c r="D134" s="11"/>
      <c r="E134" s="12"/>
      <c r="F134" s="12">
        <v>4343103.8340799995</v>
      </c>
    </row>
    <row r="135" spans="1:6" ht="16.5" customHeight="1" x14ac:dyDescent="0.15">
      <c r="A135" s="2"/>
      <c r="B135" s="3" t="s">
        <v>11</v>
      </c>
      <c r="C135" s="4" t="s">
        <v>7</v>
      </c>
      <c r="D135" s="5">
        <v>19</v>
      </c>
      <c r="E135" s="6"/>
      <c r="F135" s="6"/>
    </row>
    <row r="136" spans="1:6" ht="27.75" customHeight="1" x14ac:dyDescent="0.15">
      <c r="A136" s="7">
        <v>10</v>
      </c>
      <c r="B136" s="8" t="s">
        <v>12</v>
      </c>
      <c r="C136" s="9" t="s">
        <v>13</v>
      </c>
      <c r="D136" s="10">
        <v>3.5999999999999997E-2</v>
      </c>
      <c r="E136" s="6">
        <v>591722.70608000003</v>
      </c>
      <c r="F136" s="6">
        <v>404738.33095872001</v>
      </c>
    </row>
    <row r="137" spans="1:6" ht="27.75" customHeight="1" x14ac:dyDescent="0.15">
      <c r="A137" s="7">
        <v>11</v>
      </c>
      <c r="B137" s="8" t="s">
        <v>14</v>
      </c>
      <c r="C137" s="9" t="s">
        <v>15</v>
      </c>
      <c r="D137" s="10">
        <v>3.0000000000000001E-3</v>
      </c>
      <c r="E137" s="6">
        <v>1392105.524304</v>
      </c>
      <c r="F137" s="6">
        <v>79350.014885327997</v>
      </c>
    </row>
    <row r="138" spans="1:6" ht="16.5" customHeight="1" x14ac:dyDescent="0.15">
      <c r="A138" s="7">
        <v>12</v>
      </c>
      <c r="B138" s="8" t="s">
        <v>16</v>
      </c>
      <c r="C138" s="9" t="s">
        <v>17</v>
      </c>
      <c r="D138" s="10">
        <v>0.1</v>
      </c>
      <c r="E138" s="6">
        <v>114292.20615999999</v>
      </c>
      <c r="F138" s="6">
        <v>217155.191704</v>
      </c>
    </row>
    <row r="139" spans="1:6" ht="16.5" customHeight="1" x14ac:dyDescent="0.15">
      <c r="A139" s="7">
        <v>13</v>
      </c>
      <c r="B139" s="8" t="s">
        <v>18</v>
      </c>
      <c r="C139" s="9" t="s">
        <v>19</v>
      </c>
      <c r="D139" s="10">
        <v>6.2E-2</v>
      </c>
      <c r="E139" s="6">
        <v>284947.77960000001</v>
      </c>
      <c r="F139" s="6">
        <v>335668.48436880001</v>
      </c>
    </row>
    <row r="140" spans="1:6" ht="16.5" customHeight="1" x14ac:dyDescent="0.15">
      <c r="A140" s="7">
        <v>15</v>
      </c>
      <c r="B140" s="8" t="s">
        <v>20</v>
      </c>
      <c r="C140" s="9" t="s">
        <v>21</v>
      </c>
      <c r="D140" s="10">
        <v>0.3</v>
      </c>
      <c r="E140" s="6">
        <v>618584.92080000008</v>
      </c>
      <c r="F140" s="6">
        <v>3525934.0485600005</v>
      </c>
    </row>
    <row r="141" spans="1:6" ht="16.5" customHeight="1" x14ac:dyDescent="0.15">
      <c r="A141" s="7">
        <v>16</v>
      </c>
      <c r="B141" s="8" t="s">
        <v>22</v>
      </c>
      <c r="C141" s="9" t="s">
        <v>13</v>
      </c>
      <c r="D141" s="10">
        <v>0.36</v>
      </c>
      <c r="E141" s="6">
        <v>174402.48179200001</v>
      </c>
      <c r="F141" s="6">
        <v>1192912.9754572799</v>
      </c>
    </row>
    <row r="142" spans="1:6" ht="16.5" customHeight="1" x14ac:dyDescent="0.15">
      <c r="A142" s="2"/>
      <c r="B142" s="4" t="s">
        <v>23</v>
      </c>
      <c r="C142" s="4"/>
      <c r="D142" s="11"/>
      <c r="E142" s="12"/>
      <c r="F142" s="12">
        <v>5755759.0459341286</v>
      </c>
    </row>
    <row r="143" spans="1:6" ht="16.5" customHeight="1" x14ac:dyDescent="0.15">
      <c r="A143" s="2"/>
      <c r="B143" s="3" t="s">
        <v>24</v>
      </c>
      <c r="C143" s="4" t="s">
        <v>7</v>
      </c>
      <c r="D143" s="5">
        <v>3</v>
      </c>
      <c r="E143" s="6"/>
      <c r="F143" s="6"/>
    </row>
    <row r="144" spans="1:6" ht="27.75" customHeight="1" x14ac:dyDescent="0.15">
      <c r="A144" s="7">
        <v>18</v>
      </c>
      <c r="B144" s="8" t="s">
        <v>12</v>
      </c>
      <c r="C144" s="9" t="s">
        <v>13</v>
      </c>
      <c r="D144" s="10">
        <v>3.5999999999999997E-2</v>
      </c>
      <c r="E144" s="6">
        <v>591722.70608000003</v>
      </c>
      <c r="F144" s="6">
        <v>63906.052256639996</v>
      </c>
    </row>
    <row r="145" spans="1:6" ht="27.75" customHeight="1" x14ac:dyDescent="0.15">
      <c r="A145" s="7">
        <v>19</v>
      </c>
      <c r="B145" s="8" t="s">
        <v>14</v>
      </c>
      <c r="C145" s="9" t="s">
        <v>15</v>
      </c>
      <c r="D145" s="10">
        <v>3.0000000000000001E-3</v>
      </c>
      <c r="E145" s="6">
        <v>1392105.524304</v>
      </c>
      <c r="F145" s="6">
        <v>12528.949718736001</v>
      </c>
    </row>
    <row r="146" spans="1:6" ht="16.5" customHeight="1" x14ac:dyDescent="0.15">
      <c r="A146" s="7">
        <v>20</v>
      </c>
      <c r="B146" s="8" t="s">
        <v>16</v>
      </c>
      <c r="C146" s="9" t="s">
        <v>17</v>
      </c>
      <c r="D146" s="10">
        <v>0.1</v>
      </c>
      <c r="E146" s="6">
        <v>114292.20615999999</v>
      </c>
      <c r="F146" s="6">
        <v>34287.661848000003</v>
      </c>
    </row>
    <row r="147" spans="1:6" ht="16.5" customHeight="1" x14ac:dyDescent="0.15">
      <c r="A147" s="7">
        <v>21</v>
      </c>
      <c r="B147" s="8" t="s">
        <v>18</v>
      </c>
      <c r="C147" s="9" t="s">
        <v>19</v>
      </c>
      <c r="D147" s="10">
        <v>6.2E-2</v>
      </c>
      <c r="E147" s="6">
        <v>284947.77960000001</v>
      </c>
      <c r="F147" s="6">
        <v>53000.287005600003</v>
      </c>
    </row>
    <row r="148" spans="1:6" ht="16.5" customHeight="1" x14ac:dyDescent="0.15">
      <c r="A148" s="7">
        <v>25</v>
      </c>
      <c r="B148" s="8" t="s">
        <v>20</v>
      </c>
      <c r="C148" s="9" t="s">
        <v>21</v>
      </c>
      <c r="D148" s="10">
        <v>0.3</v>
      </c>
      <c r="E148" s="6">
        <v>618584.92080000008</v>
      </c>
      <c r="F148" s="6">
        <v>556726.42871999997</v>
      </c>
    </row>
    <row r="149" spans="1:6" ht="16.5" customHeight="1" x14ac:dyDescent="0.15">
      <c r="A149" s="7">
        <v>26</v>
      </c>
      <c r="B149" s="8" t="s">
        <v>22</v>
      </c>
      <c r="C149" s="9" t="s">
        <v>13</v>
      </c>
      <c r="D149" s="10">
        <v>0.36</v>
      </c>
      <c r="E149" s="6">
        <v>174402.48179200001</v>
      </c>
      <c r="F149" s="6">
        <v>188354.68033536003</v>
      </c>
    </row>
    <row r="150" spans="1:6" ht="16.5" customHeight="1" x14ac:dyDescent="0.15">
      <c r="A150" s="2"/>
      <c r="B150" s="4" t="s">
        <v>25</v>
      </c>
      <c r="C150" s="4"/>
      <c r="D150" s="11"/>
      <c r="E150" s="12"/>
      <c r="F150" s="12">
        <v>908804.05988433596</v>
      </c>
    </row>
    <row r="151" spans="1:6" ht="16.5" customHeight="1" x14ac:dyDescent="0.15">
      <c r="A151" s="2"/>
      <c r="B151" s="3" t="s">
        <v>46</v>
      </c>
      <c r="C151" s="4">
        <v>0</v>
      </c>
      <c r="D151" s="5">
        <v>0</v>
      </c>
      <c r="E151" s="6"/>
      <c r="F151" s="6"/>
    </row>
    <row r="152" spans="1:6" s="23" customFormat="1" ht="27.75" customHeight="1" x14ac:dyDescent="0.15">
      <c r="A152" s="18">
        <v>28</v>
      </c>
      <c r="B152" s="19" t="s">
        <v>47</v>
      </c>
      <c r="C152" s="20" t="s">
        <v>48</v>
      </c>
      <c r="D152" s="21">
        <v>5</v>
      </c>
      <c r="E152" s="22">
        <v>1580000</v>
      </c>
      <c r="F152" s="22">
        <f>D152*E152</f>
        <v>7900000</v>
      </c>
    </row>
    <row r="153" spans="1:6" ht="16.5" customHeight="1" x14ac:dyDescent="0.15">
      <c r="A153" s="7">
        <v>30</v>
      </c>
      <c r="B153" s="8" t="s">
        <v>49</v>
      </c>
      <c r="C153" s="9" t="s">
        <v>28</v>
      </c>
      <c r="D153" s="10">
        <v>0.56999999999999995</v>
      </c>
      <c r="E153" s="6">
        <v>600955.79367999989</v>
      </c>
      <c r="F153" s="6">
        <v>342544.80239759991</v>
      </c>
    </row>
    <row r="154" spans="1:6" ht="27.75" customHeight="1" x14ac:dyDescent="0.15">
      <c r="A154" s="7">
        <v>31</v>
      </c>
      <c r="B154" s="8" t="s">
        <v>50</v>
      </c>
      <c r="C154" s="9" t="s">
        <v>30</v>
      </c>
      <c r="D154" s="10">
        <v>1</v>
      </c>
      <c r="E154" s="6">
        <v>564087.34007999999</v>
      </c>
      <c r="F154" s="6">
        <v>564087.34007999999</v>
      </c>
    </row>
    <row r="155" spans="1:6" ht="16.5" customHeight="1" x14ac:dyDescent="0.15">
      <c r="A155" s="7">
        <v>33</v>
      </c>
      <c r="B155" s="8" t="s">
        <v>51</v>
      </c>
      <c r="C155" s="9" t="s">
        <v>7</v>
      </c>
      <c r="D155" s="10">
        <v>19</v>
      </c>
      <c r="E155" s="6">
        <v>95857.979360000012</v>
      </c>
      <c r="F155" s="6">
        <v>1821301.6078400002</v>
      </c>
    </row>
    <row r="156" spans="1:6" ht="16.5" customHeight="1" x14ac:dyDescent="0.15">
      <c r="A156" s="7">
        <v>35</v>
      </c>
      <c r="B156" s="8" t="s">
        <v>32</v>
      </c>
      <c r="C156" s="9" t="s">
        <v>28</v>
      </c>
      <c r="D156" s="10">
        <v>5.5350000000000001</v>
      </c>
      <c r="E156" s="6">
        <v>361310.84528000001</v>
      </c>
      <c r="F156" s="6">
        <v>1999855.5286248</v>
      </c>
    </row>
    <row r="157" spans="1:6" ht="27.75" customHeight="1" x14ac:dyDescent="0.15">
      <c r="A157" s="7">
        <v>41</v>
      </c>
      <c r="B157" s="8" t="s">
        <v>52</v>
      </c>
      <c r="C157" s="9" t="s">
        <v>53</v>
      </c>
      <c r="D157" s="10">
        <v>0.4</v>
      </c>
      <c r="E157" s="6">
        <v>89736.665919999985</v>
      </c>
      <c r="F157" s="6">
        <v>35894.666367999998</v>
      </c>
    </row>
    <row r="158" spans="1:6" ht="16.5" customHeight="1" x14ac:dyDescent="0.15">
      <c r="A158" s="2"/>
      <c r="B158" s="4" t="s">
        <v>54</v>
      </c>
      <c r="C158" s="4"/>
      <c r="D158" s="11"/>
      <c r="E158" s="12"/>
      <c r="F158" s="12">
        <f>SUM(F152:F157)</f>
        <v>12663683.945310399</v>
      </c>
    </row>
    <row r="159" spans="1:6" ht="15" customHeight="1" x14ac:dyDescent="0.15">
      <c r="A159" s="13"/>
      <c r="B159" s="14" t="s">
        <v>36</v>
      </c>
      <c r="C159" s="14"/>
      <c r="D159" s="15"/>
      <c r="E159" s="16"/>
      <c r="F159" s="17">
        <f>F158+F150+F142+F134+F131</f>
        <v>37780526.109248146</v>
      </c>
    </row>
    <row r="160" spans="1:6" s="23" customFormat="1" ht="30" customHeight="1" x14ac:dyDescent="0.15">
      <c r="A160" s="24"/>
      <c r="B160" s="25" t="s">
        <v>73</v>
      </c>
      <c r="C160" s="25"/>
      <c r="D160" s="25"/>
      <c r="E160" s="25"/>
      <c r="F160" s="25"/>
    </row>
    <row r="161" spans="1:6" ht="16.5" customHeight="1" x14ac:dyDescent="0.15">
      <c r="A161" s="2"/>
      <c r="B161" s="3" t="s">
        <v>38</v>
      </c>
      <c r="C161" s="4" t="s">
        <v>39</v>
      </c>
      <c r="D161" s="5">
        <v>4</v>
      </c>
      <c r="E161" s="6"/>
      <c r="F161" s="6"/>
    </row>
    <row r="162" spans="1:6" ht="40.5" customHeight="1" x14ac:dyDescent="0.15">
      <c r="A162" s="7">
        <v>1</v>
      </c>
      <c r="B162" s="8" t="s">
        <v>40</v>
      </c>
      <c r="C162" s="9" t="s">
        <v>13</v>
      </c>
      <c r="D162" s="10">
        <v>1.04</v>
      </c>
      <c r="E162" s="6">
        <v>414657.005664</v>
      </c>
      <c r="F162" s="6">
        <v>1724973.1435622401</v>
      </c>
    </row>
    <row r="163" spans="1:6" ht="40.5" customHeight="1" x14ac:dyDescent="0.15">
      <c r="A163" s="7">
        <v>2</v>
      </c>
      <c r="B163" s="8" t="s">
        <v>41</v>
      </c>
      <c r="C163" s="9" t="s">
        <v>13</v>
      </c>
      <c r="D163" s="10">
        <v>0.17</v>
      </c>
      <c r="E163" s="6">
        <v>360717.88297600008</v>
      </c>
      <c r="F163" s="6">
        <v>245288.16042368006</v>
      </c>
    </row>
    <row r="164" spans="1:6" ht="27.75" customHeight="1" x14ac:dyDescent="0.15">
      <c r="A164" s="7">
        <v>3</v>
      </c>
      <c r="B164" s="8" t="s">
        <v>42</v>
      </c>
      <c r="C164" s="9" t="s">
        <v>43</v>
      </c>
      <c r="D164" s="10">
        <v>5.8000000000000003E-2</v>
      </c>
      <c r="E164" s="6">
        <v>10949930.719199998</v>
      </c>
      <c r="F164" s="6">
        <v>2540383.9268544</v>
      </c>
    </row>
    <row r="165" spans="1:6" ht="27.75" customHeight="1" x14ac:dyDescent="0.15">
      <c r="A165" s="7">
        <v>4</v>
      </c>
      <c r="B165" s="8" t="s">
        <v>71</v>
      </c>
      <c r="C165" s="9" t="s">
        <v>13</v>
      </c>
      <c r="D165" s="10">
        <v>3.4940000000000002</v>
      </c>
      <c r="E165" s="6">
        <v>470263.83483199996</v>
      </c>
      <c r="F165" s="6">
        <v>6572407.3556120321</v>
      </c>
    </row>
    <row r="166" spans="1:6" ht="27.75" customHeight="1" x14ac:dyDescent="0.15">
      <c r="A166" s="7">
        <v>5</v>
      </c>
      <c r="B166" s="8" t="s">
        <v>44</v>
      </c>
      <c r="C166" s="9" t="s">
        <v>15</v>
      </c>
      <c r="D166" s="10">
        <v>2.3E-2</v>
      </c>
      <c r="E166" s="6">
        <v>2220517.3128160001</v>
      </c>
      <c r="F166" s="6">
        <v>204287.592779072</v>
      </c>
    </row>
    <row r="167" spans="1:6" ht="16.5" customHeight="1" x14ac:dyDescent="0.15">
      <c r="A167" s="2"/>
      <c r="B167" s="4" t="s">
        <v>45</v>
      </c>
      <c r="C167" s="4"/>
      <c r="D167" s="11"/>
      <c r="E167" s="12"/>
      <c r="F167" s="12">
        <v>11287340.179231424</v>
      </c>
    </row>
    <row r="168" spans="1:6" ht="16.5" customHeight="1" x14ac:dyDescent="0.15">
      <c r="A168" s="2"/>
      <c r="B168" s="3" t="s">
        <v>6</v>
      </c>
      <c r="C168" s="4" t="s">
        <v>7</v>
      </c>
      <c r="D168" s="5">
        <v>34</v>
      </c>
      <c r="E168" s="6"/>
      <c r="F168" s="6"/>
    </row>
    <row r="169" spans="1:6" ht="16.5" customHeight="1" x14ac:dyDescent="0.15">
      <c r="A169" s="7">
        <v>8</v>
      </c>
      <c r="B169" s="8" t="s">
        <v>8</v>
      </c>
      <c r="C169" s="9" t="s">
        <v>9</v>
      </c>
      <c r="D169" s="10">
        <v>1</v>
      </c>
      <c r="E169" s="6">
        <v>228584.41231999997</v>
      </c>
      <c r="F169" s="6">
        <v>7771870.0188799994</v>
      </c>
    </row>
    <row r="170" spans="1:6" ht="16.5" customHeight="1" x14ac:dyDescent="0.15">
      <c r="A170" s="2"/>
      <c r="B170" s="4" t="s">
        <v>10</v>
      </c>
      <c r="C170" s="4"/>
      <c r="D170" s="11"/>
      <c r="E170" s="12"/>
      <c r="F170" s="12">
        <v>7771870.0188799994</v>
      </c>
    </row>
    <row r="171" spans="1:6" ht="16.5" customHeight="1" x14ac:dyDescent="0.15">
      <c r="A171" s="2"/>
      <c r="B171" s="3" t="s">
        <v>11</v>
      </c>
      <c r="C171" s="4" t="s">
        <v>7</v>
      </c>
      <c r="D171" s="5">
        <v>34</v>
      </c>
      <c r="E171" s="6"/>
      <c r="F171" s="6"/>
    </row>
    <row r="172" spans="1:6" ht="27.75" customHeight="1" x14ac:dyDescent="0.15">
      <c r="A172" s="7">
        <v>10</v>
      </c>
      <c r="B172" s="8" t="s">
        <v>12</v>
      </c>
      <c r="C172" s="9" t="s">
        <v>13</v>
      </c>
      <c r="D172" s="10">
        <v>3.5999999999999997E-2</v>
      </c>
      <c r="E172" s="6">
        <v>591722.70608000003</v>
      </c>
      <c r="F172" s="6">
        <v>724268.59224192007</v>
      </c>
    </row>
    <row r="173" spans="1:6" ht="27.75" customHeight="1" x14ac:dyDescent="0.15">
      <c r="A173" s="7">
        <v>11</v>
      </c>
      <c r="B173" s="8" t="s">
        <v>14</v>
      </c>
      <c r="C173" s="9" t="s">
        <v>15</v>
      </c>
      <c r="D173" s="10">
        <v>3.0000000000000001E-3</v>
      </c>
      <c r="E173" s="6">
        <v>1392105.524304</v>
      </c>
      <c r="F173" s="6">
        <v>141994.76347900802</v>
      </c>
    </row>
    <row r="174" spans="1:6" ht="16.5" customHeight="1" x14ac:dyDescent="0.15">
      <c r="A174" s="7">
        <v>12</v>
      </c>
      <c r="B174" s="8" t="s">
        <v>16</v>
      </c>
      <c r="C174" s="9" t="s">
        <v>17</v>
      </c>
      <c r="D174" s="10">
        <v>0.1</v>
      </c>
      <c r="E174" s="6">
        <v>114292.20615999999</v>
      </c>
      <c r="F174" s="6">
        <v>388593.50094399997</v>
      </c>
    </row>
    <row r="175" spans="1:6" ht="16.5" customHeight="1" x14ac:dyDescent="0.15">
      <c r="A175" s="7">
        <v>13</v>
      </c>
      <c r="B175" s="8" t="s">
        <v>18</v>
      </c>
      <c r="C175" s="9" t="s">
        <v>19</v>
      </c>
      <c r="D175" s="10">
        <v>6.2E-2</v>
      </c>
      <c r="E175" s="6">
        <v>284947.77960000001</v>
      </c>
      <c r="F175" s="6">
        <v>600669.91939679999</v>
      </c>
    </row>
    <row r="176" spans="1:6" ht="16.5" customHeight="1" x14ac:dyDescent="0.15">
      <c r="A176" s="7">
        <v>15</v>
      </c>
      <c r="B176" s="8" t="s">
        <v>20</v>
      </c>
      <c r="C176" s="9" t="s">
        <v>21</v>
      </c>
      <c r="D176" s="10">
        <v>0.3</v>
      </c>
      <c r="E176" s="6">
        <v>618584.92080000008</v>
      </c>
      <c r="F176" s="6">
        <v>6309566.1921600001</v>
      </c>
    </row>
    <row r="177" spans="1:6" ht="16.5" customHeight="1" x14ac:dyDescent="0.15">
      <c r="A177" s="7">
        <v>16</v>
      </c>
      <c r="B177" s="8" t="s">
        <v>22</v>
      </c>
      <c r="C177" s="9" t="s">
        <v>13</v>
      </c>
      <c r="D177" s="10">
        <v>0.36</v>
      </c>
      <c r="E177" s="6">
        <v>174402.48179200001</v>
      </c>
      <c r="F177" s="6">
        <v>2134686.37713408</v>
      </c>
    </row>
    <row r="178" spans="1:6" ht="16.5" customHeight="1" x14ac:dyDescent="0.15">
      <c r="A178" s="2"/>
      <c r="B178" s="4" t="s">
        <v>23</v>
      </c>
      <c r="C178" s="4"/>
      <c r="D178" s="11"/>
      <c r="E178" s="12"/>
      <c r="F178" s="12">
        <v>10299779.345355809</v>
      </c>
    </row>
    <row r="179" spans="1:6" ht="16.5" customHeight="1" x14ac:dyDescent="0.15">
      <c r="A179" s="2"/>
      <c r="B179" s="3" t="s">
        <v>24</v>
      </c>
      <c r="C179" s="4" t="s">
        <v>7</v>
      </c>
      <c r="D179" s="5">
        <v>5</v>
      </c>
      <c r="E179" s="6"/>
      <c r="F179" s="6"/>
    </row>
    <row r="180" spans="1:6" ht="27.75" customHeight="1" x14ac:dyDescent="0.15">
      <c r="A180" s="7">
        <v>18</v>
      </c>
      <c r="B180" s="8" t="s">
        <v>12</v>
      </c>
      <c r="C180" s="9" t="s">
        <v>13</v>
      </c>
      <c r="D180" s="10">
        <v>3.5999999999999997E-2</v>
      </c>
      <c r="E180" s="6">
        <v>591722.70608000003</v>
      </c>
      <c r="F180" s="6">
        <v>106510.08709440001</v>
      </c>
    </row>
    <row r="181" spans="1:6" ht="27.75" customHeight="1" x14ac:dyDescent="0.15">
      <c r="A181" s="7">
        <v>19</v>
      </c>
      <c r="B181" s="8" t="s">
        <v>14</v>
      </c>
      <c r="C181" s="9" t="s">
        <v>15</v>
      </c>
      <c r="D181" s="10">
        <v>3.0000000000000001E-3</v>
      </c>
      <c r="E181" s="6">
        <v>1392105.524304</v>
      </c>
      <c r="F181" s="6">
        <v>20881.582864559998</v>
      </c>
    </row>
    <row r="182" spans="1:6" ht="16.5" customHeight="1" x14ac:dyDescent="0.15">
      <c r="A182" s="7">
        <v>20</v>
      </c>
      <c r="B182" s="8" t="s">
        <v>16</v>
      </c>
      <c r="C182" s="9" t="s">
        <v>17</v>
      </c>
      <c r="D182" s="10">
        <v>0.1</v>
      </c>
      <c r="E182" s="6">
        <v>114292.20615999999</v>
      </c>
      <c r="F182" s="6">
        <v>57146.103079999993</v>
      </c>
    </row>
    <row r="183" spans="1:6" ht="16.5" customHeight="1" x14ac:dyDescent="0.15">
      <c r="A183" s="7">
        <v>21</v>
      </c>
      <c r="B183" s="8" t="s">
        <v>18</v>
      </c>
      <c r="C183" s="9" t="s">
        <v>19</v>
      </c>
      <c r="D183" s="10">
        <v>6.2E-2</v>
      </c>
      <c r="E183" s="6">
        <v>284947.77960000001</v>
      </c>
      <c r="F183" s="6">
        <v>88333.811675999998</v>
      </c>
    </row>
    <row r="184" spans="1:6" ht="16.5" customHeight="1" x14ac:dyDescent="0.15">
      <c r="A184" s="7">
        <v>25</v>
      </c>
      <c r="B184" s="8" t="s">
        <v>20</v>
      </c>
      <c r="C184" s="9" t="s">
        <v>21</v>
      </c>
      <c r="D184" s="10">
        <v>0.3</v>
      </c>
      <c r="E184" s="6">
        <v>618584.92080000008</v>
      </c>
      <c r="F184" s="6">
        <v>927877.38120000018</v>
      </c>
    </row>
    <row r="185" spans="1:6" ht="16.5" customHeight="1" x14ac:dyDescent="0.15">
      <c r="A185" s="7">
        <v>26</v>
      </c>
      <c r="B185" s="8" t="s">
        <v>22</v>
      </c>
      <c r="C185" s="9" t="s">
        <v>13</v>
      </c>
      <c r="D185" s="10">
        <v>0.36</v>
      </c>
      <c r="E185" s="6">
        <v>174402.48179200001</v>
      </c>
      <c r="F185" s="6">
        <v>313924.46722559998</v>
      </c>
    </row>
    <row r="186" spans="1:6" ht="16.5" customHeight="1" x14ac:dyDescent="0.15">
      <c r="A186" s="2"/>
      <c r="B186" s="4" t="s">
        <v>25</v>
      </c>
      <c r="C186" s="4"/>
      <c r="D186" s="11"/>
      <c r="E186" s="12"/>
      <c r="F186" s="12">
        <v>1514673.4331405603</v>
      </c>
    </row>
    <row r="187" spans="1:6" ht="16.5" customHeight="1" x14ac:dyDescent="0.15">
      <c r="A187" s="2"/>
      <c r="B187" s="3" t="s">
        <v>46</v>
      </c>
      <c r="C187" s="4">
        <v>0</v>
      </c>
      <c r="D187" s="5">
        <v>0</v>
      </c>
      <c r="E187" s="6"/>
      <c r="F187" s="6"/>
    </row>
    <row r="188" spans="1:6" s="23" customFormat="1" ht="27.75" customHeight="1" x14ac:dyDescent="0.15">
      <c r="A188" s="18">
        <v>28</v>
      </c>
      <c r="B188" s="19" t="s">
        <v>47</v>
      </c>
      <c r="C188" s="20" t="s">
        <v>48</v>
      </c>
      <c r="D188" s="21">
        <v>4</v>
      </c>
      <c r="E188" s="22">
        <v>1580000</v>
      </c>
      <c r="F188" s="22">
        <f>D188*E188</f>
        <v>6320000</v>
      </c>
    </row>
    <row r="189" spans="1:6" ht="16.5" customHeight="1" x14ac:dyDescent="0.15">
      <c r="A189" s="7">
        <v>30</v>
      </c>
      <c r="B189" s="8" t="s">
        <v>49</v>
      </c>
      <c r="C189" s="9" t="s">
        <v>28</v>
      </c>
      <c r="D189" s="10">
        <v>1.1100000000000001</v>
      </c>
      <c r="E189" s="6">
        <v>600955.79367999989</v>
      </c>
      <c r="F189" s="6">
        <v>667060.93098479998</v>
      </c>
    </row>
    <row r="190" spans="1:6" ht="27.75" customHeight="1" x14ac:dyDescent="0.15">
      <c r="A190" s="7">
        <v>31</v>
      </c>
      <c r="B190" s="8" t="s">
        <v>50</v>
      </c>
      <c r="C190" s="9" t="s">
        <v>30</v>
      </c>
      <c r="D190" s="10">
        <v>1</v>
      </c>
      <c r="E190" s="6">
        <v>564087.34007999999</v>
      </c>
      <c r="F190" s="6">
        <v>564087.34007999999</v>
      </c>
    </row>
    <row r="191" spans="1:6" ht="16.5" customHeight="1" x14ac:dyDescent="0.15">
      <c r="A191" s="7">
        <v>33</v>
      </c>
      <c r="B191" s="8" t="s">
        <v>51</v>
      </c>
      <c r="C191" s="9" t="s">
        <v>7</v>
      </c>
      <c r="D191" s="10">
        <v>34</v>
      </c>
      <c r="E191" s="6">
        <v>95857.979360000012</v>
      </c>
      <c r="F191" s="6">
        <v>3259171.2982400004</v>
      </c>
    </row>
    <row r="192" spans="1:6" ht="16.5" customHeight="1" x14ac:dyDescent="0.15">
      <c r="A192" s="7">
        <v>35</v>
      </c>
      <c r="B192" s="8" t="s">
        <v>32</v>
      </c>
      <c r="C192" s="9" t="s">
        <v>28</v>
      </c>
      <c r="D192" s="10">
        <v>10.476000000000001</v>
      </c>
      <c r="E192" s="6">
        <v>361310.84528000001</v>
      </c>
      <c r="F192" s="6">
        <v>3785092.4151532804</v>
      </c>
    </row>
    <row r="193" spans="1:6" ht="27.75" customHeight="1" x14ac:dyDescent="0.15">
      <c r="A193" s="7">
        <v>41</v>
      </c>
      <c r="B193" s="8" t="s">
        <v>52</v>
      </c>
      <c r="C193" s="9" t="s">
        <v>53</v>
      </c>
      <c r="D193" s="10">
        <v>0.8</v>
      </c>
      <c r="E193" s="6">
        <v>89736.665919999985</v>
      </c>
      <c r="F193" s="6">
        <v>71789.332735999997</v>
      </c>
    </row>
    <row r="194" spans="1:6" ht="16.5" customHeight="1" x14ac:dyDescent="0.15">
      <c r="A194" s="2"/>
      <c r="B194" s="4" t="s">
        <v>54</v>
      </c>
      <c r="C194" s="4"/>
      <c r="D194" s="11"/>
      <c r="E194" s="12"/>
      <c r="F194" s="12">
        <f>SUM(F188:F193)</f>
        <v>14667201.31719408</v>
      </c>
    </row>
    <row r="195" spans="1:6" ht="15" customHeight="1" x14ac:dyDescent="0.15">
      <c r="A195" s="13"/>
      <c r="B195" s="14" t="s">
        <v>36</v>
      </c>
      <c r="C195" s="14"/>
      <c r="D195" s="15"/>
      <c r="E195" s="16"/>
      <c r="F195" s="17">
        <f>F194+F186+F178+F170+F167</f>
        <v>45540864.293801874</v>
      </c>
    </row>
    <row r="196" spans="1:6" s="23" customFormat="1" ht="30" customHeight="1" x14ac:dyDescent="0.15">
      <c r="A196" s="24"/>
      <c r="B196" s="25" t="s">
        <v>74</v>
      </c>
      <c r="C196" s="25"/>
      <c r="D196" s="25"/>
      <c r="E196" s="25"/>
      <c r="F196" s="25"/>
    </row>
    <row r="197" spans="1:6" ht="16.5" customHeight="1" x14ac:dyDescent="0.15">
      <c r="A197" s="2"/>
      <c r="B197" s="3" t="s">
        <v>38</v>
      </c>
      <c r="C197" s="4" t="s">
        <v>39</v>
      </c>
      <c r="D197" s="5">
        <v>4</v>
      </c>
      <c r="E197" s="6"/>
      <c r="F197" s="6"/>
    </row>
    <row r="198" spans="1:6" ht="40.5" customHeight="1" x14ac:dyDescent="0.15">
      <c r="A198" s="7">
        <v>1</v>
      </c>
      <c r="B198" s="8" t="s">
        <v>40</v>
      </c>
      <c r="C198" s="9" t="s">
        <v>13</v>
      </c>
      <c r="D198" s="10">
        <v>1.04</v>
      </c>
      <c r="E198" s="6">
        <v>414657.005664</v>
      </c>
      <c r="F198" s="6">
        <v>1724973.1435622401</v>
      </c>
    </row>
    <row r="199" spans="1:6" ht="40.5" customHeight="1" x14ac:dyDescent="0.15">
      <c r="A199" s="7">
        <v>2</v>
      </c>
      <c r="B199" s="8" t="s">
        <v>41</v>
      </c>
      <c r="C199" s="9" t="s">
        <v>13</v>
      </c>
      <c r="D199" s="10">
        <v>0.17</v>
      </c>
      <c r="E199" s="6">
        <v>360717.88297600008</v>
      </c>
      <c r="F199" s="6">
        <v>245288.16042368006</v>
      </c>
    </row>
    <row r="200" spans="1:6" ht="27.75" customHeight="1" x14ac:dyDescent="0.15">
      <c r="A200" s="7">
        <v>3</v>
      </c>
      <c r="B200" s="8" t="s">
        <v>42</v>
      </c>
      <c r="C200" s="9" t="s">
        <v>43</v>
      </c>
      <c r="D200" s="10">
        <v>5.8000000000000003E-2</v>
      </c>
      <c r="E200" s="6">
        <v>10949930.719199998</v>
      </c>
      <c r="F200" s="6">
        <v>2540383.9268544</v>
      </c>
    </row>
    <row r="201" spans="1:6" ht="27.75" customHeight="1" x14ac:dyDescent="0.15">
      <c r="A201" s="7">
        <v>4</v>
      </c>
      <c r="B201" s="8" t="s">
        <v>71</v>
      </c>
      <c r="C201" s="9" t="s">
        <v>13</v>
      </c>
      <c r="D201" s="10">
        <v>3.4940000000000002</v>
      </c>
      <c r="E201" s="6">
        <v>470263.83483199996</v>
      </c>
      <c r="F201" s="6">
        <v>6572407.3556120321</v>
      </c>
    </row>
    <row r="202" spans="1:6" ht="27.75" customHeight="1" x14ac:dyDescent="0.15">
      <c r="A202" s="7">
        <v>5</v>
      </c>
      <c r="B202" s="8" t="s">
        <v>44</v>
      </c>
      <c r="C202" s="9" t="s">
        <v>15</v>
      </c>
      <c r="D202" s="10">
        <v>2.3E-2</v>
      </c>
      <c r="E202" s="6">
        <v>2220517.3128160001</v>
      </c>
      <c r="F202" s="6">
        <v>204287.592779072</v>
      </c>
    </row>
    <row r="203" spans="1:6" ht="16.5" customHeight="1" x14ac:dyDescent="0.15">
      <c r="A203" s="2"/>
      <c r="B203" s="4" t="s">
        <v>45</v>
      </c>
      <c r="C203" s="4"/>
      <c r="D203" s="11"/>
      <c r="E203" s="12"/>
      <c r="F203" s="12">
        <v>11287340.179231424</v>
      </c>
    </row>
    <row r="204" spans="1:6" ht="16.5" customHeight="1" x14ac:dyDescent="0.15">
      <c r="A204" s="2"/>
      <c r="B204" s="3" t="s">
        <v>6</v>
      </c>
      <c r="C204" s="4" t="s">
        <v>7</v>
      </c>
      <c r="D204" s="5">
        <v>39</v>
      </c>
      <c r="E204" s="6"/>
      <c r="F204" s="6"/>
    </row>
    <row r="205" spans="1:6" ht="16.5" customHeight="1" x14ac:dyDescent="0.15">
      <c r="A205" s="7">
        <v>8</v>
      </c>
      <c r="B205" s="8" t="s">
        <v>8</v>
      </c>
      <c r="C205" s="9" t="s">
        <v>9</v>
      </c>
      <c r="D205" s="10">
        <v>1</v>
      </c>
      <c r="E205" s="6">
        <v>228584.41231999997</v>
      </c>
      <c r="F205" s="6">
        <v>8914792.0804799981</v>
      </c>
    </row>
    <row r="206" spans="1:6" ht="16.5" customHeight="1" x14ac:dyDescent="0.15">
      <c r="A206" s="2"/>
      <c r="B206" s="4" t="s">
        <v>10</v>
      </c>
      <c r="C206" s="4"/>
      <c r="D206" s="11"/>
      <c r="E206" s="12"/>
      <c r="F206" s="12">
        <v>8914792.0804799981</v>
      </c>
    </row>
    <row r="207" spans="1:6" ht="16.5" customHeight="1" x14ac:dyDescent="0.15">
      <c r="A207" s="2"/>
      <c r="B207" s="3" t="s">
        <v>11</v>
      </c>
      <c r="C207" s="4" t="s">
        <v>7</v>
      </c>
      <c r="D207" s="5">
        <v>39</v>
      </c>
      <c r="E207" s="6"/>
      <c r="F207" s="6"/>
    </row>
    <row r="208" spans="1:6" ht="27.75" customHeight="1" x14ac:dyDescent="0.15">
      <c r="A208" s="7">
        <v>10</v>
      </c>
      <c r="B208" s="8" t="s">
        <v>12</v>
      </c>
      <c r="C208" s="9" t="s">
        <v>13</v>
      </c>
      <c r="D208" s="10">
        <v>3.5999999999999997E-2</v>
      </c>
      <c r="E208" s="6">
        <v>591722.70608000003</v>
      </c>
      <c r="F208" s="6">
        <v>830778.67933632003</v>
      </c>
    </row>
    <row r="209" spans="1:6" ht="27.75" customHeight="1" x14ac:dyDescent="0.15">
      <c r="A209" s="7">
        <v>11</v>
      </c>
      <c r="B209" s="8" t="s">
        <v>14</v>
      </c>
      <c r="C209" s="9" t="s">
        <v>15</v>
      </c>
      <c r="D209" s="10">
        <v>3.0000000000000001E-3</v>
      </c>
      <c r="E209" s="6">
        <v>1392105.524304</v>
      </c>
      <c r="F209" s="6">
        <v>162876.346343568</v>
      </c>
    </row>
    <row r="210" spans="1:6" ht="16.5" customHeight="1" x14ac:dyDescent="0.15">
      <c r="A210" s="7">
        <v>12</v>
      </c>
      <c r="B210" s="8" t="s">
        <v>16</v>
      </c>
      <c r="C210" s="9" t="s">
        <v>17</v>
      </c>
      <c r="D210" s="10">
        <v>1</v>
      </c>
      <c r="E210" s="6">
        <v>114292.20615999999</v>
      </c>
      <c r="F210" s="6">
        <v>4457396.0402399991</v>
      </c>
    </row>
    <row r="211" spans="1:6" ht="16.5" customHeight="1" x14ac:dyDescent="0.15">
      <c r="A211" s="7">
        <v>13</v>
      </c>
      <c r="B211" s="8" t="s">
        <v>18</v>
      </c>
      <c r="C211" s="9" t="s">
        <v>19</v>
      </c>
      <c r="D211" s="10">
        <v>6.2E-2</v>
      </c>
      <c r="E211" s="6">
        <v>284947.77960000001</v>
      </c>
      <c r="F211" s="6">
        <v>689003.73107280012</v>
      </c>
    </row>
    <row r="212" spans="1:6" ht="16.5" customHeight="1" x14ac:dyDescent="0.15">
      <c r="A212" s="7">
        <v>15</v>
      </c>
      <c r="B212" s="8" t="s">
        <v>20</v>
      </c>
      <c r="C212" s="9" t="s">
        <v>21</v>
      </c>
      <c r="D212" s="10">
        <v>0.3</v>
      </c>
      <c r="E212" s="6">
        <v>618584.92080000008</v>
      </c>
      <c r="F212" s="6">
        <v>7237443.5733600007</v>
      </c>
    </row>
    <row r="213" spans="1:6" ht="16.5" customHeight="1" x14ac:dyDescent="0.15">
      <c r="A213" s="7">
        <v>16</v>
      </c>
      <c r="B213" s="8" t="s">
        <v>22</v>
      </c>
      <c r="C213" s="9" t="s">
        <v>13</v>
      </c>
      <c r="D213" s="10">
        <v>0.36</v>
      </c>
      <c r="E213" s="6">
        <v>174402.48179200001</v>
      </c>
      <c r="F213" s="6">
        <v>2448610.8443596801</v>
      </c>
    </row>
    <row r="214" spans="1:6" ht="16.5" customHeight="1" x14ac:dyDescent="0.15">
      <c r="A214" s="2"/>
      <c r="B214" s="4" t="s">
        <v>23</v>
      </c>
      <c r="C214" s="4"/>
      <c r="D214" s="11"/>
      <c r="E214" s="12"/>
      <c r="F214" s="12">
        <v>15826109.21471237</v>
      </c>
    </row>
    <row r="215" spans="1:6" ht="16.5" customHeight="1" x14ac:dyDescent="0.15">
      <c r="A215" s="2"/>
      <c r="B215" s="3" t="s">
        <v>24</v>
      </c>
      <c r="C215" s="4" t="s">
        <v>7</v>
      </c>
      <c r="D215" s="5">
        <v>7</v>
      </c>
      <c r="E215" s="6"/>
      <c r="F215" s="6"/>
    </row>
    <row r="216" spans="1:6" ht="27.75" customHeight="1" x14ac:dyDescent="0.15">
      <c r="A216" s="7">
        <v>18</v>
      </c>
      <c r="B216" s="8" t="s">
        <v>12</v>
      </c>
      <c r="C216" s="9" t="s">
        <v>13</v>
      </c>
      <c r="D216" s="10">
        <v>3.5999999999999997E-2</v>
      </c>
      <c r="E216" s="6">
        <v>591722.70608000003</v>
      </c>
      <c r="F216" s="6">
        <v>149114.12193216002</v>
      </c>
    </row>
    <row r="217" spans="1:6" ht="27.75" customHeight="1" x14ac:dyDescent="0.15">
      <c r="A217" s="7">
        <v>19</v>
      </c>
      <c r="B217" s="8" t="s">
        <v>14</v>
      </c>
      <c r="C217" s="9" t="s">
        <v>15</v>
      </c>
      <c r="D217" s="10">
        <v>3.0000000000000001E-3</v>
      </c>
      <c r="E217" s="6">
        <v>1392105.524304</v>
      </c>
      <c r="F217" s="6">
        <v>29234.216010384</v>
      </c>
    </row>
    <row r="218" spans="1:6" ht="16.5" customHeight="1" x14ac:dyDescent="0.15">
      <c r="A218" s="7">
        <v>20</v>
      </c>
      <c r="B218" s="8" t="s">
        <v>75</v>
      </c>
      <c r="C218" s="9" t="s">
        <v>7</v>
      </c>
      <c r="D218" s="10">
        <v>1</v>
      </c>
      <c r="E218" s="6">
        <v>114292.20615999999</v>
      </c>
      <c r="F218" s="6">
        <v>800045.44311999995</v>
      </c>
    </row>
    <row r="219" spans="1:6" ht="16.5" customHeight="1" x14ac:dyDescent="0.15">
      <c r="A219" s="7">
        <v>21</v>
      </c>
      <c r="B219" s="8" t="s">
        <v>18</v>
      </c>
      <c r="C219" s="9" t="s">
        <v>19</v>
      </c>
      <c r="D219" s="10">
        <v>6.2E-2</v>
      </c>
      <c r="E219" s="6">
        <v>284947.77960000001</v>
      </c>
      <c r="F219" s="6">
        <v>123667.3363464</v>
      </c>
    </row>
    <row r="220" spans="1:6" ht="16.5" customHeight="1" x14ac:dyDescent="0.15">
      <c r="A220" s="7">
        <v>25</v>
      </c>
      <c r="B220" s="8" t="s">
        <v>20</v>
      </c>
      <c r="C220" s="9" t="s">
        <v>21</v>
      </c>
      <c r="D220" s="10">
        <v>0.3</v>
      </c>
      <c r="E220" s="6">
        <v>618584.92080000008</v>
      </c>
      <c r="F220" s="6">
        <v>1299028.3336800002</v>
      </c>
    </row>
    <row r="221" spans="1:6" ht="16.5" customHeight="1" x14ac:dyDescent="0.15">
      <c r="A221" s="7">
        <v>26</v>
      </c>
      <c r="B221" s="8" t="s">
        <v>22</v>
      </c>
      <c r="C221" s="9" t="s">
        <v>13</v>
      </c>
      <c r="D221" s="10">
        <v>0.36</v>
      </c>
      <c r="E221" s="6">
        <v>174402.48179200001</v>
      </c>
      <c r="F221" s="6">
        <v>439494.25411584001</v>
      </c>
    </row>
    <row r="222" spans="1:6" ht="16.5" customHeight="1" x14ac:dyDescent="0.15">
      <c r="A222" s="2"/>
      <c r="B222" s="4" t="s">
        <v>25</v>
      </c>
      <c r="C222" s="4"/>
      <c r="D222" s="11"/>
      <c r="E222" s="12"/>
      <c r="F222" s="12">
        <v>2840583.7052047844</v>
      </c>
    </row>
    <row r="223" spans="1:6" ht="16.5" customHeight="1" x14ac:dyDescent="0.15">
      <c r="A223" s="2"/>
      <c r="B223" s="3" t="s">
        <v>46</v>
      </c>
      <c r="C223" s="4">
        <v>0</v>
      </c>
      <c r="D223" s="5">
        <v>0</v>
      </c>
      <c r="E223" s="6"/>
      <c r="F223" s="6"/>
    </row>
    <row r="224" spans="1:6" s="23" customFormat="1" ht="27.75" customHeight="1" x14ac:dyDescent="0.15">
      <c r="A224" s="18">
        <v>28</v>
      </c>
      <c r="B224" s="19" t="s">
        <v>47</v>
      </c>
      <c r="C224" s="20" t="s">
        <v>48</v>
      </c>
      <c r="D224" s="21">
        <v>4</v>
      </c>
      <c r="E224" s="22">
        <v>1580000</v>
      </c>
      <c r="F224" s="22">
        <f>D224*E224</f>
        <v>6320000</v>
      </c>
    </row>
    <row r="225" spans="1:8" ht="16.5" customHeight="1" x14ac:dyDescent="0.15">
      <c r="A225" s="7">
        <v>30</v>
      </c>
      <c r="B225" s="8" t="s">
        <v>49</v>
      </c>
      <c r="C225" s="9" t="s">
        <v>28</v>
      </c>
      <c r="D225" s="10">
        <v>1.32</v>
      </c>
      <c r="E225" s="6">
        <v>600955.79367999989</v>
      </c>
      <c r="F225" s="6">
        <v>793261.64765759988</v>
      </c>
    </row>
    <row r="226" spans="1:8" ht="16.5" customHeight="1" x14ac:dyDescent="0.15">
      <c r="A226" s="7">
        <v>32</v>
      </c>
      <c r="B226" s="8" t="s">
        <v>51</v>
      </c>
      <c r="C226" s="9" t="s">
        <v>7</v>
      </c>
      <c r="D226" s="10">
        <v>39</v>
      </c>
      <c r="E226" s="6">
        <v>95857.979360000012</v>
      </c>
      <c r="F226" s="6">
        <v>3738461.1950400006</v>
      </c>
    </row>
    <row r="227" spans="1:8" ht="16.5" customHeight="1" x14ac:dyDescent="0.15">
      <c r="A227" s="7">
        <v>34</v>
      </c>
      <c r="B227" s="8" t="s">
        <v>32</v>
      </c>
      <c r="C227" s="9" t="s">
        <v>28</v>
      </c>
      <c r="D227" s="10">
        <v>13.457000000000001</v>
      </c>
      <c r="E227" s="6">
        <v>361310.84528000001</v>
      </c>
      <c r="F227" s="6">
        <v>4862160.0449329605</v>
      </c>
    </row>
    <row r="228" spans="1:8" ht="16.5" customHeight="1" x14ac:dyDescent="0.15">
      <c r="A228" s="2"/>
      <c r="B228" s="4" t="s">
        <v>54</v>
      </c>
      <c r="C228" s="4"/>
      <c r="D228" s="11"/>
      <c r="E228" s="12"/>
      <c r="F228" s="12">
        <f>SUM(F224:F227)</f>
        <v>15713882.887630563</v>
      </c>
    </row>
    <row r="229" spans="1:8" ht="15" customHeight="1" x14ac:dyDescent="0.15">
      <c r="A229" s="13"/>
      <c r="B229" s="14" t="s">
        <v>36</v>
      </c>
      <c r="C229" s="14"/>
      <c r="D229" s="15"/>
      <c r="E229" s="16"/>
      <c r="F229" s="17">
        <f>F228+F222+F214+F206+F203</f>
        <v>54582708.067259133</v>
      </c>
    </row>
    <row r="230" spans="1:8" ht="15" customHeight="1" x14ac:dyDescent="0.15">
      <c r="A230" s="13"/>
      <c r="B230" s="14" t="s">
        <v>76</v>
      </c>
      <c r="C230" s="14"/>
      <c r="D230" s="15"/>
      <c r="E230" s="16"/>
      <c r="F230" s="17">
        <f>F229+F195+F159+F123+F67+F30+F88</f>
        <v>369622665.41786462</v>
      </c>
    </row>
    <row r="231" spans="1:8" ht="15" customHeight="1" x14ac:dyDescent="0.15">
      <c r="A231" s="13"/>
      <c r="B231" s="14" t="s">
        <v>77</v>
      </c>
      <c r="C231" s="14"/>
      <c r="D231" s="15"/>
      <c r="E231" s="16"/>
      <c r="F231" s="17">
        <f>0.08*F230</f>
        <v>29569813.233429171</v>
      </c>
    </row>
    <row r="232" spans="1:8" ht="15" customHeight="1" x14ac:dyDescent="0.15">
      <c r="A232" s="35"/>
      <c r="B232" s="14" t="s">
        <v>78</v>
      </c>
      <c r="C232" s="14"/>
      <c r="D232" s="15"/>
      <c r="E232" s="16"/>
      <c r="F232" s="17">
        <f>ROUNDDOWN(F231+F230,0)</f>
        <v>399192478</v>
      </c>
      <c r="H232" s="36"/>
    </row>
    <row r="233" spans="1:8" ht="30" customHeight="1" x14ac:dyDescent="0.15">
      <c r="A233" s="40" t="s">
        <v>81</v>
      </c>
      <c r="B233" s="41"/>
      <c r="C233" s="42"/>
      <c r="D233" s="43"/>
      <c r="E233" s="41"/>
      <c r="F233" s="44"/>
    </row>
  </sheetData>
  <autoFilter ref="A4:F233" xr:uid="{00000000-0009-0000-0000-000000000000}"/>
  <mergeCells count="3">
    <mergeCell ref="A1:F1"/>
    <mergeCell ref="A2:F2"/>
    <mergeCell ref="A233:F233"/>
  </mergeCells>
  <pageMargins left="0.7" right="0.22" top="0.31" bottom="0.44" header="0.2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 Định Sơn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cp:lastPrinted>2025-10-30T03:44:38Z</cp:lastPrinted>
  <dcterms:created xsi:type="dcterms:W3CDTF">2025-04-17T11:17:48Z</dcterms:created>
  <dcterms:modified xsi:type="dcterms:W3CDTF">2025-10-30T05:10:58Z</dcterms:modified>
</cp:coreProperties>
</file>