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A0A866D3-440D-4144-A5CA-BBEF6687B9CD}" xr6:coauthVersionLast="41" xr6:coauthVersionMax="41" xr10:uidLastSave="{00000000-0000-0000-0000-000000000000}"/>
  <bookViews>
    <workbookView xWindow="-108" yWindow="-108" windowWidth="23256" windowHeight="12720" activeTab="3" xr2:uid="{00000000-000D-0000-FFFF-FFFF00000000}"/>
  </bookViews>
  <sheets>
    <sheet name="Nhat ky" sheetId="4" r:id="rId1"/>
    <sheet name="Đầu vào" sheetId="2" r:id="rId2"/>
    <sheet name="Thang 1" sheetId="1" r:id="rId3"/>
    <sheet name="Thang 1 -1" sheetId="6" r:id="rId4"/>
    <sheet name="Thang 2" sheetId="3" r:id="rId5"/>
    <sheet name="Thang 3" sheetId="5" r:id="rId6"/>
  </sheets>
  <definedNames>
    <definedName name="_xlnm._FilterDatabase" localSheetId="0" hidden="1">'Nhat ky'!$C$5:$X$5</definedName>
    <definedName name="_xlnm.Print_Area" localSheetId="1">'Đầu vào'!$A$1:$F$109</definedName>
    <definedName name="_xlnm.Print_Area" localSheetId="2">'Thang 1'!$A$1:$O$1120</definedName>
    <definedName name="_xlnm.Print_Area" localSheetId="3">'Thang 1 -1'!$A$1:$O$432</definedName>
    <definedName name="_xlnm.Print_Area" localSheetId="4">'Thang 2'!$A$1:$O$1095</definedName>
    <definedName name="_xlnm.Print_Area" localSheetId="5">'Thang 3'!$A$1:$O$936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432" i="6" l="1"/>
  <c r="C432" i="6"/>
  <c r="K396" i="6"/>
  <c r="C396" i="6"/>
  <c r="K360" i="6"/>
  <c r="C360" i="6"/>
  <c r="K324" i="6"/>
  <c r="C324" i="6"/>
  <c r="K288" i="6"/>
  <c r="C288" i="6"/>
  <c r="K252" i="6"/>
  <c r="C252" i="6"/>
  <c r="K216" i="6"/>
  <c r="C216" i="6"/>
  <c r="K180" i="6"/>
  <c r="C180" i="6"/>
  <c r="K144" i="6"/>
  <c r="C144" i="6"/>
  <c r="K108" i="6"/>
  <c r="C108" i="6"/>
  <c r="K72" i="6"/>
  <c r="C72" i="6"/>
  <c r="B51" i="6"/>
  <c r="D39" i="6"/>
  <c r="B64" i="6" s="1"/>
  <c r="K36" i="6"/>
  <c r="C36" i="6"/>
  <c r="B28" i="6"/>
  <c r="B26" i="6"/>
  <c r="B15" i="6"/>
  <c r="B13" i="6"/>
  <c r="B10" i="6"/>
  <c r="C8" i="6"/>
  <c r="P4" i="6"/>
  <c r="O4" i="6" s="1"/>
  <c r="P40" i="6" l="1"/>
  <c r="O40" i="6" s="1"/>
  <c r="C44" i="6"/>
  <c r="D75" i="6"/>
  <c r="B46" i="6"/>
  <c r="B49" i="6"/>
  <c r="P76" i="6"/>
  <c r="O76" i="6" s="1"/>
  <c r="B85" i="6"/>
  <c r="B87" i="6"/>
  <c r="K936" i="5"/>
  <c r="C936" i="5"/>
  <c r="K900" i="5"/>
  <c r="C900" i="5"/>
  <c r="K864" i="5"/>
  <c r="C864" i="5"/>
  <c r="K828" i="5"/>
  <c r="C828" i="5"/>
  <c r="K792" i="5"/>
  <c r="C792" i="5"/>
  <c r="K756" i="5"/>
  <c r="C756" i="5"/>
  <c r="K720" i="5"/>
  <c r="C720" i="5"/>
  <c r="K684" i="5"/>
  <c r="C684" i="5"/>
  <c r="K648" i="5"/>
  <c r="C648" i="5"/>
  <c r="K612" i="5"/>
  <c r="C612" i="5"/>
  <c r="K576" i="5"/>
  <c r="C576" i="5"/>
  <c r="K540" i="5"/>
  <c r="C540" i="5"/>
  <c r="K504" i="5"/>
  <c r="C504" i="5"/>
  <c r="K468" i="5"/>
  <c r="C468" i="5"/>
  <c r="K432" i="5"/>
  <c r="C432" i="5"/>
  <c r="K396" i="5"/>
  <c r="C396" i="5"/>
  <c r="K360" i="5"/>
  <c r="C360" i="5"/>
  <c r="K324" i="5"/>
  <c r="C324" i="5"/>
  <c r="K288" i="5"/>
  <c r="C288" i="5"/>
  <c r="K252" i="5"/>
  <c r="C252" i="5"/>
  <c r="K216" i="5"/>
  <c r="C216" i="5"/>
  <c r="K180" i="5"/>
  <c r="C180" i="5"/>
  <c r="K144" i="5"/>
  <c r="C144" i="5"/>
  <c r="K108" i="5"/>
  <c r="C108" i="5"/>
  <c r="K72" i="5"/>
  <c r="C72" i="5"/>
  <c r="K36" i="5"/>
  <c r="C36" i="5"/>
  <c r="C39" i="2"/>
  <c r="B6" i="4"/>
  <c r="C18" i="2"/>
  <c r="B100" i="6" l="1"/>
  <c r="D111" i="6"/>
  <c r="B98" i="6"/>
  <c r="B82" i="6"/>
  <c r="C80" i="6"/>
  <c r="C28" i="2"/>
  <c r="B121" i="6" l="1"/>
  <c r="P112" i="6"/>
  <c r="O112" i="6" s="1"/>
  <c r="D147" i="6"/>
  <c r="B136" i="6"/>
  <c r="C116" i="6"/>
  <c r="B123" i="6"/>
  <c r="B118" i="6"/>
  <c r="K1116" i="1"/>
  <c r="C1116" i="1"/>
  <c r="B172" i="6" l="1"/>
  <c r="B157" i="6"/>
  <c r="B154" i="6"/>
  <c r="C152" i="6"/>
  <c r="D183" i="6"/>
  <c r="P148" i="6"/>
  <c r="O148" i="6" s="1"/>
  <c r="B159" i="6"/>
  <c r="C15" i="2"/>
  <c r="B208" i="6" l="1"/>
  <c r="B206" i="6"/>
  <c r="B193" i="6"/>
  <c r="B195" i="6"/>
  <c r="D219" i="6"/>
  <c r="C188" i="6"/>
  <c r="P184" i="6"/>
  <c r="O184" i="6" s="1"/>
  <c r="B190" i="6"/>
  <c r="B12" i="2"/>
  <c r="B13" i="2" s="1"/>
  <c r="B14" i="2" s="1"/>
  <c r="B15" i="2" s="1"/>
  <c r="B16" i="2" s="1"/>
  <c r="B17" i="2" s="1"/>
  <c r="B18" i="2" s="1"/>
  <c r="B229" i="6" l="1"/>
  <c r="B226" i="6"/>
  <c r="P220" i="6"/>
  <c r="O220" i="6" s="1"/>
  <c r="D255" i="6"/>
  <c r="B242" i="6"/>
  <c r="B231" i="6"/>
  <c r="C224" i="6"/>
  <c r="B244" i="6"/>
  <c r="B19" i="2"/>
  <c r="B20" i="2" s="1"/>
  <c r="B21" i="2" s="1"/>
  <c r="F11" i="4"/>
  <c r="B13" i="1"/>
  <c r="D291" i="6" l="1"/>
  <c r="C260" i="6"/>
  <c r="P256" i="6"/>
  <c r="O256" i="6" s="1"/>
  <c r="B267" i="6"/>
  <c r="B278" i="6"/>
  <c r="B265" i="6"/>
  <c r="B262" i="6"/>
  <c r="B280" i="6"/>
  <c r="B22" i="2"/>
  <c r="B23" i="2" s="1"/>
  <c r="B24" i="2" s="1"/>
  <c r="B25" i="2" s="1"/>
  <c r="B26" i="2" s="1"/>
  <c r="B27" i="2" s="1"/>
  <c r="B28" i="2" s="1"/>
  <c r="F17" i="4"/>
  <c r="F18" i="4" s="1"/>
  <c r="F19" i="4" s="1"/>
  <c r="B316" i="6" l="1"/>
  <c r="B314" i="6"/>
  <c r="C296" i="6"/>
  <c r="B303" i="6"/>
  <c r="D327" i="6"/>
  <c r="B298" i="6"/>
  <c r="B301" i="6"/>
  <c r="P292" i="6"/>
  <c r="O292" i="6" s="1"/>
  <c r="B29" i="2"/>
  <c r="B30" i="2" s="1"/>
  <c r="B31" i="2" s="1"/>
  <c r="F20" i="4"/>
  <c r="F21" i="4" s="1"/>
  <c r="F22" i="4" s="1"/>
  <c r="B337" i="6" l="1"/>
  <c r="B334" i="6"/>
  <c r="B350" i="6"/>
  <c r="B339" i="6"/>
  <c r="B352" i="6"/>
  <c r="D363" i="6"/>
  <c r="C332" i="6"/>
  <c r="P328" i="6"/>
  <c r="O328" i="6" s="1"/>
  <c r="B32" i="2"/>
  <c r="F23" i="4"/>
  <c r="F24" i="4" s="1"/>
  <c r="F25" i="4" s="1"/>
  <c r="F26" i="4" s="1"/>
  <c r="F27" i="4" s="1"/>
  <c r="F28" i="4" s="1"/>
  <c r="F29" i="4" s="1"/>
  <c r="C368" i="6" l="1"/>
  <c r="P364" i="6"/>
  <c r="O364" i="6" s="1"/>
  <c r="B388" i="6"/>
  <c r="D399" i="6"/>
  <c r="B386" i="6"/>
  <c r="B375" i="6"/>
  <c r="B373" i="6"/>
  <c r="B370" i="6"/>
  <c r="B33" i="2"/>
  <c r="B34" i="2" s="1"/>
  <c r="B35" i="2" s="1"/>
  <c r="B36" i="2" s="1"/>
  <c r="F30" i="4"/>
  <c r="F31" i="4" s="1"/>
  <c r="F32" i="4" s="1"/>
  <c r="F33" i="4" s="1"/>
  <c r="B51" i="1"/>
  <c r="K1080" i="3"/>
  <c r="C1080" i="3"/>
  <c r="K1044" i="3"/>
  <c r="C1044" i="3"/>
  <c r="K1008" i="3"/>
  <c r="C1008" i="3"/>
  <c r="K972" i="3"/>
  <c r="C972" i="3"/>
  <c r="K936" i="3"/>
  <c r="C936" i="3"/>
  <c r="K900" i="3"/>
  <c r="C900" i="3"/>
  <c r="K864" i="3"/>
  <c r="C864" i="3"/>
  <c r="K828" i="3"/>
  <c r="C828" i="3"/>
  <c r="K792" i="3"/>
  <c r="C792" i="3"/>
  <c r="K756" i="3"/>
  <c r="C756" i="3"/>
  <c r="K720" i="3"/>
  <c r="C720" i="3"/>
  <c r="K684" i="3"/>
  <c r="C684" i="3"/>
  <c r="K648" i="3"/>
  <c r="C648" i="3"/>
  <c r="K612" i="3"/>
  <c r="C612" i="3"/>
  <c r="K576" i="3"/>
  <c r="C576" i="3"/>
  <c r="K540" i="3"/>
  <c r="C540" i="3"/>
  <c r="K504" i="3"/>
  <c r="C504" i="3"/>
  <c r="K468" i="3"/>
  <c r="C468" i="3"/>
  <c r="K432" i="3"/>
  <c r="C432" i="3"/>
  <c r="K396" i="3"/>
  <c r="C396" i="3"/>
  <c r="K360" i="3"/>
  <c r="C360" i="3"/>
  <c r="K324" i="3"/>
  <c r="C324" i="3"/>
  <c r="K288" i="3"/>
  <c r="C288" i="3"/>
  <c r="K252" i="3"/>
  <c r="C252" i="3"/>
  <c r="K216" i="3"/>
  <c r="C216" i="3"/>
  <c r="K180" i="3"/>
  <c r="C180" i="3"/>
  <c r="K144" i="3"/>
  <c r="C144" i="3"/>
  <c r="K108" i="3"/>
  <c r="C108" i="3"/>
  <c r="K72" i="3"/>
  <c r="C72" i="3"/>
  <c r="K36" i="3"/>
  <c r="C36" i="3"/>
  <c r="K1080" i="1"/>
  <c r="C1080" i="1"/>
  <c r="K1044" i="1"/>
  <c r="C1044" i="1"/>
  <c r="K1008" i="1"/>
  <c r="C1008" i="1"/>
  <c r="K972" i="1"/>
  <c r="C972" i="1"/>
  <c r="K936" i="1"/>
  <c r="C936" i="1"/>
  <c r="K900" i="1"/>
  <c r="C900" i="1"/>
  <c r="K864" i="1"/>
  <c r="C864" i="1"/>
  <c r="K828" i="1"/>
  <c r="C828" i="1"/>
  <c r="K792" i="1"/>
  <c r="C792" i="1"/>
  <c r="K756" i="1"/>
  <c r="C756" i="1"/>
  <c r="K720" i="1"/>
  <c r="C720" i="1"/>
  <c r="K684" i="1"/>
  <c r="C684" i="1"/>
  <c r="K648" i="1"/>
  <c r="C648" i="1"/>
  <c r="K612" i="1"/>
  <c r="C612" i="1"/>
  <c r="K36" i="1"/>
  <c r="C36" i="1"/>
  <c r="K72" i="1"/>
  <c r="C72" i="1"/>
  <c r="K108" i="1"/>
  <c r="C108" i="1"/>
  <c r="K144" i="1"/>
  <c r="C144" i="1"/>
  <c r="K180" i="1"/>
  <c r="C180" i="1"/>
  <c r="K216" i="1"/>
  <c r="C216" i="1"/>
  <c r="K252" i="1"/>
  <c r="C252" i="1"/>
  <c r="K288" i="1"/>
  <c r="C288" i="1"/>
  <c r="K324" i="1"/>
  <c r="C324" i="1"/>
  <c r="K360" i="1"/>
  <c r="C360" i="1"/>
  <c r="K396" i="1"/>
  <c r="C396" i="1"/>
  <c r="K432" i="1"/>
  <c r="C432" i="1"/>
  <c r="K576" i="1"/>
  <c r="C576" i="1"/>
  <c r="K468" i="1"/>
  <c r="C468" i="1"/>
  <c r="K504" i="1"/>
  <c r="C504" i="1"/>
  <c r="K540" i="1"/>
  <c r="C540" i="1"/>
  <c r="B10" i="1"/>
  <c r="D39" i="1"/>
  <c r="C8" i="1"/>
  <c r="B28" i="1"/>
  <c r="B26" i="1"/>
  <c r="B15" i="1"/>
  <c r="A12" i="2"/>
  <c r="A13" i="2" s="1"/>
  <c r="B424" i="6" l="1"/>
  <c r="B411" i="6"/>
  <c r="P400" i="6"/>
  <c r="O400" i="6" s="1"/>
  <c r="B409" i="6"/>
  <c r="C404" i="6"/>
  <c r="B406" i="6"/>
  <c r="B37" i="2"/>
  <c r="A14" i="2"/>
  <c r="A15" i="2" s="1"/>
  <c r="A16" i="2" s="1"/>
  <c r="A17" i="2" s="1"/>
  <c r="A18" i="2" s="1"/>
  <c r="F34" i="4"/>
  <c r="F35" i="4" s="1"/>
  <c r="F36" i="4" s="1"/>
  <c r="F37" i="4" s="1"/>
  <c r="F38" i="4" s="1"/>
  <c r="F39" i="4" s="1"/>
  <c r="F40" i="4" s="1"/>
  <c r="F41" i="4" s="1"/>
  <c r="F42" i="4" s="1"/>
  <c r="F43" i="4" s="1"/>
  <c r="F44" i="4" s="1"/>
  <c r="F45" i="4" s="1"/>
  <c r="F46" i="4" s="1"/>
  <c r="F47" i="4" s="1"/>
  <c r="F48" i="4" s="1"/>
  <c r="F49" i="4" s="1"/>
  <c r="F50" i="4" s="1"/>
  <c r="F51" i="4" s="1"/>
  <c r="F52" i="4" s="1"/>
  <c r="F53" i="4" s="1"/>
  <c r="F54" i="4" s="1"/>
  <c r="F55" i="4" s="1"/>
  <c r="F56" i="4" s="1"/>
  <c r="F57" i="4" s="1"/>
  <c r="F58" i="4" s="1"/>
  <c r="F59" i="4" s="1"/>
  <c r="F60" i="4" s="1"/>
  <c r="F61" i="4" s="1"/>
  <c r="F62" i="4" s="1"/>
  <c r="B64" i="1"/>
  <c r="P40" i="1"/>
  <c r="O40" i="1" s="1"/>
  <c r="C44" i="1"/>
  <c r="B46" i="1"/>
  <c r="D75" i="1"/>
  <c r="B98" i="1" s="1"/>
  <c r="B49" i="1"/>
  <c r="B82" i="1"/>
  <c r="P436" i="6" l="1"/>
  <c r="B38" i="2"/>
  <c r="B39" i="2" s="1"/>
  <c r="B40" i="2" s="1"/>
  <c r="B41" i="2" s="1"/>
  <c r="B42" i="2" s="1"/>
  <c r="B43" i="2" s="1"/>
  <c r="B44" i="2" s="1"/>
  <c r="B45" i="2" s="1"/>
  <c r="B46" i="2" s="1"/>
  <c r="B47" i="2" s="1"/>
  <c r="B48" i="2" s="1"/>
  <c r="B49" i="2" s="1"/>
  <c r="B50" i="2" s="1"/>
  <c r="B51" i="2" s="1"/>
  <c r="B52" i="2" s="1"/>
  <c r="B53" i="2" s="1"/>
  <c r="B54" i="2" s="1"/>
  <c r="B55" i="2" s="1"/>
  <c r="B56" i="2" s="1"/>
  <c r="B57" i="2" s="1"/>
  <c r="B58" i="2" s="1"/>
  <c r="A19" i="2"/>
  <c r="P4" i="1"/>
  <c r="O4" i="1" s="1"/>
  <c r="C80" i="1"/>
  <c r="B100" i="1"/>
  <c r="P76" i="1"/>
  <c r="O76" i="1" s="1"/>
  <c r="D111" i="1"/>
  <c r="B85" i="1"/>
  <c r="B87" i="1"/>
  <c r="P472" i="6" l="1"/>
  <c r="B59" i="2"/>
  <c r="B60" i="2" s="1"/>
  <c r="B61" i="2" s="1"/>
  <c r="B62" i="2" s="1"/>
  <c r="B63" i="2" s="1"/>
  <c r="B64" i="2" s="1"/>
  <c r="B65" i="2" s="1"/>
  <c r="B66" i="2" s="1"/>
  <c r="B67" i="2" s="1"/>
  <c r="B68" i="2" s="1"/>
  <c r="B69" i="2" s="1"/>
  <c r="B70" i="2" s="1"/>
  <c r="B71" i="2" s="1"/>
  <c r="B72" i="2" s="1"/>
  <c r="B73" i="2" s="1"/>
  <c r="B74" i="2" s="1"/>
  <c r="B75" i="2" s="1"/>
  <c r="B76" i="2" s="1"/>
  <c r="B77" i="2" s="1"/>
  <c r="B78" i="2" s="1"/>
  <c r="B79" i="2" s="1"/>
  <c r="B80" i="2" s="1"/>
  <c r="B81" i="2" s="1"/>
  <c r="B82" i="2" s="1"/>
  <c r="B83" i="2" s="1"/>
  <c r="B84" i="2" s="1"/>
  <c r="B85" i="2" s="1"/>
  <c r="B86" i="2" s="1"/>
  <c r="B87" i="2" s="1"/>
  <c r="B88" i="2" s="1"/>
  <c r="B89" i="2" s="1"/>
  <c r="B90" i="2" s="1"/>
  <c r="B91" i="2" s="1"/>
  <c r="B92" i="2" s="1"/>
  <c r="B93" i="2" s="1"/>
  <c r="B94" i="2" s="1"/>
  <c r="B95" i="2" s="1"/>
  <c r="B96" i="2" s="1"/>
  <c r="B97" i="2" s="1"/>
  <c r="B98" i="2" s="1"/>
  <c r="B99" i="2" s="1"/>
  <c r="B100" i="2" s="1"/>
  <c r="B101" i="2" s="1"/>
  <c r="B102" i="2" s="1"/>
  <c r="B103" i="2" s="1"/>
  <c r="B104" i="2" s="1"/>
  <c r="B105" i="2" s="1"/>
  <c r="B106" i="2" s="1"/>
  <c r="B107" i="2" s="1"/>
  <c r="B108" i="2" s="1"/>
  <c r="B109" i="2" s="1"/>
  <c r="A20" i="2"/>
  <c r="A21" i="2" s="1"/>
  <c r="P112" i="1"/>
  <c r="O112" i="1" s="1"/>
  <c r="B123" i="1"/>
  <c r="B118" i="1"/>
  <c r="C116" i="1"/>
  <c r="D147" i="1"/>
  <c r="B121" i="1"/>
  <c r="B136" i="1"/>
  <c r="P508" i="6" l="1"/>
  <c r="A22" i="2"/>
  <c r="A23" i="2" s="1"/>
  <c r="A24" i="2" s="1"/>
  <c r="A25" i="2" s="1"/>
  <c r="A26" i="2" s="1"/>
  <c r="A27" i="2" s="1"/>
  <c r="A28" i="2" s="1"/>
  <c r="P148" i="1"/>
  <c r="O148" i="1" s="1"/>
  <c r="D183" i="1"/>
  <c r="B154" i="1"/>
  <c r="C152" i="1"/>
  <c r="B172" i="1"/>
  <c r="B157" i="1"/>
  <c r="B159" i="1"/>
  <c r="P544" i="6" l="1"/>
  <c r="A29" i="2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P184" i="1"/>
  <c r="O184" i="1" s="1"/>
  <c r="D219" i="1"/>
  <c r="D255" i="1" s="1"/>
  <c r="C188" i="1"/>
  <c r="B195" i="1"/>
  <c r="B190" i="1"/>
  <c r="B193" i="1"/>
  <c r="B206" i="1"/>
  <c r="B208" i="1"/>
  <c r="P580" i="6" l="1"/>
  <c r="A55" i="2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P256" i="1"/>
  <c r="O256" i="1" s="1"/>
  <c r="D291" i="1"/>
  <c r="B278" i="1"/>
  <c r="B265" i="1"/>
  <c r="B262" i="1"/>
  <c r="C260" i="1"/>
  <c r="B280" i="1"/>
  <c r="B267" i="1"/>
  <c r="P220" i="1"/>
  <c r="O220" i="1" s="1"/>
  <c r="B244" i="1"/>
  <c r="B242" i="1"/>
  <c r="B231" i="1"/>
  <c r="B229" i="1"/>
  <c r="B226" i="1"/>
  <c r="C224" i="1"/>
  <c r="P616" i="6" l="1"/>
  <c r="B15" i="5"/>
  <c r="B28" i="5"/>
  <c r="C8" i="5"/>
  <c r="D39" i="5"/>
  <c r="B10" i="5"/>
  <c r="P4" i="5"/>
  <c r="O4" i="5" s="1"/>
  <c r="B13" i="5"/>
  <c r="B316" i="1"/>
  <c r="D327" i="1"/>
  <c r="B301" i="1"/>
  <c r="B298" i="1"/>
  <c r="P292" i="1"/>
  <c r="O292" i="1" s="1"/>
  <c r="C296" i="1"/>
  <c r="B303" i="1"/>
  <c r="B314" i="1"/>
  <c r="P652" i="6" l="1"/>
  <c r="D75" i="5"/>
  <c r="C44" i="5"/>
  <c r="P40" i="5"/>
  <c r="O40" i="5" s="1"/>
  <c r="B64" i="5"/>
  <c r="B51" i="5"/>
  <c r="B62" i="5"/>
  <c r="B49" i="5"/>
  <c r="B46" i="5"/>
  <c r="B352" i="1"/>
  <c r="P328" i="1"/>
  <c r="O328" i="1" s="1"/>
  <c r="D363" i="1"/>
  <c r="C332" i="1"/>
  <c r="B337" i="1"/>
  <c r="B334" i="1"/>
  <c r="B339" i="1"/>
  <c r="B350" i="1"/>
  <c r="P688" i="6" l="1"/>
  <c r="B100" i="5"/>
  <c r="B98" i="5"/>
  <c r="B87" i="5"/>
  <c r="B85" i="5"/>
  <c r="C80" i="5"/>
  <c r="B82" i="5"/>
  <c r="P76" i="5"/>
  <c r="O76" i="5" s="1"/>
  <c r="D111" i="5"/>
  <c r="B388" i="1"/>
  <c r="C368" i="1"/>
  <c r="P364" i="1"/>
  <c r="O364" i="1" s="1"/>
  <c r="D399" i="1"/>
  <c r="B370" i="1"/>
  <c r="B375" i="1"/>
  <c r="B373" i="1"/>
  <c r="B386" i="1"/>
  <c r="P724" i="6" l="1"/>
  <c r="B123" i="5"/>
  <c r="B121" i="5"/>
  <c r="B118" i="5"/>
  <c r="D147" i="5"/>
  <c r="P112" i="5"/>
  <c r="O112" i="5" s="1"/>
  <c r="C116" i="5"/>
  <c r="B136" i="5"/>
  <c r="P400" i="1"/>
  <c r="O400" i="1" s="1"/>
  <c r="C404" i="1"/>
  <c r="D435" i="1"/>
  <c r="B424" i="1"/>
  <c r="B406" i="1"/>
  <c r="B409" i="1"/>
  <c r="B411" i="1"/>
  <c r="P760" i="6" l="1"/>
  <c r="B154" i="5"/>
  <c r="D183" i="5"/>
  <c r="C152" i="5"/>
  <c r="B172" i="5"/>
  <c r="B170" i="5"/>
  <c r="P148" i="5"/>
  <c r="O148" i="5" s="1"/>
  <c r="B159" i="5"/>
  <c r="B157" i="5"/>
  <c r="P436" i="1"/>
  <c r="O436" i="1" s="1"/>
  <c r="D471" i="1"/>
  <c r="B447" i="1"/>
  <c r="B445" i="1"/>
  <c r="B442" i="1"/>
  <c r="C440" i="1"/>
  <c r="B458" i="1"/>
  <c r="B460" i="1"/>
  <c r="P796" i="6" l="1"/>
  <c r="B206" i="5"/>
  <c r="B193" i="5"/>
  <c r="B195" i="5"/>
  <c r="B208" i="5"/>
  <c r="C188" i="5"/>
  <c r="B190" i="5"/>
  <c r="P184" i="5"/>
  <c r="O184" i="5" s="1"/>
  <c r="D219" i="5"/>
  <c r="P472" i="1"/>
  <c r="O472" i="1" s="1"/>
  <c r="B481" i="1"/>
  <c r="D507" i="1"/>
  <c r="B483" i="1"/>
  <c r="B494" i="1"/>
  <c r="B496" i="1"/>
  <c r="C476" i="1"/>
  <c r="B478" i="1"/>
  <c r="P832" i="6" l="1"/>
  <c r="B231" i="5"/>
  <c r="B229" i="5"/>
  <c r="P220" i="5"/>
  <c r="O220" i="5" s="1"/>
  <c r="B242" i="5"/>
  <c r="D255" i="5"/>
  <c r="B226" i="5"/>
  <c r="C224" i="5"/>
  <c r="B244" i="5"/>
  <c r="B532" i="1"/>
  <c r="B519" i="1"/>
  <c r="P508" i="1"/>
  <c r="O508" i="1" s="1"/>
  <c r="D543" i="1"/>
  <c r="D579" i="1" s="1"/>
  <c r="C512" i="1"/>
  <c r="B514" i="1"/>
  <c r="B517" i="1"/>
  <c r="B530" i="1"/>
  <c r="P868" i="6" l="1"/>
  <c r="D291" i="5"/>
  <c r="C260" i="5"/>
  <c r="B267" i="5"/>
  <c r="B265" i="5"/>
  <c r="B262" i="5"/>
  <c r="P256" i="5"/>
  <c r="O256" i="5" s="1"/>
  <c r="B278" i="5"/>
  <c r="B280" i="5"/>
  <c r="D615" i="1"/>
  <c r="B586" i="1"/>
  <c r="P580" i="1"/>
  <c r="O580" i="1" s="1"/>
  <c r="B589" i="1"/>
  <c r="B591" i="1"/>
  <c r="C584" i="1"/>
  <c r="B602" i="1"/>
  <c r="B604" i="1"/>
  <c r="B568" i="1"/>
  <c r="B553" i="1"/>
  <c r="B550" i="1"/>
  <c r="C548" i="1"/>
  <c r="P544" i="1"/>
  <c r="O544" i="1" s="1"/>
  <c r="B555" i="1"/>
  <c r="B566" i="1"/>
  <c r="P904" i="6" l="1"/>
  <c r="B316" i="5"/>
  <c r="B314" i="5"/>
  <c r="B303" i="5"/>
  <c r="B298" i="5"/>
  <c r="D327" i="5"/>
  <c r="C296" i="5"/>
  <c r="B301" i="5"/>
  <c r="P292" i="5"/>
  <c r="O292" i="5" s="1"/>
  <c r="D3" i="3"/>
  <c r="B15" i="3" s="1"/>
  <c r="D651" i="1"/>
  <c r="B627" i="1"/>
  <c r="B638" i="1"/>
  <c r="B625" i="1"/>
  <c r="B622" i="1"/>
  <c r="C620" i="1"/>
  <c r="B640" i="1"/>
  <c r="P616" i="1"/>
  <c r="O616" i="1" s="1"/>
  <c r="P940" i="6" l="1"/>
  <c r="B337" i="5"/>
  <c r="B334" i="5"/>
  <c r="D363" i="5"/>
  <c r="C332" i="5"/>
  <c r="B352" i="5"/>
  <c r="B350" i="5"/>
  <c r="B339" i="5"/>
  <c r="P328" i="5"/>
  <c r="O328" i="5" s="1"/>
  <c r="B13" i="3"/>
  <c r="C8" i="3"/>
  <c r="B28" i="3"/>
  <c r="B10" i="3"/>
  <c r="D39" i="3"/>
  <c r="P4" i="3"/>
  <c r="O4" i="3" s="1"/>
  <c r="D687" i="1"/>
  <c r="C656" i="1"/>
  <c r="B676" i="1"/>
  <c r="B663" i="1"/>
  <c r="B658" i="1"/>
  <c r="B661" i="1"/>
  <c r="B674" i="1"/>
  <c r="P652" i="1"/>
  <c r="O652" i="1" s="1"/>
  <c r="P976" i="6" l="1"/>
  <c r="P364" i="5"/>
  <c r="O364" i="5" s="1"/>
  <c r="D399" i="5"/>
  <c r="B388" i="5"/>
  <c r="B375" i="5"/>
  <c r="B370" i="5"/>
  <c r="B373" i="5"/>
  <c r="C368" i="5"/>
  <c r="B386" i="5"/>
  <c r="B46" i="3"/>
  <c r="B62" i="3"/>
  <c r="B49" i="3"/>
  <c r="B51" i="3"/>
  <c r="C44" i="3"/>
  <c r="B64" i="3"/>
  <c r="D75" i="3"/>
  <c r="P40" i="3"/>
  <c r="O40" i="3" s="1"/>
  <c r="D723" i="1"/>
  <c r="B712" i="1"/>
  <c r="B697" i="1"/>
  <c r="B694" i="1"/>
  <c r="B699" i="1"/>
  <c r="C692" i="1"/>
  <c r="P688" i="1"/>
  <c r="O688" i="1" s="1"/>
  <c r="P1012" i="6" l="1"/>
  <c r="B424" i="5"/>
  <c r="B411" i="5"/>
  <c r="B409" i="5"/>
  <c r="C404" i="5"/>
  <c r="D435" i="5"/>
  <c r="B406" i="5"/>
  <c r="P400" i="5"/>
  <c r="O400" i="5" s="1"/>
  <c r="B82" i="3"/>
  <c r="D111" i="3"/>
  <c r="B100" i="3"/>
  <c r="B87" i="3"/>
  <c r="B85" i="3"/>
  <c r="B98" i="3"/>
  <c r="C80" i="3"/>
  <c r="P76" i="3"/>
  <c r="O76" i="3" s="1"/>
  <c r="D759" i="1"/>
  <c r="C728" i="1"/>
  <c r="B730" i="1"/>
  <c r="B748" i="1"/>
  <c r="B733" i="1"/>
  <c r="B735" i="1"/>
  <c r="B746" i="1"/>
  <c r="P724" i="1"/>
  <c r="O724" i="1" s="1"/>
  <c r="P1048" i="6" l="1"/>
  <c r="B445" i="5"/>
  <c r="P436" i="5"/>
  <c r="O436" i="5" s="1"/>
  <c r="B442" i="5"/>
  <c r="D471" i="5"/>
  <c r="C440" i="5"/>
  <c r="B460" i="5"/>
  <c r="B458" i="5"/>
  <c r="B447" i="5"/>
  <c r="C116" i="3"/>
  <c r="B123" i="3"/>
  <c r="B136" i="3"/>
  <c r="B118" i="3"/>
  <c r="D147" i="3"/>
  <c r="B121" i="3"/>
  <c r="P112" i="3"/>
  <c r="O112" i="3" s="1"/>
  <c r="D795" i="1"/>
  <c r="B782" i="1"/>
  <c r="C764" i="1"/>
  <c r="B766" i="1"/>
  <c r="B771" i="1"/>
  <c r="B784" i="1"/>
  <c r="B769" i="1"/>
  <c r="P760" i="1"/>
  <c r="O760" i="1" s="1"/>
  <c r="P1084" i="6" l="1"/>
  <c r="P472" i="5"/>
  <c r="O472" i="5" s="1"/>
  <c r="B496" i="5"/>
  <c r="B483" i="5"/>
  <c r="B481" i="5"/>
  <c r="B478" i="5"/>
  <c r="D507" i="5"/>
  <c r="B494" i="5"/>
  <c r="C476" i="5"/>
  <c r="B170" i="3"/>
  <c r="C152" i="3"/>
  <c r="B172" i="3"/>
  <c r="B159" i="3"/>
  <c r="B157" i="3"/>
  <c r="B154" i="3"/>
  <c r="D183" i="3"/>
  <c r="P148" i="3"/>
  <c r="O148" i="3" s="1"/>
  <c r="D831" i="1"/>
  <c r="C800" i="1"/>
  <c r="B820" i="1"/>
  <c r="B805" i="1"/>
  <c r="B802" i="1"/>
  <c r="B818" i="1"/>
  <c r="B807" i="1"/>
  <c r="P796" i="1"/>
  <c r="O796" i="1" s="1"/>
  <c r="B514" i="5" l="1"/>
  <c r="B532" i="5"/>
  <c r="B517" i="5"/>
  <c r="C512" i="5"/>
  <c r="P508" i="5"/>
  <c r="O508" i="5" s="1"/>
  <c r="D543" i="5"/>
  <c r="C188" i="3"/>
  <c r="B193" i="3"/>
  <c r="D219" i="3"/>
  <c r="B190" i="3"/>
  <c r="B208" i="3"/>
  <c r="B206" i="3"/>
  <c r="B195" i="3"/>
  <c r="P184" i="3"/>
  <c r="O184" i="3" s="1"/>
  <c r="D867" i="1"/>
  <c r="B843" i="1"/>
  <c r="B854" i="1"/>
  <c r="B856" i="1"/>
  <c r="C836" i="1"/>
  <c r="B838" i="1"/>
  <c r="B841" i="1"/>
  <c r="P832" i="1"/>
  <c r="O832" i="1" s="1"/>
  <c r="B553" i="5" l="1"/>
  <c r="B550" i="5"/>
  <c r="D579" i="5"/>
  <c r="B568" i="5"/>
  <c r="P544" i="5"/>
  <c r="O544" i="5" s="1"/>
  <c r="B555" i="5"/>
  <c r="C548" i="5"/>
  <c r="B242" i="3"/>
  <c r="B231" i="3"/>
  <c r="D255" i="3"/>
  <c r="B229" i="3"/>
  <c r="B244" i="3"/>
  <c r="B226" i="3"/>
  <c r="C224" i="3"/>
  <c r="P220" i="3"/>
  <c r="O220" i="3" s="1"/>
  <c r="D903" i="1"/>
  <c r="B879" i="1"/>
  <c r="B890" i="1"/>
  <c r="B874" i="1"/>
  <c r="C872" i="1"/>
  <c r="B877" i="1"/>
  <c r="B892" i="1"/>
  <c r="P868" i="1"/>
  <c r="O868" i="1" s="1"/>
  <c r="B586" i="5" l="1"/>
  <c r="C584" i="5"/>
  <c r="P580" i="5"/>
  <c r="O580" i="5" s="1"/>
  <c r="D615" i="5"/>
  <c r="B604" i="5"/>
  <c r="B591" i="5"/>
  <c r="B589" i="5"/>
  <c r="D291" i="3"/>
  <c r="B280" i="3"/>
  <c r="B278" i="3"/>
  <c r="B262" i="3"/>
  <c r="B265" i="3"/>
  <c r="C260" i="3"/>
  <c r="B267" i="3"/>
  <c r="P256" i="3"/>
  <c r="O256" i="3" s="1"/>
  <c r="D939" i="1"/>
  <c r="B928" i="1"/>
  <c r="C908" i="1"/>
  <c r="B913" i="1"/>
  <c r="B915" i="1"/>
  <c r="B910" i="1"/>
  <c r="B926" i="1"/>
  <c r="P904" i="1"/>
  <c r="O904" i="1" s="1"/>
  <c r="D651" i="5" l="1"/>
  <c r="P616" i="5"/>
  <c r="O616" i="5" s="1"/>
  <c r="B627" i="5"/>
  <c r="B625" i="5"/>
  <c r="B622" i="5"/>
  <c r="B640" i="5"/>
  <c r="C620" i="5"/>
  <c r="B301" i="3"/>
  <c r="D327" i="3"/>
  <c r="B316" i="3"/>
  <c r="B298" i="3"/>
  <c r="B314" i="3"/>
  <c r="B303" i="3"/>
  <c r="C296" i="3"/>
  <c r="P292" i="3"/>
  <c r="O292" i="3" s="1"/>
  <c r="D975" i="1"/>
  <c r="B949" i="1"/>
  <c r="B962" i="1"/>
  <c r="B964" i="1"/>
  <c r="C944" i="1"/>
  <c r="B951" i="1"/>
  <c r="B946" i="1"/>
  <c r="P940" i="1"/>
  <c r="O940" i="1" s="1"/>
  <c r="B674" i="5" l="1"/>
  <c r="B658" i="5"/>
  <c r="P652" i="5"/>
  <c r="O652" i="5" s="1"/>
  <c r="C656" i="5"/>
  <c r="D687" i="5"/>
  <c r="B661" i="5"/>
  <c r="B676" i="5"/>
  <c r="C332" i="3"/>
  <c r="B339" i="3"/>
  <c r="B337" i="3"/>
  <c r="D363" i="3"/>
  <c r="B350" i="3"/>
  <c r="B334" i="3"/>
  <c r="B352" i="3"/>
  <c r="P328" i="3"/>
  <c r="O328" i="3" s="1"/>
  <c r="D1011" i="1"/>
  <c r="B982" i="1"/>
  <c r="B985" i="1"/>
  <c r="B987" i="1"/>
  <c r="C980" i="1"/>
  <c r="B998" i="1"/>
  <c r="B1000" i="1"/>
  <c r="P976" i="1"/>
  <c r="O976" i="1" s="1"/>
  <c r="B699" i="5" l="1"/>
  <c r="B697" i="5"/>
  <c r="B694" i="5"/>
  <c r="P688" i="5"/>
  <c r="O688" i="5" s="1"/>
  <c r="B710" i="5"/>
  <c r="C692" i="5"/>
  <c r="B712" i="5"/>
  <c r="D723" i="5"/>
  <c r="B373" i="3"/>
  <c r="B386" i="3"/>
  <c r="D399" i="3"/>
  <c r="C368" i="3"/>
  <c r="B370" i="3"/>
  <c r="B388" i="3"/>
  <c r="B375" i="3"/>
  <c r="P364" i="3"/>
  <c r="O364" i="3" s="1"/>
  <c r="D1047" i="1"/>
  <c r="D1083" i="1" s="1"/>
  <c r="C1016" i="1"/>
  <c r="B1023" i="1"/>
  <c r="B1018" i="1"/>
  <c r="B1021" i="1"/>
  <c r="B1036" i="1"/>
  <c r="P1012" i="1"/>
  <c r="O1012" i="1" s="1"/>
  <c r="D759" i="5" l="1"/>
  <c r="C728" i="5"/>
  <c r="P724" i="5"/>
  <c r="O724" i="5" s="1"/>
  <c r="B746" i="5"/>
  <c r="B735" i="5"/>
  <c r="B733" i="5"/>
  <c r="B748" i="5"/>
  <c r="B730" i="5"/>
  <c r="B1093" i="1"/>
  <c r="C1088" i="1"/>
  <c r="B1095" i="1"/>
  <c r="B1108" i="1"/>
  <c r="B1090" i="1"/>
  <c r="B1106" i="1"/>
  <c r="P1084" i="1"/>
  <c r="O1084" i="1" s="1"/>
  <c r="B406" i="3"/>
  <c r="D435" i="3"/>
  <c r="B411" i="3"/>
  <c r="B409" i="3"/>
  <c r="C404" i="3"/>
  <c r="B424" i="3"/>
  <c r="P400" i="3"/>
  <c r="O400" i="3" s="1"/>
  <c r="B1070" i="1"/>
  <c r="C1052" i="1"/>
  <c r="B1054" i="1"/>
  <c r="B1072" i="1"/>
  <c r="B1057" i="1"/>
  <c r="B1059" i="1"/>
  <c r="P1048" i="1"/>
  <c r="O1048" i="1" s="1"/>
  <c r="B784" i="5" l="1"/>
  <c r="B769" i="5"/>
  <c r="P760" i="5"/>
  <c r="O760" i="5" s="1"/>
  <c r="B782" i="5"/>
  <c r="B766" i="5"/>
  <c r="D795" i="5"/>
  <c r="B771" i="5"/>
  <c r="B445" i="3"/>
  <c r="D471" i="3"/>
  <c r="B483" i="3" s="1"/>
  <c r="C440" i="3"/>
  <c r="B458" i="3"/>
  <c r="B460" i="3"/>
  <c r="B442" i="3"/>
  <c r="B447" i="3"/>
  <c r="P436" i="3"/>
  <c r="O436" i="3" s="1"/>
  <c r="B818" i="5" l="1"/>
  <c r="B807" i="5"/>
  <c r="B805" i="5"/>
  <c r="D831" i="5"/>
  <c r="P796" i="5"/>
  <c r="O796" i="5" s="1"/>
  <c r="B820" i="5"/>
  <c r="B802" i="5"/>
  <c r="B478" i="3"/>
  <c r="D507" i="3"/>
  <c r="B481" i="3"/>
  <c r="B496" i="3"/>
  <c r="B494" i="3"/>
  <c r="C476" i="3"/>
  <c r="P472" i="3"/>
  <c r="O472" i="3" s="1"/>
  <c r="B838" i="5" l="1"/>
  <c r="D867" i="5"/>
  <c r="B843" i="5"/>
  <c r="C836" i="5"/>
  <c r="B841" i="5"/>
  <c r="P832" i="5"/>
  <c r="O832" i="5" s="1"/>
  <c r="B856" i="5"/>
  <c r="B854" i="5"/>
  <c r="B532" i="3"/>
  <c r="B514" i="3"/>
  <c r="C512" i="3"/>
  <c r="B517" i="3"/>
  <c r="D543" i="3"/>
  <c r="P508" i="3"/>
  <c r="O508" i="3" s="1"/>
  <c r="B890" i="5" l="1"/>
  <c r="B877" i="5"/>
  <c r="B874" i="5"/>
  <c r="P868" i="5"/>
  <c r="O868" i="5" s="1"/>
  <c r="B892" i="5"/>
  <c r="D903" i="5"/>
  <c r="C872" i="5"/>
  <c r="B553" i="3"/>
  <c r="B550" i="3"/>
  <c r="B555" i="3"/>
  <c r="D579" i="3"/>
  <c r="C548" i="3"/>
  <c r="B568" i="3"/>
  <c r="P544" i="3"/>
  <c r="O544" i="3" s="1"/>
  <c r="B915" i="5" l="1"/>
  <c r="B913" i="5"/>
  <c r="B910" i="5"/>
  <c r="P904" i="5"/>
  <c r="O904" i="5" s="1"/>
  <c r="B926" i="5"/>
  <c r="B928" i="5"/>
  <c r="C908" i="5"/>
  <c r="C584" i="3"/>
  <c r="B604" i="3"/>
  <c r="B591" i="3"/>
  <c r="B589" i="3"/>
  <c r="B586" i="3"/>
  <c r="D615" i="3"/>
  <c r="P580" i="3"/>
  <c r="O580" i="3" s="1"/>
  <c r="P940" i="5" l="1"/>
  <c r="B640" i="3"/>
  <c r="D651" i="3"/>
  <c r="B627" i="3"/>
  <c r="B625" i="3"/>
  <c r="B622" i="3"/>
  <c r="C620" i="3"/>
  <c r="P616" i="3"/>
  <c r="O616" i="3" s="1"/>
  <c r="P976" i="5" l="1"/>
  <c r="B661" i="3"/>
  <c r="B676" i="3"/>
  <c r="D687" i="3"/>
  <c r="B697" i="3" s="1"/>
  <c r="C656" i="3"/>
  <c r="B674" i="3"/>
  <c r="B658" i="3"/>
  <c r="P652" i="3"/>
  <c r="O652" i="3" s="1"/>
  <c r="P1012" i="5" l="1"/>
  <c r="B710" i="3"/>
  <c r="B694" i="3"/>
  <c r="C692" i="3"/>
  <c r="B712" i="3"/>
  <c r="B699" i="3"/>
  <c r="D723" i="3"/>
  <c r="P688" i="3"/>
  <c r="O688" i="3" s="1"/>
  <c r="P1048" i="5" l="1"/>
  <c r="B748" i="3"/>
  <c r="B735" i="3"/>
  <c r="B746" i="3"/>
  <c r="B733" i="3"/>
  <c r="B730" i="3"/>
  <c r="D759" i="3"/>
  <c r="C728" i="3"/>
  <c r="P724" i="3"/>
  <c r="O724" i="3" s="1"/>
  <c r="B766" i="3" l="1"/>
  <c r="B782" i="3"/>
  <c r="B769" i="3"/>
  <c r="B784" i="3"/>
  <c r="D795" i="3"/>
  <c r="B771" i="3"/>
  <c r="P760" i="3"/>
  <c r="O760" i="3" s="1"/>
  <c r="B818" i="3" l="1"/>
  <c r="B820" i="3"/>
  <c r="B807" i="3"/>
  <c r="B805" i="3"/>
  <c r="D831" i="3"/>
  <c r="B802" i="3"/>
  <c r="P796" i="3"/>
  <c r="O796" i="3" s="1"/>
  <c r="B841" i="3" l="1"/>
  <c r="D867" i="3"/>
  <c r="C836" i="3"/>
  <c r="B854" i="3"/>
  <c r="B856" i="3"/>
  <c r="B843" i="3"/>
  <c r="B838" i="3"/>
  <c r="P832" i="3"/>
  <c r="O832" i="3" s="1"/>
  <c r="C872" i="3" l="1"/>
  <c r="D903" i="3"/>
  <c r="P868" i="3"/>
  <c r="O868" i="3" s="1"/>
  <c r="B874" i="3"/>
  <c r="B892" i="3"/>
  <c r="B890" i="3"/>
  <c r="B879" i="3"/>
  <c r="B877" i="3"/>
  <c r="B913" i="3" l="1"/>
  <c r="B910" i="3"/>
  <c r="B926" i="3"/>
  <c r="D939" i="3"/>
  <c r="B928" i="3"/>
  <c r="P904" i="3"/>
  <c r="O904" i="3" s="1"/>
  <c r="C908" i="3"/>
  <c r="B915" i="3"/>
  <c r="B949" i="3" l="1"/>
  <c r="C944" i="3"/>
  <c r="P940" i="3"/>
  <c r="O940" i="3" s="1"/>
  <c r="B964" i="3"/>
  <c r="B962" i="3"/>
  <c r="B951" i="3"/>
  <c r="D975" i="3"/>
  <c r="B946" i="3"/>
  <c r="D1011" i="3" l="1"/>
  <c r="B1000" i="3"/>
  <c r="P976" i="3"/>
  <c r="O976" i="3" s="1"/>
  <c r="B998" i="3"/>
  <c r="B987" i="3"/>
  <c r="B982" i="3"/>
  <c r="C980" i="3"/>
  <c r="B985" i="3"/>
  <c r="B1021" i="3" l="1"/>
  <c r="B1018" i="3"/>
  <c r="B1023" i="3"/>
  <c r="B1034" i="3"/>
  <c r="D1047" i="3"/>
  <c r="P1012" i="3"/>
  <c r="O1012" i="3" s="1"/>
  <c r="C1016" i="3"/>
  <c r="B1036" i="3"/>
  <c r="B1057" i="3" l="1"/>
  <c r="B1054" i="3"/>
  <c r="P1048" i="3"/>
  <c r="O1048" i="3" s="1"/>
  <c r="B1070" i="3"/>
  <c r="C1052" i="3"/>
  <c r="B1072" i="3"/>
  <c r="B1059" i="3"/>
</calcChain>
</file>

<file path=xl/sharedStrings.xml><?xml version="1.0" encoding="utf-8"?>
<sst xmlns="http://schemas.openxmlformats.org/spreadsheetml/2006/main" count="4158" uniqueCount="154">
  <si>
    <t>NHẬT KÝ CÔNG TRÌNH</t>
  </si>
  <si>
    <t>Ngày thi công thứ:</t>
  </si>
  <si>
    <t xml:space="preserve">1. Tình hình thời tiết: </t>
  </si>
  <si>
    <t>Bình thường</t>
  </si>
  <si>
    <t>P</t>
  </si>
  <si>
    <t>Mưa</t>
  </si>
  <si>
    <t>Nắng</t>
  </si>
  <si>
    <t>2. Tình hình nhân lực, thiết bị thi công:</t>
  </si>
  <si>
    <t>2.1.Nhân lực:</t>
  </si>
  <si>
    <t>2.2.Thiết bị:</t>
  </si>
  <si>
    <t>3. Tình hình thi công:</t>
  </si>
  <si>
    <t>3.1. Nội dung công việc thực hiện:</t>
  </si>
  <si>
    <t>3.2. Nghiệm thu công việc xây dựng:</t>
  </si>
  <si>
    <t>4. Các tiêu chí đánh giá:</t>
  </si>
  <si>
    <t>4.1. Biện pháp thi công:</t>
  </si>
  <si>
    <t>Tốt</t>
  </si>
  <si>
    <t>Kém</t>
  </si>
  <si>
    <t>4.2. Tiến độ thực hiện:</t>
  </si>
  <si>
    <t>4.3. Công tác an toàn lao động:</t>
  </si>
  <si>
    <t>4.4. Công tác vệ sinh môi trường:</t>
  </si>
  <si>
    <t>5. Những ý kiến trong quá trình thi công xây dựng của các bên liên quan:</t>
  </si>
  <si>
    <t>6. Ý kiến của nhà thầu thi công xây dựng:</t>
  </si>
  <si>
    <t>NHÀ THẦU THI CÔNG</t>
  </si>
  <si>
    <t>Nội dung nghiệm thu</t>
  </si>
  <si>
    <t>Nội dung công việc</t>
  </si>
  <si>
    <t>Ngày</t>
  </si>
  <si>
    <t>Nhân lực</t>
  </si>
  <si>
    <t>Máy móc thiết bị</t>
  </si>
  <si>
    <t>Ý kiến nhà thầu TC</t>
  </si>
  <si>
    <t>Ý kiến các bên</t>
  </si>
  <si>
    <t>TT</t>
  </si>
  <si>
    <t>Kỹ thuật</t>
  </si>
  <si>
    <t>Chủ đầu tư</t>
  </si>
  <si>
    <t>Tư vấn giám sát</t>
  </si>
  <si>
    <t>Nhà thầu thi công</t>
  </si>
  <si>
    <t>TƯ VẤN GIÁM SÁT</t>
  </si>
  <si>
    <t>DANH MỤC NHẬT KÝ THI CÔNG CÔNG TRÌNH</t>
  </si>
  <si>
    <t>PYC</t>
  </si>
  <si>
    <t>Khởi công</t>
  </si>
  <si>
    <t>Hoàn thành</t>
  </si>
  <si>
    <t>Stt</t>
  </si>
  <si>
    <t>Ngày tháng năm</t>
  </si>
  <si>
    <t>Nội dung nhật ký</t>
  </si>
  <si>
    <t>Nội dung công việc nghiệm thu/lấy mẫu</t>
  </si>
  <si>
    <t>I</t>
  </si>
  <si>
    <t>II</t>
  </si>
  <si>
    <t>*</t>
  </si>
  <si>
    <t>Bắt đầu công việc</t>
  </si>
  <si>
    <t>*Nghiệm thu công việc xây dựng:
 Tập kết phao thép, máy đào và lắp ghép phao thép phục vụ thi công.
* Công việc tiếp theo: 
- Chặt cây cối, phát dọn mặt bằng công trình</t>
  </si>
  <si>
    <t>*Nghiệm thu công việc xây dựng:
 Tập kết phao thép, máy đào và lắp ghép phao thép phục vụ thi công.</t>
  </si>
  <si>
    <t>01</t>
  </si>
  <si>
    <t>02</t>
  </si>
  <si>
    <t>03</t>
  </si>
  <si>
    <t>04</t>
  </si>
  <si>
    <t>06</t>
  </si>
  <si>
    <t>Số BB 
nghiệm thu công việc</t>
  </si>
  <si>
    <t>Chuẩn bị thi công</t>
  </si>
  <si>
    <t>Quyết định giao nhiệm vụ thi công</t>
  </si>
  <si>
    <t>Thông báo khởi công</t>
  </si>
  <si>
    <t>Biên bản bàn giao mặt bằng công trình</t>
  </si>
  <si>
    <t>Biên bản kiểm tra phòng thí nghiệm</t>
  </si>
  <si>
    <t>Biên bản kiểm tra điều kiện khởi công</t>
  </si>
  <si>
    <t>Biên bản kiểm tra nhân lực của nhà thầu</t>
  </si>
  <si>
    <t>Biên bản kiểm tra máy móc thi công xây dựng</t>
  </si>
  <si>
    <t>Biên bản kiểm tra công tác quản lý chất lượng thi công</t>
  </si>
  <si>
    <t>Biên bản lấy mẫu thí nghiệm.</t>
  </si>
  <si>
    <t>Hợp đồng:</t>
  </si>
  <si>
    <t xml:space="preserve">Hiệu lực HĐ: </t>
  </si>
  <si>
    <t>3/11/2024
10/11/2024
18/11/2024</t>
  </si>
  <si>
    <t xml:space="preserve">- Chặt cây cối, phát dọn mặt bằng công trình
- Vận chuyển cây cối ra vị trí tập kết
</t>
  </si>
  <si>
    <t>*Nghiệm thu công việc xây dựng:
Chặt cây cối, phát quang mặt bằng công trình, vận chuyển  cây cối ra vị trí tập kết</t>
  </si>
  <si>
    <t>- Đào đất lòng kênh bằng máy đào đoạn 1 từ mặt cắt 1 đến mặt cắt 5</t>
  </si>
  <si>
    <t>- Đào đất lòng kênh bằng máy đào đoạn 1 từ mặt cắt 5 đến mặt cắt 10</t>
  </si>
  <si>
    <t>- Đào đất lòng kênh bằng máy đào đoạn 1 từ mặt cắt 10 đến mặt cắt 15</t>
  </si>
  <si>
    <r>
      <t xml:space="preserve">Nghiệm thu giai đoạn:
</t>
    </r>
    <r>
      <rPr>
        <sz val="14"/>
        <rFont val="Times New Roman"/>
        <family val="1"/>
      </rPr>
      <t>Hoàn thành Nạo vét, đắp bờ kênh Liên huyện An Lão - Kiến Thụy tiếp nguồn vào trạm bơm An Áo, Tiên Cầm  từ UBND xã An Thái đến trạm bơm Tiên Cầm, trạm bơm An Áo, L=1600m.</t>
    </r>
  </si>
  <si>
    <r>
      <t xml:space="preserve">Nghiệm thu đưa vào sử dụng: 
</t>
    </r>
    <r>
      <rPr>
        <sz val="14"/>
        <color indexed="10"/>
        <rFont val="Times New Roman"/>
        <family val="1"/>
      </rPr>
      <t>Công trình: Kênh Liên huyện An Lão - Kiến Thụy tiếp nguồn vào trạm bơm An Áo, Tiên Cầm - Hạng mục: Nạo vét, đắp bờ từ UBND xã An Thái đến trạm bơm Tiên Cầm, trạm bơm An Áo, L=1600m.</t>
    </r>
  </si>
  <si>
    <t>IV</t>
  </si>
  <si>
    <t>V</t>
  </si>
  <si>
    <t xml:space="preserve">- Đào đất lòng kênh bằng máy đào đoạn 1 từ mặt cắt 10 đến mặt cắt 15
* Phiếu yêu cầu nghiệm thu công việc xây dựng:
- Đào đất lòng kênh bằng máy đào đoạn 1 từ mặt cắt 1-15
</t>
  </si>
  <si>
    <t>- Chặt cây cối, phát dọn mặt bằng công trình
- Vận chuyển cây cối ra vị trí tập kết
- Phiếu yêu cầu nghiệm thu hoàn thành công việc xây dựng: Chặt cây cối, phát quang mặt bằng công trình, vận chuyển  cây cối ra vị trí tập kết</t>
  </si>
  <si>
    <t xml:space="preserve">
Chặt cây cối, phát quang mặt bằng công trình, vận chuyển  cây cối ra vị trí tập kết</t>
  </si>
  <si>
    <t xml:space="preserve">
'- Tập kết phao thép và máy đào tại hiện trường; lắp ghép phao thép
- Phiếu yêu cầu nghiệm thu: hoàn thành công việc tập kết phao thép, máy đào và lắp ghép phao thép phục vụ thi công</t>
  </si>
  <si>
    <t>*Nghiệm thu công việc xây dựng:
Chặt cây cối, phát quang mặt bằng công trình, vận chuyển  cây cối ra vị trí tập kết
* Công việc tiếp theo: Đào đất lòng kênh bằng máy đoạn 1 từ mặt cắt 1-15</t>
  </si>
  <si>
    <t>*Nghiệm thu công việc xây dựng:
- Đào đất lòng kênh bằng máy đào đoạn 1 từ mặt cắt 1-15
* Công việc tiếp theo:
- Đào đất lòng kênh bằng máy đào  đoạn 1 từ mặt cắt 15  đến mặt cắt 29
- Đắp đất bờ kênh bằng máy đoạn 1 từ mặt cắt 1-15
- Đào đất lòng kênh bằng máy đào  đoạn 2 từ mặt cắt 1  đến mặt cắt 6</t>
  </si>
  <si>
    <t>- Đào đất lòng kênh bằng máy đào đoạn 1 từ mặt cắt 15 đến mặt cắt 20
- Đắp đất bờ kênh bằng máy đoạn 1 từ mặt cắt 1 đến mặt cắt 5</t>
  </si>
  <si>
    <t>- Đào đất lòng kênh bằng máy đào từ đoạn 1 mặt cắt 20 đến mặt cắt 25
- Đắp đất bờ kênh bằng máy đoạn 1 từ mặt cắt 5 đến mặt cắt 10</t>
  </si>
  <si>
    <t>- Đào đất lòng kênh bằng máy đào đoạn 1 từ mặt cắt 20 đến mặt cắt 25
- Đắp đất bờ kênh bằng máy đoạn 1 từ mặt cắt 5 đến mặt cắt 10</t>
  </si>
  <si>
    <t>- Đào đất lòng kênh bằng máy đào đoạn 2 từ mặt cắt 25 đến mặt cắt 29
- Đắp đất bờ kênh bằng máy đoạn 1 từ mặt cắt 10 đến mặt cắt 15
'- Đào đất lòng kênh bằng máy đào đoạn 2 từ mặt cắt 1 đến mặt cắt 6</t>
  </si>
  <si>
    <t>- Đào đất lòng kênh bằng máy đào đoạn 2 từ mặt cắt 25 đến mặt cắt 29
- Đắp đất bờ kênh bằng máy đoạn 1 từ mặt cắt 10 đến mặt cắt 15
- Đào đất lòng kênh bằng máy đào đoạn 2 từ mặt cắt 1 đến mặt cắt 6
*Phiếu yêu cầu nghiệm thu công việc:
- Đào đất lòng kênh bằng máy đào đoạn 1 từ mặt cắt 15 đến mặt cắt 29
- Đắp đất bờ kênh đoạn 1 bằng máy từ mặt cắt 1 đến mặt cắt 15</t>
  </si>
  <si>
    <t>* Nghiệm thu công việc:
- Đào đất lòng kênh bằng máy đào đoạn 1 từ mặt cắt 15  đến mặt cắt 29
- Đắp đất bờ kênh đoạn 1 bằng máy từ mặt cắt 1 đến mặt cắt 15
* Công việc tiếp theo: 
- Đắp đất bờ kênh bằng máy đoạn 1 từ mặt cắt 15 đến mặt cắt 29
- Đắp đất bờ kênh bằng thủ công đoạn 1từ mặt cắt 1 đến mặt cắt 15
- Vận chuyển đất thừa ra bãi tập kết bằng ô tô từ mặt cắt 1 đến mặt cắt 15
- Đắp đất bờ kênh bằng máy đoạn 2 từ mặt cắt 1  đến mặt cắt 6</t>
  </si>
  <si>
    <t>- Đắp đất bờ kênh đoạn 1 bằng máy từ mặt cắt 15 đến mặt cắt 20
- Đắp đất bờ kênh bằng thủ công đoạn 1 từ mặt cắt 1 đến mặt cắt 5</t>
  </si>
  <si>
    <t>- Đắp đất bờ kênh đoạn 1 bằng máy từ mặt cắt 15 đến mặt cắt 20
- Đắp đất bờ kênh bằng thủ công đoạn 1 từ mặt cắt 1 đến mặt cắt 5
- Vận chuyển đất thừa ra bãi tập kết bằng ô tô từ mặt cắt 1 đến mặt cắt 5</t>
  </si>
  <si>
    <t>- Đắp đất bờ kênh đoạn 1 bằng máy từ mặt cắt 20 đến mặt cắt 25
- Đắp đất bờ kênh bằng thủ công đoạn 1 từ mặt cắt 5 đến mặt cắt 10</t>
  </si>
  <si>
    <t xml:space="preserve">- Đắp đất bờ kênh bằng máy đoạn 1 từ mặt cắt 20 đến mặt cắt 25
- Đắp đất bờ kênh bằng thủ công đoạn 1 từ mặt cắt 5 đến mặt cắt 10
</t>
  </si>
  <si>
    <t xml:space="preserve">- Đắp đất bờ kênh bằng máy đoạn 1 từ mặt cắt 20 đến mặt cắt 25
- Đắp đất bờ kênh bằng thủ công đoạn 1 từ mặt cắt 5 đến mặt cắt 10
- Vận chuyển đất thừa ra bãi tập kết bằng ô tô từ mặt cắt 5 đến mặt cắt 10
</t>
  </si>
  <si>
    <t xml:space="preserve">- Đắp đất bờ kênh bằng máy đoạn 1 từ mặt cắt 25 đến mặt cắt 29
- Đắp đất bờ kênh bằng thủ công đoạn 1 từ mặt cắt 10 đến mặt cắt 15
</t>
  </si>
  <si>
    <t>- Đắp đất bờ kênh bằng thủ công đoạn 1 từ mặt cắt 10 đến mặt cắt 15
- Đắp đất bờ kênh bằng máy đoạn 2 từ mặt cắt 1 đến mặt cắt 6</t>
  </si>
  <si>
    <t>- Đắp đất bờ kênh bằng thủ công đoạn 1 từ mặt cắt 10 đến mặt cắt 15
- Vận chuyển đất thừa ra bãi tập kết bằng ô tô từ mặt cắt 10 đến mặt cắt 15
- Lấy mẫu thí nghiệm đầm chặt tại vị trí đắp bờ từ mặt cắt 1 đến mặt cắt 15
- Đắp đất bờ kênh bằng máy đoạn 2 từ mặt cắt 1 đến mặt cắt 6
- Di chuyển máy móc thiết bị ra khỏi công trường
Phiếu yêu cầu nghiệm thu công việc:
'- Đắp đất bờ kênh bằng máy đoạn 1 từ mặt cắt 15 đến mặt cắt 29
- Đắp đất bờ kênh bằng thủ công đoạn 1 từ mặt cắt 1 đến mặt cắt 15
- Vận chuyển đất thừa ra bãi tập kết bằng ô tô từ mặt cắt 1 đến mặt cắt 15
- Di chuyển máy móc thiết bị ra khỏi công trường</t>
  </si>
  <si>
    <t>*Nghiệm thu công việc:
'- Đắp đất bờ kênh bằng máy đoạn 1 từ mặt cắt 15 đến mặt cắt 29
- Đắp đất bờ kênh bằng thủ công đoạn 1 từ mặt cắt 1 đến mặt cắt 15
- Vận chuyển đất thừa ra bãi tập kết bằng ô tô từ mặt cắt 1 đến mặt cắt 15
- Di chuyển máy móc thiết bị ra khỏi công trường
* Công việc tiếp theo: 
- Đắp đất bờ kênh bằng thủ công đoạn 1 từ mặt cắt 15 đến mặt cắt 29
- Đắp đất bờ kênh bằng thủ công đoạn 2 từ mặt cắt 1 đến mặt cắt  6
- Vận chuyển đất thừa đổ đi đoạn 1 từ mặt cắt 15 đến mặt cắt 29
- Vận chuyển đất thừa đổ đi đoạn 2 từ mặt cắt 1 đến mặt cắt 6</t>
  </si>
  <si>
    <t>- Đắp đất bờ kênh bằng thủ công đoạn 1 từ mặt cắt 15 đến mặt cắt 20</t>
  </si>
  <si>
    <t>- Đắp đất bờ kênh bằng thủ công đoạn 1 từ mặt cắt 15 đến mặt cắt 20
- Vận chuyển đất thừa đổ đi đoạn 1 từ mặt cắt 15 đến mặt cắt 20</t>
  </si>
  <si>
    <t>- Đắp đất bờ kênh bằng thủ công đoạn 1 từ mặt cắt 20 đến mặt cắt 25</t>
  </si>
  <si>
    <t>- Đắp đất bờ kênh bằng thủ công đoạn 1 từ mặt cắt 20 đến mặt cắt 25
- Vận chuyển đất thừa đổ đi đoạn 1 từ mặt cắt 20 đến mặt cắt 25</t>
  </si>
  <si>
    <t>- Đắp đất bờ kênh bằng thủ công đoạn 1 từ mặt cắt 25 đến mặt cắt 29</t>
  </si>
  <si>
    <t>- Đắp đất bờ kênh bằng thủ công đoạn 1 từ mặt cắt 25 đến mặt cắt29
- Vận chuyển đất thừa đổ đi đoạn 1 từ mặt cắt 25 đến mặt cắt 29</t>
  </si>
  <si>
    <t>- Đắp đất bờ kênh bằng thủ công đoạn 2 từ mặt cắt 1đến mặt cắt 6</t>
  </si>
  <si>
    <t xml:space="preserve">- Đắp đất bờ kênh bằng thủ công đoạn 2 từ mặt cắt 1 đến mặt cắt 6
</t>
  </si>
  <si>
    <t>- Đắp đất bờ kênh bằng thủ công đoạn 2 từ mặt cắt 1 đến mặt cắt 6
- Vận chuyển đất thừa đổ đi đoạn 2 từ mặt cắt 1 đến mặt cắt 6
Phiếu yêu cầu nghiệm thu công việc:
- Đắp đất bờ kênh bằng thủ công đoạn 1 từ mặt cắt 15 đến mặt cắt 29
- Đắp đất bờ kênh bằng thủ công đoạn 2 từ mặt cắt 1 đến mặt cắt 6
- Vận chuyển đất thừa đổ đi đoạn 1 từ mặt cắt 15 đến mặt cắt 29
- Vận chuyển đất thừa đổ đi đoạn 2 từ mặt cắt 1 đến mặt cắt 6</t>
  </si>
  <si>
    <t>*Nghiệm thu công việc:
- Đắp đất bờ kênh bằng thủ công đoạn 1 từ mặt cắt 15đến mặt cắt 29
- Đắp đất bờ kênh bằng thủ công đoạn 2 từ mặt cắt 1 đến mặt cắt 6
- Vận chuyển đất thừa đổ đi đoạn 1 từ mặt cắt 15 đến mặt cắt 29
- Vận chuyển đất thừa đổ đi đoạn 2 từ mặt cắt 1 đến mặt cắt 6</t>
  </si>
  <si>
    <t>*Nghiệm thu công việc:
- Đắp đất bờ kênh bằng thủ công đoạn 1 từ mặt cắt 15 đến mặt cắt 29
- Đắp đất bờ kênh bằng thủ công đoạn 2 từ mặt cắt 1đến mặt cắt 6
- Vận chuyển đất thừa đổ đi đoạn 1 từ mặt cắt 15 đến mặt cắt 29
- Vận chuyển đất thừa đổ đi đoạn 2 từ mặt cắt 1 đến mặt cắt 6</t>
  </si>
  <si>
    <t xml:space="preserve"> Lấy mẫu thí nghiệm đầm chặt tại vị trí đắp bờ đoạn 2 từ mặt cắt 1 đến mặt cắt 6</t>
  </si>
  <si>
    <t xml:space="preserve"> Lấy mẫu thí nghiệm đầm chặt tại vị trí đắp bờ đoạn 1 từ mặt cắt 15 đến mặt cắt 29</t>
  </si>
  <si>
    <t>*Nghiệm thu công việc:
- Đắp đất bờ kênh bằng máy đoạn 1 từ mặt cắt 15 đến mặt cắt 29
- Đắp đất bờ kênh bằng thủ công đoạn 1 từ mặt cắt 1 đến mặt cắt 15
- Vận chuyển đất thừa ra bãi tập kết bằng ô tô từ mặt cắt 1 đến mặt cắt 15
- Di chuyển máy móc thiết bị ra khỏi công trường</t>
  </si>
  <si>
    <t xml:space="preserve"> Lấy mẫu thí nghiệm đầm chặt tại vị trí đắp bờ từ mặt cắt 1 đến mặt cắt 15</t>
  </si>
  <si>
    <t>* Nghiệm thu công việc:
- Đào đất lòng kênh bằng máy đào đoạn 1 từ mặt cắt 15 đến mặt cắt 29
- Đắp đất bờ kênh đoạn 1 bằng máy từ mặt cắt 1 đến mặt cắt 15</t>
  </si>
  <si>
    <t xml:space="preserve">*Nghiệm thu công việc xây dựng:
- Đào đất lòng kênh bằng máy đào đoạn 1 từ mặt cắt 1 đến mặt cắt 15
</t>
  </si>
  <si>
    <t>Đồng ý nghiệm thu công việc xây dựng trên để triển khai công việc xây dựng tiếp theo</t>
  </si>
  <si>
    <t>- Đồng ý nghiệm thu công việc xây dựng trên để triển khai công việc xây dựng tiếp theo</t>
  </si>
  <si>
    <t>- Đồng ý nghiệm thu công trình để đưa vào sử dụng</t>
  </si>
  <si>
    <t>01 tổ</t>
  </si>
  <si>
    <t>Đồng ý nghiệm thui hoàn thành giai đoạn thi công  kênh Liên huyện An Lão - Kiến Thụy tiếp nguồn vào trạm bơm An Áo, Tiên Cầm  từ UBND xã An Thái đến trạm bơm Tiên Cầm, trạm bơm An Áo, L=1600m.</t>
  </si>
  <si>
    <t>Nguyễn Sĩ Thoả</t>
  </si>
  <si>
    <t xml:space="preserve">- Biên bản bàn giao mặt bằng công trình
</t>
  </si>
  <si>
    <t>Cần cẩu</t>
  </si>
  <si>
    <t>Công trình:Sửa chữa tuyến kênh Đồng Dầm (Từ kênh Đại Trà 1 đến Gốc đa Miếu Bà); sửa chữa máng inox Đội 3 - Đội 5 thôn Phong Cầu 1, thôn Phong Cầu 2, xã Kiến Minh</t>
  </si>
  <si>
    <t xml:space="preserve">Nguyễn Tuấn Thành </t>
  </si>
  <si>
    <t xml:space="preserve">Công trình:Sửa chữa tuyến kênh Đồng Dầm (Từ kênh Đại Trà 1 đến Gốc đa Miếu Bà); sửa chữa máng inox Đội 3 - Đội 5 thôn Phong Cầu 1, thôn Phong Cầu 2, xã Kiến Minh				</t>
  </si>
  <si>
    <t>Máy đào, pông tông</t>
  </si>
  <si>
    <t>Máy đào, pông tông, máy đầm cóc</t>
  </si>
  <si>
    <t>'Máy đào, pông tông, máy đầm cóc</t>
  </si>
  <si>
    <t>Máy đào, pông tông, máy đầm cóc, ô tô</t>
  </si>
  <si>
    <t>Máy đào, pông tông, máy đầm cóc.</t>
  </si>
  <si>
    <t>- Tập kết pông tông, máy đào, tấm chống lầy tại hiện trường</t>
  </si>
  <si>
    <t xml:space="preserve">Nghiệm thu hoàn thành giai đoạn 1 </t>
  </si>
  <si>
    <t xml:space="preserve">- Lắp đặt khối móng bê tông đỡ đoạn ống, ống bê tông </t>
  </si>
  <si>
    <t xml:space="preserve">- Vận chuyển ống buy D600 vào công trường phục vụ thi công
</t>
  </si>
  <si>
    <t>- Thành phẩm máng và hộp mạ kẽm đỡ máng</t>
  </si>
  <si>
    <t xml:space="preserve">- Công tác gia công máng inox 304 và thép hộp mạ kẽm đỡ máng 
</t>
  </si>
  <si>
    <t>- Đào đất lòng kênh bằng máy đào đoạn 1 từ Km: 0+000.00 đến Km: 0+132</t>
  </si>
  <si>
    <t>- Đào đất lòng kênh bằng máy đào đoạn 2 từ Km: 0+132 đến Km: 0+297
- Đắp đất bờ kênh bằng máy đoạn 1 từ Km: 0+000.00 đến Km: 0+132</t>
  </si>
  <si>
    <t xml:space="preserve">"- Đào đất lòng kênh bằng máy đào đoạn 3 từ Km: 0+297 đến Km: 0+424
- Đắp đất bờ kênh bằng máy đoạn 2 từ Km: 0+132 đến Km: 0+297
</t>
  </si>
  <si>
    <t>- Đào đất lòng kênh bằng máy đào đoạn 4 từ Km: 0+424 đến Km: 0+499
- Đắp đất bờ kênh bằng thủ công đoạn 3 Km: 0+297 đến Km: 0+424</t>
  </si>
  <si>
    <t>- Đào đất lòng kênh bằng máy đào đoạn 4 từ Km: 0+424 đến Km: 0+499
- Đắp đất bờ kênh bằng máy đoạn 3 Km: 0+297 đến Km: 0+424</t>
  </si>
  <si>
    <t>Tập kết pông tông, máy đào, lắp ghép tấm chống lầy phục vụ thi công.</t>
  </si>
  <si>
    <t>0 tổ</t>
  </si>
  <si>
    <t>- Đồng ý nghiệm thu hoàn thành giai đoạn 1 thi công kênh Đồng Dầm (Từ kênh Đại Trà 1 đến Gốc đa Miếu Bà); sửa chữa máng inox Đội 3 - Đội 5 thôn Phong Cầu 1, thôn Phong Cầu 2, xã Kiến Minh</t>
  </si>
  <si>
    <t>Nghiệm thu hoàn thành đưa công trình vào sử dụng</t>
  </si>
  <si>
    <t>Ký biên bản nghiệm thu hoàn thành đưa công trình vào sử dụng</t>
  </si>
  <si>
    <t>Ký biên bản nghiệm thu hoàn thành giai đoạn 1</t>
  </si>
  <si>
    <t xml:space="preserve">- Đào đất lòng kênh bằng máy đào đoạn 5 từ Km: 0+499 đến Km: 0+593
- Đắp đất bờ kênh bằng máy đoạn 4 từ Km: 0+424 đến Km: 0+499
</t>
  </si>
  <si>
    <t>- Đào đất lòng kênh bằng máy đào đoạn 5 từ Km: 0+499 đến Km: 0+593
- Đắp đất bờ kênh bằng máy đoạn 4 từ Km: 0+424 đến Km: 0+499</t>
  </si>
  <si>
    <t>- Đào đất lòng kênh bằng máy đào đoạn 6 từ Km: 0+593 đến Km: 0+752
- Đắp đất bờ kênh bằng máy đoạn 5 từ Km: 0+499 đến Km: 0+593</t>
  </si>
  <si>
    <t>- Đào đất lòng kênh bằng máy đào đoạn 7 từ Km: 0+752 đến Km: 0+888.9
- Đắp đất bờ kênh bằng máy đoạn 6 từ Km: 0+593 đến Km: 0+752
- Đắp đất bờ kênh bằng máy đoạn 7 từ Km: 0+752 đến Km: 0+888.9</t>
  </si>
  <si>
    <t>- Nghiệm thu Thành phẩm máng và hộp mạ kẽm đỡ máng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</si>
</sst>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yy;@"/>
  </numFmts>
  <fonts count="29" x14ac:knownFonts="1">
    <font>
      <sz val="10"/>
      <name val="Arial"/>
      <family val="2"/>
      <charset val="163"/>
    </font>
    <font>
      <sz val="11"/>
      <color theme="1"/>
      <name val="Calibri"/>
      <family val="2"/>
      <scheme val="minor"/>
    </font>
    <font>
      <i/>
      <sz val="12"/>
      <color rgb="FFFF0000"/>
      <name val="Times New Roman"/>
      <family val="1"/>
      <charset val="163"/>
    </font>
    <font>
      <sz val="10"/>
      <name val="Arial"/>
      <family val="2"/>
    </font>
    <font>
      <b/>
      <sz val="12"/>
      <name val="Times New Roman"/>
      <family val="1"/>
      <charset val="163"/>
    </font>
    <font>
      <sz val="12"/>
      <name val="Times New Roman"/>
      <family val="1"/>
      <charset val="163"/>
    </font>
    <font>
      <b/>
      <sz val="16"/>
      <name val="Times New Roman"/>
      <family val="1"/>
      <charset val="163"/>
    </font>
    <font>
      <sz val="13.5"/>
      <name val="Times New Roman"/>
      <family val="1"/>
      <charset val="163"/>
    </font>
    <font>
      <b/>
      <sz val="13.5"/>
      <name val="Times New Roman"/>
      <family val="1"/>
      <charset val="163"/>
    </font>
    <font>
      <i/>
      <sz val="13.5"/>
      <name val="Times New Roman"/>
      <family val="1"/>
      <charset val="163"/>
    </font>
    <font>
      <i/>
      <sz val="13.5"/>
      <color rgb="FFFF0000"/>
      <name val="Times New Roman"/>
      <family val="1"/>
      <charset val="163"/>
    </font>
    <font>
      <sz val="13.5"/>
      <color rgb="FFFF0000"/>
      <name val="Times New Roman"/>
      <family val="1"/>
      <charset val="163"/>
    </font>
    <font>
      <sz val="13.5"/>
      <color theme="1"/>
      <name val="Wingdings 2"/>
      <family val="1"/>
      <charset val="2"/>
    </font>
    <font>
      <sz val="13.5"/>
      <name val="Wingdings 2"/>
      <family val="1"/>
      <charset val="2"/>
    </font>
    <font>
      <b/>
      <sz val="12"/>
      <color rgb="FFFF0000"/>
      <name val="Times New Roman"/>
      <family val="1"/>
      <charset val="163"/>
    </font>
    <font>
      <sz val="14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i/>
      <sz val="14"/>
      <color rgb="FFFF0000"/>
      <name val="Times New Roman"/>
      <family val="1"/>
    </font>
    <font>
      <sz val="14"/>
      <color indexed="10"/>
      <name val="Times New Roman"/>
      <family val="1"/>
    </font>
    <font>
      <sz val="8"/>
      <name val="Arial"/>
      <family val="2"/>
      <charset val="163"/>
    </font>
    <font>
      <b/>
      <sz val="14"/>
      <color rgb="FFFF0000"/>
      <name val="Times New Roman"/>
      <family val="1"/>
    </font>
    <font>
      <b/>
      <sz val="16"/>
      <color theme="1"/>
      <name val="Times New Roman"/>
      <family val="1"/>
      <charset val="163"/>
    </font>
    <font>
      <sz val="13.5"/>
      <color theme="1"/>
      <name val="Times New Roman"/>
      <family val="1"/>
      <charset val="163"/>
    </font>
    <font>
      <b/>
      <sz val="13.5"/>
      <color theme="1"/>
      <name val="Times New Roman"/>
      <family val="1"/>
      <charset val="163"/>
    </font>
    <font>
      <i/>
      <sz val="13.5"/>
      <color theme="1"/>
      <name val="Times New Roman"/>
      <family val="1"/>
      <charset val="163"/>
    </font>
    <font>
      <i/>
      <sz val="14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166">
    <xf numFmtId="0" fontId="0" fillId="0" borderId="0" xfId="0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164" fontId="10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7" fillId="0" borderId="1" xfId="0" applyFont="1" applyBorder="1"/>
    <xf numFmtId="0" fontId="11" fillId="0" borderId="0" xfId="0" applyFont="1"/>
    <xf numFmtId="0" fontId="8" fillId="0" borderId="0" xfId="0" applyFont="1" applyAlignment="1">
      <alignment horizontal="center"/>
    </xf>
    <xf numFmtId="0" fontId="12" fillId="0" borderId="1" xfId="1" applyFont="1" applyBorder="1" applyAlignment="1">
      <alignment horizontal="center" vertical="center"/>
    </xf>
    <xf numFmtId="0" fontId="13" fillId="0" borderId="0" xfId="0" applyFont="1"/>
    <xf numFmtId="0" fontId="15" fillId="0" borderId="0" xfId="3" applyFont="1" applyAlignment="1">
      <alignment horizontal="center" vertical="center"/>
    </xf>
    <xf numFmtId="0" fontId="16" fillId="0" borderId="0" xfId="3" applyFont="1" applyAlignment="1">
      <alignment horizontal="center" vertical="center"/>
    </xf>
    <xf numFmtId="0" fontId="15" fillId="0" borderId="0" xfId="3" applyFont="1" applyAlignment="1">
      <alignment horizontal="left" vertical="center"/>
    </xf>
    <xf numFmtId="0" fontId="15" fillId="3" borderId="1" xfId="3" applyFont="1" applyFill="1" applyBorder="1" applyAlignment="1">
      <alignment horizontal="center" vertical="center"/>
    </xf>
    <xf numFmtId="0" fontId="16" fillId="0" borderId="0" xfId="3" applyFont="1" applyAlignment="1">
      <alignment horizontal="center" vertical="center" wrapText="1"/>
    </xf>
    <xf numFmtId="0" fontId="16" fillId="0" borderId="1" xfId="3" applyFont="1" applyBorder="1" applyAlignment="1">
      <alignment horizontal="center" vertical="center" wrapText="1"/>
    </xf>
    <xf numFmtId="164" fontId="16" fillId="3" borderId="1" xfId="3" applyNumberFormat="1" applyFont="1" applyFill="1" applyBorder="1" applyAlignment="1">
      <alignment horizontal="center" vertical="center" wrapText="1"/>
    </xf>
    <xf numFmtId="0" fontId="16" fillId="0" borderId="1" xfId="3" applyFont="1" applyBorder="1" applyAlignment="1">
      <alignment horizontal="center" vertical="center"/>
    </xf>
    <xf numFmtId="0" fontId="16" fillId="0" borderId="1" xfId="3" applyFont="1" applyBorder="1" applyAlignment="1">
      <alignment horizontal="left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1" xfId="3" quotePrefix="1" applyFont="1" applyBorder="1" applyAlignment="1">
      <alignment vertical="center" wrapText="1"/>
    </xf>
    <xf numFmtId="0" fontId="16" fillId="0" borderId="1" xfId="3" quotePrefix="1" applyFont="1" applyBorder="1" applyAlignment="1">
      <alignment horizontal="left" vertical="center" wrapText="1"/>
    </xf>
    <xf numFmtId="0" fontId="15" fillId="0" borderId="1" xfId="3" applyFont="1" applyBorder="1" applyAlignment="1">
      <alignment horizontal="left" vertical="center" wrapText="1"/>
    </xf>
    <xf numFmtId="0" fontId="18" fillId="0" borderId="1" xfId="3" quotePrefix="1" applyFont="1" applyBorder="1" applyAlignment="1">
      <alignment horizontal="center" vertical="center" wrapText="1"/>
    </xf>
    <xf numFmtId="0" fontId="15" fillId="2" borderId="1" xfId="3" applyFont="1" applyFill="1" applyBorder="1" applyAlignment="1">
      <alignment horizontal="center" vertical="center"/>
    </xf>
    <xf numFmtId="0" fontId="18" fillId="2" borderId="1" xfId="2" quotePrefix="1" applyFont="1" applyFill="1" applyBorder="1" applyAlignment="1">
      <alignment vertical="center" wrapText="1"/>
    </xf>
    <xf numFmtId="49" fontId="16" fillId="2" borderId="1" xfId="3" applyNumberFormat="1" applyFont="1" applyFill="1" applyBorder="1" applyAlignment="1">
      <alignment horizontal="center" vertical="center"/>
    </xf>
    <xf numFmtId="0" fontId="18" fillId="0" borderId="1" xfId="3" quotePrefix="1" applyFont="1" applyBorder="1" applyAlignment="1">
      <alignment vertical="center" wrapText="1"/>
    </xf>
    <xf numFmtId="49" fontId="16" fillId="0" borderId="1" xfId="3" quotePrefix="1" applyNumberFormat="1" applyFont="1" applyBorder="1" applyAlignment="1">
      <alignment horizontal="center" vertical="center"/>
    </xf>
    <xf numFmtId="0" fontId="15" fillId="0" borderId="0" xfId="3" applyFont="1" applyAlignment="1">
      <alignment horizontal="left" vertical="center" wrapText="1"/>
    </xf>
    <xf numFmtId="0" fontId="5" fillId="0" borderId="0" xfId="0" applyFont="1" applyFill="1"/>
    <xf numFmtId="0" fontId="4" fillId="0" borderId="0" xfId="0" applyFont="1" applyFill="1"/>
    <xf numFmtId="0" fontId="14" fillId="0" borderId="0" xfId="0" applyFont="1" applyFill="1"/>
    <xf numFmtId="0" fontId="2" fillId="0" borderId="1" xfId="0" quotePrefix="1" applyFont="1" applyFill="1" applyBorder="1" applyAlignment="1">
      <alignment vertical="center" wrapText="1"/>
    </xf>
    <xf numFmtId="0" fontId="18" fillId="0" borderId="1" xfId="3" applyFont="1" applyBorder="1" applyAlignment="1">
      <alignment horizontal="left" vertical="center" wrapText="1"/>
    </xf>
    <xf numFmtId="14" fontId="21" fillId="0" borderId="0" xfId="3" applyNumberFormat="1" applyFont="1" applyAlignment="1">
      <alignment horizontal="center" vertical="center" wrapText="1"/>
    </xf>
    <xf numFmtId="0" fontId="16" fillId="0" borderId="0" xfId="3" applyFont="1" applyAlignment="1">
      <alignment horizontal="left" vertical="center" wrapText="1"/>
    </xf>
    <xf numFmtId="164" fontId="18" fillId="0" borderId="1" xfId="3" applyNumberFormat="1" applyFont="1" applyBorder="1" applyAlignment="1">
      <alignment horizontal="center" vertical="center" wrapText="1"/>
    </xf>
    <xf numFmtId="0" fontId="16" fillId="0" borderId="0" xfId="3" applyFont="1" applyAlignment="1">
      <alignment horizontal="center" vertical="center"/>
    </xf>
    <xf numFmtId="0" fontId="23" fillId="0" borderId="0" xfId="0" applyFont="1"/>
    <xf numFmtId="0" fontId="24" fillId="0" borderId="0" xfId="0" applyFont="1"/>
    <xf numFmtId="0" fontId="23" fillId="0" borderId="0" xfId="0" applyFont="1" applyAlignment="1">
      <alignment horizontal="left"/>
    </xf>
    <xf numFmtId="0" fontId="25" fillId="0" borderId="0" xfId="0" applyFont="1" applyAlignment="1">
      <alignment horizontal="right"/>
    </xf>
    <xf numFmtId="164" fontId="25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right"/>
    </xf>
    <xf numFmtId="0" fontId="23" fillId="0" borderId="1" xfId="0" applyFont="1" applyBorder="1"/>
    <xf numFmtId="0" fontId="12" fillId="0" borderId="0" xfId="0" applyFont="1"/>
    <xf numFmtId="0" fontId="24" fillId="0" borderId="0" xfId="0" applyFont="1" applyAlignment="1">
      <alignment horizontal="center"/>
    </xf>
    <xf numFmtId="164" fontId="16" fillId="0" borderId="1" xfId="0" applyNumberFormat="1" applyFont="1" applyFill="1" applyBorder="1" applyAlignment="1">
      <alignment horizontal="center" vertical="center" wrapText="1"/>
    </xf>
    <xf numFmtId="0" fontId="16" fillId="0" borderId="1" xfId="0" quotePrefix="1" applyFont="1" applyFill="1" applyBorder="1" applyAlignment="1">
      <alignment horizontal="left" vertical="center" wrapText="1"/>
    </xf>
    <xf numFmtId="164" fontId="18" fillId="0" borderId="1" xfId="0" applyNumberFormat="1" applyFont="1" applyFill="1" applyBorder="1" applyAlignment="1">
      <alignment horizontal="center" vertical="center"/>
    </xf>
    <xf numFmtId="0" fontId="18" fillId="0" borderId="1" xfId="2" quotePrefix="1" applyFont="1" applyFill="1" applyBorder="1" applyAlignment="1">
      <alignment vertical="center" wrapText="1"/>
    </xf>
    <xf numFmtId="164" fontId="18" fillId="2" borderId="1" xfId="0" applyNumberFormat="1" applyFont="1" applyFill="1" applyBorder="1" applyAlignment="1">
      <alignment horizontal="center" vertical="center"/>
    </xf>
    <xf numFmtId="0" fontId="18" fillId="0" borderId="1" xfId="3" quotePrefix="1" applyFont="1" applyFill="1" applyBorder="1" applyAlignment="1">
      <alignment vertical="center" wrapText="1"/>
    </xf>
    <xf numFmtId="0" fontId="18" fillId="0" borderId="1" xfId="3" quotePrefix="1" applyFont="1" applyFill="1" applyBorder="1" applyAlignment="1">
      <alignment vertical="top" wrapText="1"/>
    </xf>
    <xf numFmtId="0" fontId="18" fillId="0" borderId="1" xfId="0" quotePrefix="1" applyFont="1" applyFill="1" applyBorder="1" applyAlignment="1">
      <alignment vertical="center" wrapText="1"/>
    </xf>
    <xf numFmtId="0" fontId="18" fillId="2" borderId="1" xfId="0" quotePrefix="1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5" fillId="4" borderId="1" xfId="3" applyFont="1" applyFill="1" applyBorder="1" applyAlignment="1">
      <alignment horizontal="center" vertical="center"/>
    </xf>
    <xf numFmtId="164" fontId="18" fillId="4" borderId="1" xfId="0" applyNumberFormat="1" applyFont="1" applyFill="1" applyBorder="1" applyAlignment="1">
      <alignment horizontal="center" vertical="center"/>
    </xf>
    <xf numFmtId="0" fontId="18" fillId="4" borderId="1" xfId="0" quotePrefix="1" applyFont="1" applyFill="1" applyBorder="1" applyAlignment="1">
      <alignment vertical="center" wrapText="1"/>
    </xf>
    <xf numFmtId="49" fontId="16" fillId="4" borderId="1" xfId="3" applyNumberFormat="1" applyFont="1" applyFill="1" applyBorder="1" applyAlignment="1">
      <alignment horizontal="center" vertical="center"/>
    </xf>
    <xf numFmtId="0" fontId="16" fillId="4" borderId="0" xfId="3" applyFont="1" applyFill="1" applyAlignment="1">
      <alignment horizontal="center" vertical="center"/>
    </xf>
    <xf numFmtId="0" fontId="18" fillId="0" borderId="1" xfId="0" quotePrefix="1" applyFont="1" applyFill="1" applyBorder="1" applyAlignment="1">
      <alignment horizontal="center" vertical="center" wrapText="1"/>
    </xf>
    <xf numFmtId="49" fontId="16" fillId="2" borderId="1" xfId="0" quotePrefix="1" applyNumberFormat="1" applyFont="1" applyFill="1" applyBorder="1" applyAlignment="1">
      <alignment horizontal="center" vertical="center"/>
    </xf>
    <xf numFmtId="0" fontId="2" fillId="4" borderId="1" xfId="0" quotePrefix="1" applyFont="1" applyFill="1" applyBorder="1" applyAlignment="1">
      <alignment vertical="center" wrapText="1"/>
    </xf>
    <xf numFmtId="0" fontId="5" fillId="4" borderId="0" xfId="0" applyFont="1" applyFill="1"/>
    <xf numFmtId="0" fontId="2" fillId="2" borderId="1" xfId="0" quotePrefix="1" applyFont="1" applyFill="1" applyBorder="1" applyAlignment="1">
      <alignment vertical="center" wrapText="1"/>
    </xf>
    <xf numFmtId="0" fontId="5" fillId="2" borderId="0" xfId="0" applyFont="1" applyFill="1"/>
    <xf numFmtId="0" fontId="23" fillId="0" borderId="0" xfId="0" applyFont="1" applyAlignment="1">
      <alignment vertical="top"/>
    </xf>
    <xf numFmtId="0" fontId="23" fillId="0" borderId="0" xfId="0" applyFont="1" applyAlignment="1"/>
    <xf numFmtId="0" fontId="1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1" xfId="0" applyFont="1" applyFill="1" applyBorder="1"/>
    <xf numFmtId="14" fontId="15" fillId="0" borderId="1" xfId="0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16" fillId="0" borderId="0" xfId="3" applyFont="1" applyAlignment="1">
      <alignment horizontal="center" vertical="center"/>
    </xf>
    <xf numFmtId="0" fontId="16" fillId="0" borderId="0" xfId="3" applyFont="1" applyAlignment="1">
      <alignment horizontal="center" vertical="center"/>
    </xf>
    <xf numFmtId="0" fontId="16" fillId="2" borderId="0" xfId="3" applyFont="1" applyFill="1" applyAlignment="1">
      <alignment horizontal="center" vertical="center"/>
    </xf>
    <xf numFmtId="0" fontId="18" fillId="2" borderId="1" xfId="3" quotePrefix="1" applyFont="1" applyFill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top"/>
    </xf>
    <xf numFmtId="164" fontId="18" fillId="0" borderId="1" xfId="0" applyNumberFormat="1" applyFont="1" applyFill="1" applyBorder="1" applyAlignment="1">
      <alignment horizontal="center" vertical="top"/>
    </xf>
    <xf numFmtId="0" fontId="18" fillId="0" borderId="1" xfId="0" quotePrefix="1" applyFont="1" applyFill="1" applyBorder="1" applyAlignment="1">
      <alignment vertical="top" wrapText="1"/>
    </xf>
    <xf numFmtId="0" fontId="18" fillId="0" borderId="1" xfId="3" quotePrefix="1" applyFont="1" applyBorder="1" applyAlignment="1">
      <alignment horizontal="center" vertical="top" wrapText="1"/>
    </xf>
    <xf numFmtId="0" fontId="16" fillId="0" borderId="0" xfId="3" applyFont="1" applyAlignment="1">
      <alignment horizontal="center" vertical="top"/>
    </xf>
    <xf numFmtId="0" fontId="18" fillId="0" borderId="1" xfId="3" quotePrefix="1" applyFont="1" applyBorder="1" applyAlignment="1">
      <alignment vertical="top" wrapText="1"/>
    </xf>
    <xf numFmtId="0" fontId="18" fillId="4" borderId="1" xfId="3" quotePrefix="1" applyFont="1" applyFill="1" applyBorder="1" applyAlignment="1">
      <alignment vertical="center" wrapText="1"/>
    </xf>
    <xf numFmtId="0" fontId="18" fillId="4" borderId="1" xfId="0" quotePrefix="1" applyFont="1" applyFill="1" applyBorder="1" applyAlignment="1">
      <alignment vertical="top" wrapText="1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11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5" fillId="0" borderId="0" xfId="0" applyFont="1" applyFill="1" applyAlignment="1">
      <alignment vertical="center"/>
    </xf>
    <xf numFmtId="0" fontId="8" fillId="0" borderId="0" xfId="0" applyFont="1" applyAlignment="1">
      <alignment vertical="top"/>
    </xf>
    <xf numFmtId="0" fontId="4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/>
    </xf>
    <xf numFmtId="0" fontId="2" fillId="0" borderId="1" xfId="2" quotePrefix="1" applyFont="1" applyFill="1" applyBorder="1" applyAlignment="1">
      <alignment vertical="top" wrapText="1"/>
    </xf>
    <xf numFmtId="0" fontId="5" fillId="4" borderId="1" xfId="0" applyFont="1" applyFill="1" applyBorder="1" applyAlignment="1">
      <alignment horizontal="center" vertical="top"/>
    </xf>
    <xf numFmtId="164" fontId="18" fillId="4" borderId="1" xfId="0" applyNumberFormat="1" applyFont="1" applyFill="1" applyBorder="1" applyAlignment="1">
      <alignment horizontal="center" vertical="top"/>
    </xf>
    <xf numFmtId="0" fontId="2" fillId="4" borderId="1" xfId="2" quotePrefix="1" applyFont="1" applyFill="1" applyBorder="1" applyAlignment="1">
      <alignment vertical="top" wrapText="1"/>
    </xf>
    <xf numFmtId="0" fontId="2" fillId="0" borderId="1" xfId="3" quotePrefix="1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top"/>
    </xf>
    <xf numFmtId="164" fontId="18" fillId="2" borderId="1" xfId="0" applyNumberFormat="1" applyFont="1" applyFill="1" applyBorder="1" applyAlignment="1">
      <alignment horizontal="center" vertical="top"/>
    </xf>
    <xf numFmtId="0" fontId="18" fillId="2" borderId="1" xfId="2" quotePrefix="1" applyFont="1" applyFill="1" applyBorder="1" applyAlignment="1">
      <alignment vertical="top" wrapText="1"/>
    </xf>
    <xf numFmtId="0" fontId="2" fillId="2" borderId="1" xfId="2" quotePrefix="1" applyFont="1" applyFill="1" applyBorder="1" applyAlignment="1">
      <alignment vertical="top" wrapText="1"/>
    </xf>
    <xf numFmtId="0" fontId="2" fillId="2" borderId="1" xfId="3" quotePrefix="1" applyFont="1" applyFill="1" applyBorder="1" applyAlignment="1">
      <alignment vertical="top" wrapText="1"/>
    </xf>
    <xf numFmtId="0" fontId="2" fillId="0" borderId="1" xfId="0" quotePrefix="1" applyFont="1" applyFill="1" applyBorder="1" applyAlignment="1">
      <alignment vertical="top" wrapText="1"/>
    </xf>
    <xf numFmtId="0" fontId="2" fillId="2" borderId="1" xfId="0" quotePrefix="1" applyFont="1" applyFill="1" applyBorder="1" applyAlignment="1">
      <alignment vertical="top" wrapText="1"/>
    </xf>
    <xf numFmtId="0" fontId="2" fillId="4" borderId="1" xfId="0" quotePrefix="1" applyFont="1" applyFill="1" applyBorder="1" applyAlignment="1">
      <alignment vertical="top" wrapText="1"/>
    </xf>
    <xf numFmtId="0" fontId="18" fillId="2" borderId="1" xfId="0" quotePrefix="1" applyFont="1" applyFill="1" applyBorder="1" applyAlignment="1">
      <alignment vertical="top" wrapText="1"/>
    </xf>
    <xf numFmtId="0" fontId="18" fillId="2" borderId="1" xfId="3" quotePrefix="1" applyFont="1" applyFill="1" applyBorder="1" applyAlignment="1">
      <alignment horizontal="center" vertical="top" wrapText="1"/>
    </xf>
    <xf numFmtId="164" fontId="26" fillId="4" borderId="1" xfId="0" applyNumberFormat="1" applyFont="1" applyFill="1" applyBorder="1" applyAlignment="1">
      <alignment horizontal="center" vertical="top"/>
    </xf>
    <xf numFmtId="0" fontId="26" fillId="0" borderId="1" xfId="0" quotePrefix="1" applyFont="1" applyFill="1" applyBorder="1" applyAlignment="1">
      <alignment vertical="top" wrapText="1"/>
    </xf>
    <xf numFmtId="0" fontId="26" fillId="4" borderId="1" xfId="0" quotePrefix="1" applyFont="1" applyFill="1" applyBorder="1" applyAlignment="1">
      <alignment vertical="top" wrapText="1"/>
    </xf>
    <xf numFmtId="0" fontId="26" fillId="0" borderId="1" xfId="3" quotePrefix="1" applyFont="1" applyBorder="1" applyAlignment="1">
      <alignment horizontal="center" vertical="top" wrapText="1"/>
    </xf>
    <xf numFmtId="0" fontId="27" fillId="4" borderId="1" xfId="2" quotePrefix="1" applyFont="1" applyFill="1" applyBorder="1" applyAlignment="1">
      <alignment vertical="top" wrapText="1"/>
    </xf>
    <xf numFmtId="0" fontId="27" fillId="4" borderId="1" xfId="2" quotePrefix="1" applyFont="1" applyFill="1" applyBorder="1" applyAlignment="1">
      <alignment vertical="center" wrapText="1"/>
    </xf>
    <xf numFmtId="0" fontId="27" fillId="0" borderId="1" xfId="2" quotePrefix="1" applyFont="1" applyFill="1" applyBorder="1" applyAlignment="1">
      <alignment vertical="top" wrapText="1"/>
    </xf>
    <xf numFmtId="164" fontId="26" fillId="2" borderId="1" xfId="0" applyNumberFormat="1" applyFont="1" applyFill="1" applyBorder="1" applyAlignment="1">
      <alignment horizontal="center" vertical="top"/>
    </xf>
    <xf numFmtId="0" fontId="28" fillId="2" borderId="0" xfId="0" applyFont="1" applyFill="1"/>
    <xf numFmtId="0" fontId="26" fillId="2" borderId="1" xfId="0" quotePrefix="1" applyFont="1" applyFill="1" applyBorder="1" applyAlignment="1">
      <alignment vertical="top" wrapText="1"/>
    </xf>
    <xf numFmtId="0" fontId="27" fillId="0" borderId="1" xfId="2" quotePrefix="1" applyFont="1" applyFill="1" applyBorder="1" applyAlignment="1">
      <alignment vertical="center" wrapText="1"/>
    </xf>
    <xf numFmtId="0" fontId="26" fillId="0" borderId="1" xfId="3" quotePrefix="1" applyFont="1" applyFill="1" applyBorder="1" applyAlignment="1">
      <alignment horizontal="center" vertical="top" wrapText="1"/>
    </xf>
    <xf numFmtId="164" fontId="26" fillId="0" borderId="1" xfId="0" applyNumberFormat="1" applyFont="1" applyFill="1" applyBorder="1" applyAlignment="1">
      <alignment horizontal="center" vertical="top"/>
    </xf>
    <xf numFmtId="0" fontId="26" fillId="2" borderId="1" xfId="3" quotePrefix="1" applyFont="1" applyFill="1" applyBorder="1" applyAlignment="1">
      <alignment horizontal="center" vertical="top" wrapText="1"/>
    </xf>
    <xf numFmtId="0" fontId="28" fillId="0" borderId="1" xfId="0" applyFont="1" applyFill="1" applyBorder="1" applyAlignment="1">
      <alignment horizontal="center" vertical="top"/>
    </xf>
    <xf numFmtId="0" fontId="26" fillId="0" borderId="1" xfId="2" quotePrefix="1" applyFont="1" applyFill="1" applyBorder="1" applyAlignment="1">
      <alignment vertical="top" wrapText="1"/>
    </xf>
    <xf numFmtId="0" fontId="28" fillId="4" borderId="1" xfId="0" applyFont="1" applyFill="1" applyBorder="1" applyAlignment="1">
      <alignment horizontal="center" vertical="top"/>
    </xf>
    <xf numFmtId="0" fontId="26" fillId="4" borderId="1" xfId="2" quotePrefix="1" applyFont="1" applyFill="1" applyBorder="1" applyAlignment="1">
      <alignment vertical="top" wrapText="1"/>
    </xf>
    <xf numFmtId="0" fontId="26" fillId="4" borderId="1" xfId="3" quotePrefix="1" applyFont="1" applyFill="1" applyBorder="1" applyAlignment="1">
      <alignment horizontal="center" vertical="top" wrapText="1"/>
    </xf>
    <xf numFmtId="0" fontId="26" fillId="0" borderId="1" xfId="3" quotePrefix="1" applyFont="1" applyFill="1" applyBorder="1" applyAlignment="1">
      <alignment vertical="top" wrapText="1"/>
    </xf>
    <xf numFmtId="0" fontId="27" fillId="0" borderId="1" xfId="3" quotePrefix="1" applyFont="1" applyFill="1" applyBorder="1" applyAlignment="1">
      <alignment vertical="top" wrapText="1"/>
    </xf>
    <xf numFmtId="0" fontId="28" fillId="2" borderId="1" xfId="0" applyFont="1" applyFill="1" applyBorder="1" applyAlignment="1">
      <alignment horizontal="center" vertical="top"/>
    </xf>
    <xf numFmtId="0" fontId="26" fillId="2" borderId="1" xfId="2" quotePrefix="1" applyFont="1" applyFill="1" applyBorder="1" applyAlignment="1">
      <alignment vertical="top" wrapText="1"/>
    </xf>
    <xf numFmtId="0" fontId="27" fillId="2" borderId="1" xfId="2" quotePrefix="1" applyFont="1" applyFill="1" applyBorder="1" applyAlignment="1">
      <alignment vertical="top" wrapText="1"/>
    </xf>
    <xf numFmtId="0" fontId="18" fillId="0" borderId="1" xfId="2" quotePrefix="1" applyFont="1" applyFill="1" applyBorder="1" applyAlignment="1">
      <alignment vertical="top" wrapText="1"/>
    </xf>
    <xf numFmtId="0" fontId="18" fillId="0" borderId="1" xfId="3" quotePrefix="1" applyFont="1" applyFill="1" applyBorder="1" applyAlignment="1">
      <alignment horizontal="center" vertical="top" wrapText="1"/>
    </xf>
    <xf numFmtId="0" fontId="26" fillId="2" borderId="1" xfId="2" quotePrefix="1" applyFont="1" applyFill="1" applyBorder="1" applyAlignment="1">
      <alignment wrapText="1"/>
    </xf>
    <xf numFmtId="0" fontId="28" fillId="2" borderId="1" xfId="0" applyFont="1" applyFill="1" applyBorder="1"/>
    <xf numFmtId="0" fontId="16" fillId="0" borderId="0" xfId="3" applyFont="1" applyAlignment="1">
      <alignment horizontal="center" vertical="center"/>
    </xf>
    <xf numFmtId="0" fontId="17" fillId="0" borderId="0" xfId="3" applyFont="1" applyAlignment="1">
      <alignment horizontal="center" vertical="center" wrapText="1"/>
    </xf>
    <xf numFmtId="0" fontId="17" fillId="0" borderId="0" xfId="3" applyFont="1" applyAlignment="1">
      <alignment horizontal="center" vertical="top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wrapText="1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wrapText="1"/>
    </xf>
    <xf numFmtId="0" fontId="23" fillId="0" borderId="0" xfId="0" quotePrefix="1" applyFont="1" applyAlignment="1">
      <alignment horizontal="center" wrapText="1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left" vertical="top" wrapText="1"/>
    </xf>
    <xf numFmtId="0" fontId="2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wrapText="1"/>
    </xf>
    <xf numFmtId="0" fontId="11" fillId="0" borderId="0" xfId="0" quotePrefix="1" applyFont="1" applyAlignment="1">
      <alignment horizontal="left" vertical="center" wrapText="1"/>
    </xf>
    <xf numFmtId="0" fontId="7" fillId="0" borderId="0" xfId="0" quotePrefix="1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7" fillId="0" borderId="0" xfId="0" quotePrefix="1" applyFont="1" applyAlignment="1">
      <alignment horizontal="center" wrapText="1"/>
    </xf>
    <xf numFmtId="0" fontId="7" fillId="0" borderId="0" xfId="0" quotePrefix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4">
    <cellStyle name="Normal" xfId="0" builtinId="0"/>
    <cellStyle name="Normal 10" xfId="1" xr:uid="{00000000-0005-0000-0000-000001000000}"/>
    <cellStyle name="Normal 2" xfId="3" xr:uid="{00000000-0005-0000-0000-000002000000}"/>
    <cellStyle name="Normal 5 2" xfId="2" xr:uid="{00000000-0005-0000-0000-000003000000}"/>
  </cellStyles>
  <dxfs count="9">
    <dxf>
      <numFmt numFmtId="165" formatCode="*."/>
    </dxf>
    <dxf>
      <numFmt numFmtId="165" formatCode="*."/>
    </dxf>
    <dxf>
      <numFmt numFmtId="165" formatCode="*."/>
    </dxf>
    <dxf>
      <numFmt numFmtId="165" formatCode="*."/>
    </dxf>
    <dxf>
      <numFmt numFmtId="165" formatCode="*."/>
    </dxf>
    <dxf>
      <numFmt numFmtId="165" formatCode="*."/>
    </dxf>
    <dxf>
      <numFmt numFmtId="165" formatCode="*."/>
    </dxf>
    <dxf>
      <numFmt numFmtId="165" formatCode="*."/>
    </dxf>
    <dxf>
      <numFmt numFmtId="165" formatCode="*.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I63"/>
  <sheetViews>
    <sheetView view="pageBreakPreview" topLeftCell="A2" zoomScale="90" zoomScaleNormal="70" zoomScaleSheetLayoutView="90" workbookViewId="0">
      <selection activeCell="F10" sqref="F10"/>
    </sheetView>
  </sheetViews>
  <sheetFormatPr defaultColWidth="8.77734375" defaultRowHeight="18" x14ac:dyDescent="0.25"/>
  <cols>
    <col min="1" max="1" width="18" style="13" customWidth="1"/>
    <col min="2" max="2" width="15" style="13" customWidth="1"/>
    <col min="3" max="3" width="6.44140625" style="13" customWidth="1"/>
    <col min="4" max="4" width="0.33203125" style="13" hidden="1" customWidth="1"/>
    <col min="5" max="5" width="5.77734375" style="13" customWidth="1"/>
    <col min="6" max="6" width="16.77734375" style="13" customWidth="1"/>
    <col min="7" max="7" width="87.44140625" style="13" customWidth="1"/>
    <col min="8" max="8" width="38.77734375" style="13" customWidth="1"/>
    <col min="9" max="9" width="16" style="32" customWidth="1"/>
    <col min="10" max="254" width="9.109375" style="13"/>
    <col min="255" max="255" width="12.6640625" style="13" bestFit="1" customWidth="1"/>
    <col min="256" max="256" width="16.33203125" style="13" customWidth="1"/>
    <col min="257" max="257" width="6.44140625" style="13" customWidth="1"/>
    <col min="258" max="258" width="0" style="13" hidden="1" customWidth="1"/>
    <col min="259" max="259" width="5.77734375" style="13" customWidth="1"/>
    <col min="260" max="260" width="20.44140625" style="13" customWidth="1"/>
    <col min="261" max="261" width="96.109375" style="13" customWidth="1"/>
    <col min="262" max="262" width="58.44140625" style="13" customWidth="1"/>
    <col min="263" max="263" width="28.33203125" style="13" customWidth="1"/>
    <col min="264" max="510" width="9.109375" style="13"/>
    <col min="511" max="511" width="12.6640625" style="13" bestFit="1" customWidth="1"/>
    <col min="512" max="512" width="16.33203125" style="13" customWidth="1"/>
    <col min="513" max="513" width="6.44140625" style="13" customWidth="1"/>
    <col min="514" max="514" width="0" style="13" hidden="1" customWidth="1"/>
    <col min="515" max="515" width="5.77734375" style="13" customWidth="1"/>
    <col min="516" max="516" width="20.44140625" style="13" customWidth="1"/>
    <col min="517" max="517" width="96.109375" style="13" customWidth="1"/>
    <col min="518" max="518" width="58.44140625" style="13" customWidth="1"/>
    <col min="519" max="519" width="28.33203125" style="13" customWidth="1"/>
    <col min="520" max="766" width="9.109375" style="13"/>
    <col min="767" max="767" width="12.6640625" style="13" bestFit="1" customWidth="1"/>
    <col min="768" max="768" width="16.33203125" style="13" customWidth="1"/>
    <col min="769" max="769" width="6.44140625" style="13" customWidth="1"/>
    <col min="770" max="770" width="0" style="13" hidden="1" customWidth="1"/>
    <col min="771" max="771" width="5.77734375" style="13" customWidth="1"/>
    <col min="772" max="772" width="20.44140625" style="13" customWidth="1"/>
    <col min="773" max="773" width="96.109375" style="13" customWidth="1"/>
    <col min="774" max="774" width="58.44140625" style="13" customWidth="1"/>
    <col min="775" max="775" width="28.33203125" style="13" customWidth="1"/>
    <col min="776" max="1022" width="9.109375" style="13"/>
    <col min="1023" max="1023" width="12.6640625" style="13" bestFit="1" customWidth="1"/>
    <col min="1024" max="1024" width="16.33203125" style="13" customWidth="1"/>
    <col min="1025" max="1025" width="6.44140625" style="13" customWidth="1"/>
    <col min="1026" max="1026" width="0" style="13" hidden="1" customWidth="1"/>
    <col min="1027" max="1027" width="5.77734375" style="13" customWidth="1"/>
    <col min="1028" max="1028" width="20.44140625" style="13" customWidth="1"/>
    <col min="1029" max="1029" width="96.109375" style="13" customWidth="1"/>
    <col min="1030" max="1030" width="58.44140625" style="13" customWidth="1"/>
    <col min="1031" max="1031" width="28.33203125" style="13" customWidth="1"/>
    <col min="1032" max="1278" width="9.109375" style="13"/>
    <col min="1279" max="1279" width="12.6640625" style="13" bestFit="1" customWidth="1"/>
    <col min="1280" max="1280" width="16.33203125" style="13" customWidth="1"/>
    <col min="1281" max="1281" width="6.44140625" style="13" customWidth="1"/>
    <col min="1282" max="1282" width="0" style="13" hidden="1" customWidth="1"/>
    <col min="1283" max="1283" width="5.77734375" style="13" customWidth="1"/>
    <col min="1284" max="1284" width="20.44140625" style="13" customWidth="1"/>
    <col min="1285" max="1285" width="96.109375" style="13" customWidth="1"/>
    <col min="1286" max="1286" width="58.44140625" style="13" customWidth="1"/>
    <col min="1287" max="1287" width="28.33203125" style="13" customWidth="1"/>
    <col min="1288" max="1534" width="9.109375" style="13"/>
    <col min="1535" max="1535" width="12.6640625" style="13" bestFit="1" customWidth="1"/>
    <col min="1536" max="1536" width="16.33203125" style="13" customWidth="1"/>
    <col min="1537" max="1537" width="6.44140625" style="13" customWidth="1"/>
    <col min="1538" max="1538" width="0" style="13" hidden="1" customWidth="1"/>
    <col min="1539" max="1539" width="5.77734375" style="13" customWidth="1"/>
    <col min="1540" max="1540" width="20.44140625" style="13" customWidth="1"/>
    <col min="1541" max="1541" width="96.109375" style="13" customWidth="1"/>
    <col min="1542" max="1542" width="58.44140625" style="13" customWidth="1"/>
    <col min="1543" max="1543" width="28.33203125" style="13" customWidth="1"/>
    <col min="1544" max="1790" width="9.109375" style="13"/>
    <col min="1791" max="1791" width="12.6640625" style="13" bestFit="1" customWidth="1"/>
    <col min="1792" max="1792" width="16.33203125" style="13" customWidth="1"/>
    <col min="1793" max="1793" width="6.44140625" style="13" customWidth="1"/>
    <col min="1794" max="1794" width="0" style="13" hidden="1" customWidth="1"/>
    <col min="1795" max="1795" width="5.77734375" style="13" customWidth="1"/>
    <col min="1796" max="1796" width="20.44140625" style="13" customWidth="1"/>
    <col min="1797" max="1797" width="96.109375" style="13" customWidth="1"/>
    <col min="1798" max="1798" width="58.44140625" style="13" customWidth="1"/>
    <col min="1799" max="1799" width="28.33203125" style="13" customWidth="1"/>
    <col min="1800" max="2046" width="9.109375" style="13"/>
    <col min="2047" max="2047" width="12.6640625" style="13" bestFit="1" customWidth="1"/>
    <col min="2048" max="2048" width="16.33203125" style="13" customWidth="1"/>
    <col min="2049" max="2049" width="6.44140625" style="13" customWidth="1"/>
    <col min="2050" max="2050" width="0" style="13" hidden="1" customWidth="1"/>
    <col min="2051" max="2051" width="5.77734375" style="13" customWidth="1"/>
    <col min="2052" max="2052" width="20.44140625" style="13" customWidth="1"/>
    <col min="2053" max="2053" width="96.109375" style="13" customWidth="1"/>
    <col min="2054" max="2054" width="58.44140625" style="13" customWidth="1"/>
    <col min="2055" max="2055" width="28.33203125" style="13" customWidth="1"/>
    <col min="2056" max="2302" width="9.109375" style="13"/>
    <col min="2303" max="2303" width="12.6640625" style="13" bestFit="1" customWidth="1"/>
    <col min="2304" max="2304" width="16.33203125" style="13" customWidth="1"/>
    <col min="2305" max="2305" width="6.44140625" style="13" customWidth="1"/>
    <col min="2306" max="2306" width="0" style="13" hidden="1" customWidth="1"/>
    <col min="2307" max="2307" width="5.77734375" style="13" customWidth="1"/>
    <col min="2308" max="2308" width="20.44140625" style="13" customWidth="1"/>
    <col min="2309" max="2309" width="96.109375" style="13" customWidth="1"/>
    <col min="2310" max="2310" width="58.44140625" style="13" customWidth="1"/>
    <col min="2311" max="2311" width="28.33203125" style="13" customWidth="1"/>
    <col min="2312" max="2558" width="9.109375" style="13"/>
    <col min="2559" max="2559" width="12.6640625" style="13" bestFit="1" customWidth="1"/>
    <col min="2560" max="2560" width="16.33203125" style="13" customWidth="1"/>
    <col min="2561" max="2561" width="6.44140625" style="13" customWidth="1"/>
    <col min="2562" max="2562" width="0" style="13" hidden="1" customWidth="1"/>
    <col min="2563" max="2563" width="5.77734375" style="13" customWidth="1"/>
    <col min="2564" max="2564" width="20.44140625" style="13" customWidth="1"/>
    <col min="2565" max="2565" width="96.109375" style="13" customWidth="1"/>
    <col min="2566" max="2566" width="58.44140625" style="13" customWidth="1"/>
    <col min="2567" max="2567" width="28.33203125" style="13" customWidth="1"/>
    <col min="2568" max="2814" width="9.109375" style="13"/>
    <col min="2815" max="2815" width="12.6640625" style="13" bestFit="1" customWidth="1"/>
    <col min="2816" max="2816" width="16.33203125" style="13" customWidth="1"/>
    <col min="2817" max="2817" width="6.44140625" style="13" customWidth="1"/>
    <col min="2818" max="2818" width="0" style="13" hidden="1" customWidth="1"/>
    <col min="2819" max="2819" width="5.77734375" style="13" customWidth="1"/>
    <col min="2820" max="2820" width="20.44140625" style="13" customWidth="1"/>
    <col min="2821" max="2821" width="96.109375" style="13" customWidth="1"/>
    <col min="2822" max="2822" width="58.44140625" style="13" customWidth="1"/>
    <col min="2823" max="2823" width="28.33203125" style="13" customWidth="1"/>
    <col min="2824" max="3070" width="9.109375" style="13"/>
    <col min="3071" max="3071" width="12.6640625" style="13" bestFit="1" customWidth="1"/>
    <col min="3072" max="3072" width="16.33203125" style="13" customWidth="1"/>
    <col min="3073" max="3073" width="6.44140625" style="13" customWidth="1"/>
    <col min="3074" max="3074" width="0" style="13" hidden="1" customWidth="1"/>
    <col min="3075" max="3075" width="5.77734375" style="13" customWidth="1"/>
    <col min="3076" max="3076" width="20.44140625" style="13" customWidth="1"/>
    <col min="3077" max="3077" width="96.109375" style="13" customWidth="1"/>
    <col min="3078" max="3078" width="58.44140625" style="13" customWidth="1"/>
    <col min="3079" max="3079" width="28.33203125" style="13" customWidth="1"/>
    <col min="3080" max="3326" width="9.109375" style="13"/>
    <col min="3327" max="3327" width="12.6640625" style="13" bestFit="1" customWidth="1"/>
    <col min="3328" max="3328" width="16.33203125" style="13" customWidth="1"/>
    <col min="3329" max="3329" width="6.44140625" style="13" customWidth="1"/>
    <col min="3330" max="3330" width="0" style="13" hidden="1" customWidth="1"/>
    <col min="3331" max="3331" width="5.77734375" style="13" customWidth="1"/>
    <col min="3332" max="3332" width="20.44140625" style="13" customWidth="1"/>
    <col min="3333" max="3333" width="96.109375" style="13" customWidth="1"/>
    <col min="3334" max="3334" width="58.44140625" style="13" customWidth="1"/>
    <col min="3335" max="3335" width="28.33203125" style="13" customWidth="1"/>
    <col min="3336" max="3582" width="9.109375" style="13"/>
    <col min="3583" max="3583" width="12.6640625" style="13" bestFit="1" customWidth="1"/>
    <col min="3584" max="3584" width="16.33203125" style="13" customWidth="1"/>
    <col min="3585" max="3585" width="6.44140625" style="13" customWidth="1"/>
    <col min="3586" max="3586" width="0" style="13" hidden="1" customWidth="1"/>
    <col min="3587" max="3587" width="5.77734375" style="13" customWidth="1"/>
    <col min="3588" max="3588" width="20.44140625" style="13" customWidth="1"/>
    <col min="3589" max="3589" width="96.109375" style="13" customWidth="1"/>
    <col min="3590" max="3590" width="58.44140625" style="13" customWidth="1"/>
    <col min="3591" max="3591" width="28.33203125" style="13" customWidth="1"/>
    <col min="3592" max="3838" width="9.109375" style="13"/>
    <col min="3839" max="3839" width="12.6640625" style="13" bestFit="1" customWidth="1"/>
    <col min="3840" max="3840" width="16.33203125" style="13" customWidth="1"/>
    <col min="3841" max="3841" width="6.44140625" style="13" customWidth="1"/>
    <col min="3842" max="3842" width="0" style="13" hidden="1" customWidth="1"/>
    <col min="3843" max="3843" width="5.77734375" style="13" customWidth="1"/>
    <col min="3844" max="3844" width="20.44140625" style="13" customWidth="1"/>
    <col min="3845" max="3845" width="96.109375" style="13" customWidth="1"/>
    <col min="3846" max="3846" width="58.44140625" style="13" customWidth="1"/>
    <col min="3847" max="3847" width="28.33203125" style="13" customWidth="1"/>
    <col min="3848" max="4094" width="9.109375" style="13"/>
    <col min="4095" max="4095" width="12.6640625" style="13" bestFit="1" customWidth="1"/>
    <col min="4096" max="4096" width="16.33203125" style="13" customWidth="1"/>
    <col min="4097" max="4097" width="6.44140625" style="13" customWidth="1"/>
    <col min="4098" max="4098" width="0" style="13" hidden="1" customWidth="1"/>
    <col min="4099" max="4099" width="5.77734375" style="13" customWidth="1"/>
    <col min="4100" max="4100" width="20.44140625" style="13" customWidth="1"/>
    <col min="4101" max="4101" width="96.109375" style="13" customWidth="1"/>
    <col min="4102" max="4102" width="58.44140625" style="13" customWidth="1"/>
    <col min="4103" max="4103" width="28.33203125" style="13" customWidth="1"/>
    <col min="4104" max="4350" width="9.109375" style="13"/>
    <col min="4351" max="4351" width="12.6640625" style="13" bestFit="1" customWidth="1"/>
    <col min="4352" max="4352" width="16.33203125" style="13" customWidth="1"/>
    <col min="4353" max="4353" width="6.44140625" style="13" customWidth="1"/>
    <col min="4354" max="4354" width="0" style="13" hidden="1" customWidth="1"/>
    <col min="4355" max="4355" width="5.77734375" style="13" customWidth="1"/>
    <col min="4356" max="4356" width="20.44140625" style="13" customWidth="1"/>
    <col min="4357" max="4357" width="96.109375" style="13" customWidth="1"/>
    <col min="4358" max="4358" width="58.44140625" style="13" customWidth="1"/>
    <col min="4359" max="4359" width="28.33203125" style="13" customWidth="1"/>
    <col min="4360" max="4606" width="9.109375" style="13"/>
    <col min="4607" max="4607" width="12.6640625" style="13" bestFit="1" customWidth="1"/>
    <col min="4608" max="4608" width="16.33203125" style="13" customWidth="1"/>
    <col min="4609" max="4609" width="6.44140625" style="13" customWidth="1"/>
    <col min="4610" max="4610" width="0" style="13" hidden="1" customWidth="1"/>
    <col min="4611" max="4611" width="5.77734375" style="13" customWidth="1"/>
    <col min="4612" max="4612" width="20.44140625" style="13" customWidth="1"/>
    <col min="4613" max="4613" width="96.109375" style="13" customWidth="1"/>
    <col min="4614" max="4614" width="58.44140625" style="13" customWidth="1"/>
    <col min="4615" max="4615" width="28.33203125" style="13" customWidth="1"/>
    <col min="4616" max="4862" width="9.109375" style="13"/>
    <col min="4863" max="4863" width="12.6640625" style="13" bestFit="1" customWidth="1"/>
    <col min="4864" max="4864" width="16.33203125" style="13" customWidth="1"/>
    <col min="4865" max="4865" width="6.44140625" style="13" customWidth="1"/>
    <col min="4866" max="4866" width="0" style="13" hidden="1" customWidth="1"/>
    <col min="4867" max="4867" width="5.77734375" style="13" customWidth="1"/>
    <col min="4868" max="4868" width="20.44140625" style="13" customWidth="1"/>
    <col min="4869" max="4869" width="96.109375" style="13" customWidth="1"/>
    <col min="4870" max="4870" width="58.44140625" style="13" customWidth="1"/>
    <col min="4871" max="4871" width="28.33203125" style="13" customWidth="1"/>
    <col min="4872" max="5118" width="9.109375" style="13"/>
    <col min="5119" max="5119" width="12.6640625" style="13" bestFit="1" customWidth="1"/>
    <col min="5120" max="5120" width="16.33203125" style="13" customWidth="1"/>
    <col min="5121" max="5121" width="6.44140625" style="13" customWidth="1"/>
    <col min="5122" max="5122" width="0" style="13" hidden="1" customWidth="1"/>
    <col min="5123" max="5123" width="5.77734375" style="13" customWidth="1"/>
    <col min="5124" max="5124" width="20.44140625" style="13" customWidth="1"/>
    <col min="5125" max="5125" width="96.109375" style="13" customWidth="1"/>
    <col min="5126" max="5126" width="58.44140625" style="13" customWidth="1"/>
    <col min="5127" max="5127" width="28.33203125" style="13" customWidth="1"/>
    <col min="5128" max="5374" width="9.109375" style="13"/>
    <col min="5375" max="5375" width="12.6640625" style="13" bestFit="1" customWidth="1"/>
    <col min="5376" max="5376" width="16.33203125" style="13" customWidth="1"/>
    <col min="5377" max="5377" width="6.44140625" style="13" customWidth="1"/>
    <col min="5378" max="5378" width="0" style="13" hidden="1" customWidth="1"/>
    <col min="5379" max="5379" width="5.77734375" style="13" customWidth="1"/>
    <col min="5380" max="5380" width="20.44140625" style="13" customWidth="1"/>
    <col min="5381" max="5381" width="96.109375" style="13" customWidth="1"/>
    <col min="5382" max="5382" width="58.44140625" style="13" customWidth="1"/>
    <col min="5383" max="5383" width="28.33203125" style="13" customWidth="1"/>
    <col min="5384" max="5630" width="9.109375" style="13"/>
    <col min="5631" max="5631" width="12.6640625" style="13" bestFit="1" customWidth="1"/>
    <col min="5632" max="5632" width="16.33203125" style="13" customWidth="1"/>
    <col min="5633" max="5633" width="6.44140625" style="13" customWidth="1"/>
    <col min="5634" max="5634" width="0" style="13" hidden="1" customWidth="1"/>
    <col min="5635" max="5635" width="5.77734375" style="13" customWidth="1"/>
    <col min="5636" max="5636" width="20.44140625" style="13" customWidth="1"/>
    <col min="5637" max="5637" width="96.109375" style="13" customWidth="1"/>
    <col min="5638" max="5638" width="58.44140625" style="13" customWidth="1"/>
    <col min="5639" max="5639" width="28.33203125" style="13" customWidth="1"/>
    <col min="5640" max="5886" width="9.109375" style="13"/>
    <col min="5887" max="5887" width="12.6640625" style="13" bestFit="1" customWidth="1"/>
    <col min="5888" max="5888" width="16.33203125" style="13" customWidth="1"/>
    <col min="5889" max="5889" width="6.44140625" style="13" customWidth="1"/>
    <col min="5890" max="5890" width="0" style="13" hidden="1" customWidth="1"/>
    <col min="5891" max="5891" width="5.77734375" style="13" customWidth="1"/>
    <col min="5892" max="5892" width="20.44140625" style="13" customWidth="1"/>
    <col min="5893" max="5893" width="96.109375" style="13" customWidth="1"/>
    <col min="5894" max="5894" width="58.44140625" style="13" customWidth="1"/>
    <col min="5895" max="5895" width="28.33203125" style="13" customWidth="1"/>
    <col min="5896" max="6142" width="9.109375" style="13"/>
    <col min="6143" max="6143" width="12.6640625" style="13" bestFit="1" customWidth="1"/>
    <col min="6144" max="6144" width="16.33203125" style="13" customWidth="1"/>
    <col min="6145" max="6145" width="6.44140625" style="13" customWidth="1"/>
    <col min="6146" max="6146" width="0" style="13" hidden="1" customWidth="1"/>
    <col min="6147" max="6147" width="5.77734375" style="13" customWidth="1"/>
    <col min="6148" max="6148" width="20.44140625" style="13" customWidth="1"/>
    <col min="6149" max="6149" width="96.109375" style="13" customWidth="1"/>
    <col min="6150" max="6150" width="58.44140625" style="13" customWidth="1"/>
    <col min="6151" max="6151" width="28.33203125" style="13" customWidth="1"/>
    <col min="6152" max="6398" width="9.109375" style="13"/>
    <col min="6399" max="6399" width="12.6640625" style="13" bestFit="1" customWidth="1"/>
    <col min="6400" max="6400" width="16.33203125" style="13" customWidth="1"/>
    <col min="6401" max="6401" width="6.44140625" style="13" customWidth="1"/>
    <col min="6402" max="6402" width="0" style="13" hidden="1" customWidth="1"/>
    <col min="6403" max="6403" width="5.77734375" style="13" customWidth="1"/>
    <col min="6404" max="6404" width="20.44140625" style="13" customWidth="1"/>
    <col min="6405" max="6405" width="96.109375" style="13" customWidth="1"/>
    <col min="6406" max="6406" width="58.44140625" style="13" customWidth="1"/>
    <col min="6407" max="6407" width="28.33203125" style="13" customWidth="1"/>
    <col min="6408" max="6654" width="9.109375" style="13"/>
    <col min="6655" max="6655" width="12.6640625" style="13" bestFit="1" customWidth="1"/>
    <col min="6656" max="6656" width="16.33203125" style="13" customWidth="1"/>
    <col min="6657" max="6657" width="6.44140625" style="13" customWidth="1"/>
    <col min="6658" max="6658" width="0" style="13" hidden="1" customWidth="1"/>
    <col min="6659" max="6659" width="5.77734375" style="13" customWidth="1"/>
    <col min="6660" max="6660" width="20.44140625" style="13" customWidth="1"/>
    <col min="6661" max="6661" width="96.109375" style="13" customWidth="1"/>
    <col min="6662" max="6662" width="58.44140625" style="13" customWidth="1"/>
    <col min="6663" max="6663" width="28.33203125" style="13" customWidth="1"/>
    <col min="6664" max="6910" width="9.109375" style="13"/>
    <col min="6911" max="6911" width="12.6640625" style="13" bestFit="1" customWidth="1"/>
    <col min="6912" max="6912" width="16.33203125" style="13" customWidth="1"/>
    <col min="6913" max="6913" width="6.44140625" style="13" customWidth="1"/>
    <col min="6914" max="6914" width="0" style="13" hidden="1" customWidth="1"/>
    <col min="6915" max="6915" width="5.77734375" style="13" customWidth="1"/>
    <col min="6916" max="6916" width="20.44140625" style="13" customWidth="1"/>
    <col min="6917" max="6917" width="96.109375" style="13" customWidth="1"/>
    <col min="6918" max="6918" width="58.44140625" style="13" customWidth="1"/>
    <col min="6919" max="6919" width="28.33203125" style="13" customWidth="1"/>
    <col min="6920" max="7166" width="9.109375" style="13"/>
    <col min="7167" max="7167" width="12.6640625" style="13" bestFit="1" customWidth="1"/>
    <col min="7168" max="7168" width="16.33203125" style="13" customWidth="1"/>
    <col min="7169" max="7169" width="6.44140625" style="13" customWidth="1"/>
    <col min="7170" max="7170" width="0" style="13" hidden="1" customWidth="1"/>
    <col min="7171" max="7171" width="5.77734375" style="13" customWidth="1"/>
    <col min="7172" max="7172" width="20.44140625" style="13" customWidth="1"/>
    <col min="7173" max="7173" width="96.109375" style="13" customWidth="1"/>
    <col min="7174" max="7174" width="58.44140625" style="13" customWidth="1"/>
    <col min="7175" max="7175" width="28.33203125" style="13" customWidth="1"/>
    <col min="7176" max="7422" width="9.109375" style="13"/>
    <col min="7423" max="7423" width="12.6640625" style="13" bestFit="1" customWidth="1"/>
    <col min="7424" max="7424" width="16.33203125" style="13" customWidth="1"/>
    <col min="7425" max="7425" width="6.44140625" style="13" customWidth="1"/>
    <col min="7426" max="7426" width="0" style="13" hidden="1" customWidth="1"/>
    <col min="7427" max="7427" width="5.77734375" style="13" customWidth="1"/>
    <col min="7428" max="7428" width="20.44140625" style="13" customWidth="1"/>
    <col min="7429" max="7429" width="96.109375" style="13" customWidth="1"/>
    <col min="7430" max="7430" width="58.44140625" style="13" customWidth="1"/>
    <col min="7431" max="7431" width="28.33203125" style="13" customWidth="1"/>
    <col min="7432" max="7678" width="9.109375" style="13"/>
    <col min="7679" max="7679" width="12.6640625" style="13" bestFit="1" customWidth="1"/>
    <col min="7680" max="7680" width="16.33203125" style="13" customWidth="1"/>
    <col min="7681" max="7681" width="6.44140625" style="13" customWidth="1"/>
    <col min="7682" max="7682" width="0" style="13" hidden="1" customWidth="1"/>
    <col min="7683" max="7683" width="5.77734375" style="13" customWidth="1"/>
    <col min="7684" max="7684" width="20.44140625" style="13" customWidth="1"/>
    <col min="7685" max="7685" width="96.109375" style="13" customWidth="1"/>
    <col min="7686" max="7686" width="58.44140625" style="13" customWidth="1"/>
    <col min="7687" max="7687" width="28.33203125" style="13" customWidth="1"/>
    <col min="7688" max="7934" width="9.109375" style="13"/>
    <col min="7935" max="7935" width="12.6640625" style="13" bestFit="1" customWidth="1"/>
    <col min="7936" max="7936" width="16.33203125" style="13" customWidth="1"/>
    <col min="7937" max="7937" width="6.44140625" style="13" customWidth="1"/>
    <col min="7938" max="7938" width="0" style="13" hidden="1" customWidth="1"/>
    <col min="7939" max="7939" width="5.77734375" style="13" customWidth="1"/>
    <col min="7940" max="7940" width="20.44140625" style="13" customWidth="1"/>
    <col min="7941" max="7941" width="96.109375" style="13" customWidth="1"/>
    <col min="7942" max="7942" width="58.44140625" style="13" customWidth="1"/>
    <col min="7943" max="7943" width="28.33203125" style="13" customWidth="1"/>
    <col min="7944" max="8190" width="9.109375" style="13"/>
    <col min="8191" max="8191" width="12.6640625" style="13" bestFit="1" customWidth="1"/>
    <col min="8192" max="8192" width="16.33203125" style="13" customWidth="1"/>
    <col min="8193" max="8193" width="6.44140625" style="13" customWidth="1"/>
    <col min="8194" max="8194" width="0" style="13" hidden="1" customWidth="1"/>
    <col min="8195" max="8195" width="5.77734375" style="13" customWidth="1"/>
    <col min="8196" max="8196" width="20.44140625" style="13" customWidth="1"/>
    <col min="8197" max="8197" width="96.109375" style="13" customWidth="1"/>
    <col min="8198" max="8198" width="58.44140625" style="13" customWidth="1"/>
    <col min="8199" max="8199" width="28.33203125" style="13" customWidth="1"/>
    <col min="8200" max="8446" width="9.109375" style="13"/>
    <col min="8447" max="8447" width="12.6640625" style="13" bestFit="1" customWidth="1"/>
    <col min="8448" max="8448" width="16.33203125" style="13" customWidth="1"/>
    <col min="8449" max="8449" width="6.44140625" style="13" customWidth="1"/>
    <col min="8450" max="8450" width="0" style="13" hidden="1" customWidth="1"/>
    <col min="8451" max="8451" width="5.77734375" style="13" customWidth="1"/>
    <col min="8452" max="8452" width="20.44140625" style="13" customWidth="1"/>
    <col min="8453" max="8453" width="96.109375" style="13" customWidth="1"/>
    <col min="8454" max="8454" width="58.44140625" style="13" customWidth="1"/>
    <col min="8455" max="8455" width="28.33203125" style="13" customWidth="1"/>
    <col min="8456" max="8702" width="9.109375" style="13"/>
    <col min="8703" max="8703" width="12.6640625" style="13" bestFit="1" customWidth="1"/>
    <col min="8704" max="8704" width="16.33203125" style="13" customWidth="1"/>
    <col min="8705" max="8705" width="6.44140625" style="13" customWidth="1"/>
    <col min="8706" max="8706" width="0" style="13" hidden="1" customWidth="1"/>
    <col min="8707" max="8707" width="5.77734375" style="13" customWidth="1"/>
    <col min="8708" max="8708" width="20.44140625" style="13" customWidth="1"/>
    <col min="8709" max="8709" width="96.109375" style="13" customWidth="1"/>
    <col min="8710" max="8710" width="58.44140625" style="13" customWidth="1"/>
    <col min="8711" max="8711" width="28.33203125" style="13" customWidth="1"/>
    <col min="8712" max="8958" width="9.109375" style="13"/>
    <col min="8959" max="8959" width="12.6640625" style="13" bestFit="1" customWidth="1"/>
    <col min="8960" max="8960" width="16.33203125" style="13" customWidth="1"/>
    <col min="8961" max="8961" width="6.44140625" style="13" customWidth="1"/>
    <col min="8962" max="8962" width="0" style="13" hidden="1" customWidth="1"/>
    <col min="8963" max="8963" width="5.77734375" style="13" customWidth="1"/>
    <col min="8964" max="8964" width="20.44140625" style="13" customWidth="1"/>
    <col min="8965" max="8965" width="96.109375" style="13" customWidth="1"/>
    <col min="8966" max="8966" width="58.44140625" style="13" customWidth="1"/>
    <col min="8967" max="8967" width="28.33203125" style="13" customWidth="1"/>
    <col min="8968" max="9214" width="9.109375" style="13"/>
    <col min="9215" max="9215" width="12.6640625" style="13" bestFit="1" customWidth="1"/>
    <col min="9216" max="9216" width="16.33203125" style="13" customWidth="1"/>
    <col min="9217" max="9217" width="6.44140625" style="13" customWidth="1"/>
    <col min="9218" max="9218" width="0" style="13" hidden="1" customWidth="1"/>
    <col min="9219" max="9219" width="5.77734375" style="13" customWidth="1"/>
    <col min="9220" max="9220" width="20.44140625" style="13" customWidth="1"/>
    <col min="9221" max="9221" width="96.109375" style="13" customWidth="1"/>
    <col min="9222" max="9222" width="58.44140625" style="13" customWidth="1"/>
    <col min="9223" max="9223" width="28.33203125" style="13" customWidth="1"/>
    <col min="9224" max="9470" width="9.109375" style="13"/>
    <col min="9471" max="9471" width="12.6640625" style="13" bestFit="1" customWidth="1"/>
    <col min="9472" max="9472" width="16.33203125" style="13" customWidth="1"/>
    <col min="9473" max="9473" width="6.44140625" style="13" customWidth="1"/>
    <col min="9474" max="9474" width="0" style="13" hidden="1" customWidth="1"/>
    <col min="9475" max="9475" width="5.77734375" style="13" customWidth="1"/>
    <col min="9476" max="9476" width="20.44140625" style="13" customWidth="1"/>
    <col min="9477" max="9477" width="96.109375" style="13" customWidth="1"/>
    <col min="9478" max="9478" width="58.44140625" style="13" customWidth="1"/>
    <col min="9479" max="9479" width="28.33203125" style="13" customWidth="1"/>
    <col min="9480" max="9726" width="9.109375" style="13"/>
    <col min="9727" max="9727" width="12.6640625" style="13" bestFit="1" customWidth="1"/>
    <col min="9728" max="9728" width="16.33203125" style="13" customWidth="1"/>
    <col min="9729" max="9729" width="6.44140625" style="13" customWidth="1"/>
    <col min="9730" max="9730" width="0" style="13" hidden="1" customWidth="1"/>
    <col min="9731" max="9731" width="5.77734375" style="13" customWidth="1"/>
    <col min="9732" max="9732" width="20.44140625" style="13" customWidth="1"/>
    <col min="9733" max="9733" width="96.109375" style="13" customWidth="1"/>
    <col min="9734" max="9734" width="58.44140625" style="13" customWidth="1"/>
    <col min="9735" max="9735" width="28.33203125" style="13" customWidth="1"/>
    <col min="9736" max="9982" width="9.109375" style="13"/>
    <col min="9983" max="9983" width="12.6640625" style="13" bestFit="1" customWidth="1"/>
    <col min="9984" max="9984" width="16.33203125" style="13" customWidth="1"/>
    <col min="9985" max="9985" width="6.44140625" style="13" customWidth="1"/>
    <col min="9986" max="9986" width="0" style="13" hidden="1" customWidth="1"/>
    <col min="9987" max="9987" width="5.77734375" style="13" customWidth="1"/>
    <col min="9988" max="9988" width="20.44140625" style="13" customWidth="1"/>
    <col min="9989" max="9989" width="96.109375" style="13" customWidth="1"/>
    <col min="9990" max="9990" width="58.44140625" style="13" customWidth="1"/>
    <col min="9991" max="9991" width="28.33203125" style="13" customWidth="1"/>
    <col min="9992" max="10238" width="9.109375" style="13"/>
    <col min="10239" max="10239" width="12.6640625" style="13" bestFit="1" customWidth="1"/>
    <col min="10240" max="10240" width="16.33203125" style="13" customWidth="1"/>
    <col min="10241" max="10241" width="6.44140625" style="13" customWidth="1"/>
    <col min="10242" max="10242" width="0" style="13" hidden="1" customWidth="1"/>
    <col min="10243" max="10243" width="5.77734375" style="13" customWidth="1"/>
    <col min="10244" max="10244" width="20.44140625" style="13" customWidth="1"/>
    <col min="10245" max="10245" width="96.109375" style="13" customWidth="1"/>
    <col min="10246" max="10246" width="58.44140625" style="13" customWidth="1"/>
    <col min="10247" max="10247" width="28.33203125" style="13" customWidth="1"/>
    <col min="10248" max="10494" width="9.109375" style="13"/>
    <col min="10495" max="10495" width="12.6640625" style="13" bestFit="1" customWidth="1"/>
    <col min="10496" max="10496" width="16.33203125" style="13" customWidth="1"/>
    <col min="10497" max="10497" width="6.44140625" style="13" customWidth="1"/>
    <col min="10498" max="10498" width="0" style="13" hidden="1" customWidth="1"/>
    <col min="10499" max="10499" width="5.77734375" style="13" customWidth="1"/>
    <col min="10500" max="10500" width="20.44140625" style="13" customWidth="1"/>
    <col min="10501" max="10501" width="96.109375" style="13" customWidth="1"/>
    <col min="10502" max="10502" width="58.44140625" style="13" customWidth="1"/>
    <col min="10503" max="10503" width="28.33203125" style="13" customWidth="1"/>
    <col min="10504" max="10750" width="9.109375" style="13"/>
    <col min="10751" max="10751" width="12.6640625" style="13" bestFit="1" customWidth="1"/>
    <col min="10752" max="10752" width="16.33203125" style="13" customWidth="1"/>
    <col min="10753" max="10753" width="6.44140625" style="13" customWidth="1"/>
    <col min="10754" max="10754" width="0" style="13" hidden="1" customWidth="1"/>
    <col min="10755" max="10755" width="5.77734375" style="13" customWidth="1"/>
    <col min="10756" max="10756" width="20.44140625" style="13" customWidth="1"/>
    <col min="10757" max="10757" width="96.109375" style="13" customWidth="1"/>
    <col min="10758" max="10758" width="58.44140625" style="13" customWidth="1"/>
    <col min="10759" max="10759" width="28.33203125" style="13" customWidth="1"/>
    <col min="10760" max="11006" width="9.109375" style="13"/>
    <col min="11007" max="11007" width="12.6640625" style="13" bestFit="1" customWidth="1"/>
    <col min="11008" max="11008" width="16.33203125" style="13" customWidth="1"/>
    <col min="11009" max="11009" width="6.44140625" style="13" customWidth="1"/>
    <col min="11010" max="11010" width="0" style="13" hidden="1" customWidth="1"/>
    <col min="11011" max="11011" width="5.77734375" style="13" customWidth="1"/>
    <col min="11012" max="11012" width="20.44140625" style="13" customWidth="1"/>
    <col min="11013" max="11013" width="96.109375" style="13" customWidth="1"/>
    <col min="11014" max="11014" width="58.44140625" style="13" customWidth="1"/>
    <col min="11015" max="11015" width="28.33203125" style="13" customWidth="1"/>
    <col min="11016" max="11262" width="9.109375" style="13"/>
    <col min="11263" max="11263" width="12.6640625" style="13" bestFit="1" customWidth="1"/>
    <col min="11264" max="11264" width="16.33203125" style="13" customWidth="1"/>
    <col min="11265" max="11265" width="6.44140625" style="13" customWidth="1"/>
    <col min="11266" max="11266" width="0" style="13" hidden="1" customWidth="1"/>
    <col min="11267" max="11267" width="5.77734375" style="13" customWidth="1"/>
    <col min="11268" max="11268" width="20.44140625" style="13" customWidth="1"/>
    <col min="11269" max="11269" width="96.109375" style="13" customWidth="1"/>
    <col min="11270" max="11270" width="58.44140625" style="13" customWidth="1"/>
    <col min="11271" max="11271" width="28.33203125" style="13" customWidth="1"/>
    <col min="11272" max="11518" width="9.109375" style="13"/>
    <col min="11519" max="11519" width="12.6640625" style="13" bestFit="1" customWidth="1"/>
    <col min="11520" max="11520" width="16.33203125" style="13" customWidth="1"/>
    <col min="11521" max="11521" width="6.44140625" style="13" customWidth="1"/>
    <col min="11522" max="11522" width="0" style="13" hidden="1" customWidth="1"/>
    <col min="11523" max="11523" width="5.77734375" style="13" customWidth="1"/>
    <col min="11524" max="11524" width="20.44140625" style="13" customWidth="1"/>
    <col min="11525" max="11525" width="96.109375" style="13" customWidth="1"/>
    <col min="11526" max="11526" width="58.44140625" style="13" customWidth="1"/>
    <col min="11527" max="11527" width="28.33203125" style="13" customWidth="1"/>
    <col min="11528" max="11774" width="9.109375" style="13"/>
    <col min="11775" max="11775" width="12.6640625" style="13" bestFit="1" customWidth="1"/>
    <col min="11776" max="11776" width="16.33203125" style="13" customWidth="1"/>
    <col min="11777" max="11777" width="6.44140625" style="13" customWidth="1"/>
    <col min="11778" max="11778" width="0" style="13" hidden="1" customWidth="1"/>
    <col min="11779" max="11779" width="5.77734375" style="13" customWidth="1"/>
    <col min="11780" max="11780" width="20.44140625" style="13" customWidth="1"/>
    <col min="11781" max="11781" width="96.109375" style="13" customWidth="1"/>
    <col min="11782" max="11782" width="58.44140625" style="13" customWidth="1"/>
    <col min="11783" max="11783" width="28.33203125" style="13" customWidth="1"/>
    <col min="11784" max="12030" width="9.109375" style="13"/>
    <col min="12031" max="12031" width="12.6640625" style="13" bestFit="1" customWidth="1"/>
    <col min="12032" max="12032" width="16.33203125" style="13" customWidth="1"/>
    <col min="12033" max="12033" width="6.44140625" style="13" customWidth="1"/>
    <col min="12034" max="12034" width="0" style="13" hidden="1" customWidth="1"/>
    <col min="12035" max="12035" width="5.77734375" style="13" customWidth="1"/>
    <col min="12036" max="12036" width="20.44140625" style="13" customWidth="1"/>
    <col min="12037" max="12037" width="96.109375" style="13" customWidth="1"/>
    <col min="12038" max="12038" width="58.44140625" style="13" customWidth="1"/>
    <col min="12039" max="12039" width="28.33203125" style="13" customWidth="1"/>
    <col min="12040" max="12286" width="9.109375" style="13"/>
    <col min="12287" max="12287" width="12.6640625" style="13" bestFit="1" customWidth="1"/>
    <col min="12288" max="12288" width="16.33203125" style="13" customWidth="1"/>
    <col min="12289" max="12289" width="6.44140625" style="13" customWidth="1"/>
    <col min="12290" max="12290" width="0" style="13" hidden="1" customWidth="1"/>
    <col min="12291" max="12291" width="5.77734375" style="13" customWidth="1"/>
    <col min="12292" max="12292" width="20.44140625" style="13" customWidth="1"/>
    <col min="12293" max="12293" width="96.109375" style="13" customWidth="1"/>
    <col min="12294" max="12294" width="58.44140625" style="13" customWidth="1"/>
    <col min="12295" max="12295" width="28.33203125" style="13" customWidth="1"/>
    <col min="12296" max="12542" width="9.109375" style="13"/>
    <col min="12543" max="12543" width="12.6640625" style="13" bestFit="1" customWidth="1"/>
    <col min="12544" max="12544" width="16.33203125" style="13" customWidth="1"/>
    <col min="12545" max="12545" width="6.44140625" style="13" customWidth="1"/>
    <col min="12546" max="12546" width="0" style="13" hidden="1" customWidth="1"/>
    <col min="12547" max="12547" width="5.77734375" style="13" customWidth="1"/>
    <col min="12548" max="12548" width="20.44140625" style="13" customWidth="1"/>
    <col min="12549" max="12549" width="96.109375" style="13" customWidth="1"/>
    <col min="12550" max="12550" width="58.44140625" style="13" customWidth="1"/>
    <col min="12551" max="12551" width="28.33203125" style="13" customWidth="1"/>
    <col min="12552" max="12798" width="9.109375" style="13"/>
    <col min="12799" max="12799" width="12.6640625" style="13" bestFit="1" customWidth="1"/>
    <col min="12800" max="12800" width="16.33203125" style="13" customWidth="1"/>
    <col min="12801" max="12801" width="6.44140625" style="13" customWidth="1"/>
    <col min="12802" max="12802" width="0" style="13" hidden="1" customWidth="1"/>
    <col min="12803" max="12803" width="5.77734375" style="13" customWidth="1"/>
    <col min="12804" max="12804" width="20.44140625" style="13" customWidth="1"/>
    <col min="12805" max="12805" width="96.109375" style="13" customWidth="1"/>
    <col min="12806" max="12806" width="58.44140625" style="13" customWidth="1"/>
    <col min="12807" max="12807" width="28.33203125" style="13" customWidth="1"/>
    <col min="12808" max="13054" width="9.109375" style="13"/>
    <col min="13055" max="13055" width="12.6640625" style="13" bestFit="1" customWidth="1"/>
    <col min="13056" max="13056" width="16.33203125" style="13" customWidth="1"/>
    <col min="13057" max="13057" width="6.44140625" style="13" customWidth="1"/>
    <col min="13058" max="13058" width="0" style="13" hidden="1" customWidth="1"/>
    <col min="13059" max="13059" width="5.77734375" style="13" customWidth="1"/>
    <col min="13060" max="13060" width="20.44140625" style="13" customWidth="1"/>
    <col min="13061" max="13061" width="96.109375" style="13" customWidth="1"/>
    <col min="13062" max="13062" width="58.44140625" style="13" customWidth="1"/>
    <col min="13063" max="13063" width="28.33203125" style="13" customWidth="1"/>
    <col min="13064" max="13310" width="9.109375" style="13"/>
    <col min="13311" max="13311" width="12.6640625" style="13" bestFit="1" customWidth="1"/>
    <col min="13312" max="13312" width="16.33203125" style="13" customWidth="1"/>
    <col min="13313" max="13313" width="6.44140625" style="13" customWidth="1"/>
    <col min="13314" max="13314" width="0" style="13" hidden="1" customWidth="1"/>
    <col min="13315" max="13315" width="5.77734375" style="13" customWidth="1"/>
    <col min="13316" max="13316" width="20.44140625" style="13" customWidth="1"/>
    <col min="13317" max="13317" width="96.109375" style="13" customWidth="1"/>
    <col min="13318" max="13318" width="58.44140625" style="13" customWidth="1"/>
    <col min="13319" max="13319" width="28.33203125" style="13" customWidth="1"/>
    <col min="13320" max="13566" width="9.109375" style="13"/>
    <col min="13567" max="13567" width="12.6640625" style="13" bestFit="1" customWidth="1"/>
    <col min="13568" max="13568" width="16.33203125" style="13" customWidth="1"/>
    <col min="13569" max="13569" width="6.44140625" style="13" customWidth="1"/>
    <col min="13570" max="13570" width="0" style="13" hidden="1" customWidth="1"/>
    <col min="13571" max="13571" width="5.77734375" style="13" customWidth="1"/>
    <col min="13572" max="13572" width="20.44140625" style="13" customWidth="1"/>
    <col min="13573" max="13573" width="96.109375" style="13" customWidth="1"/>
    <col min="13574" max="13574" width="58.44140625" style="13" customWidth="1"/>
    <col min="13575" max="13575" width="28.33203125" style="13" customWidth="1"/>
    <col min="13576" max="13822" width="9.109375" style="13"/>
    <col min="13823" max="13823" width="12.6640625" style="13" bestFit="1" customWidth="1"/>
    <col min="13824" max="13824" width="16.33203125" style="13" customWidth="1"/>
    <col min="13825" max="13825" width="6.44140625" style="13" customWidth="1"/>
    <col min="13826" max="13826" width="0" style="13" hidden="1" customWidth="1"/>
    <col min="13827" max="13827" width="5.77734375" style="13" customWidth="1"/>
    <col min="13828" max="13828" width="20.44140625" style="13" customWidth="1"/>
    <col min="13829" max="13829" width="96.109375" style="13" customWidth="1"/>
    <col min="13830" max="13830" width="58.44140625" style="13" customWidth="1"/>
    <col min="13831" max="13831" width="28.33203125" style="13" customWidth="1"/>
    <col min="13832" max="14078" width="9.109375" style="13"/>
    <col min="14079" max="14079" width="12.6640625" style="13" bestFit="1" customWidth="1"/>
    <col min="14080" max="14080" width="16.33203125" style="13" customWidth="1"/>
    <col min="14081" max="14081" width="6.44140625" style="13" customWidth="1"/>
    <col min="14082" max="14082" width="0" style="13" hidden="1" customWidth="1"/>
    <col min="14083" max="14083" width="5.77734375" style="13" customWidth="1"/>
    <col min="14084" max="14084" width="20.44140625" style="13" customWidth="1"/>
    <col min="14085" max="14085" width="96.109375" style="13" customWidth="1"/>
    <col min="14086" max="14086" width="58.44140625" style="13" customWidth="1"/>
    <col min="14087" max="14087" width="28.33203125" style="13" customWidth="1"/>
    <col min="14088" max="14334" width="9.109375" style="13"/>
    <col min="14335" max="14335" width="12.6640625" style="13" bestFit="1" customWidth="1"/>
    <col min="14336" max="14336" width="16.33203125" style="13" customWidth="1"/>
    <col min="14337" max="14337" width="6.44140625" style="13" customWidth="1"/>
    <col min="14338" max="14338" width="0" style="13" hidden="1" customWidth="1"/>
    <col min="14339" max="14339" width="5.77734375" style="13" customWidth="1"/>
    <col min="14340" max="14340" width="20.44140625" style="13" customWidth="1"/>
    <col min="14341" max="14341" width="96.109375" style="13" customWidth="1"/>
    <col min="14342" max="14342" width="58.44140625" style="13" customWidth="1"/>
    <col min="14343" max="14343" width="28.33203125" style="13" customWidth="1"/>
    <col min="14344" max="14590" width="9.109375" style="13"/>
    <col min="14591" max="14591" width="12.6640625" style="13" bestFit="1" customWidth="1"/>
    <col min="14592" max="14592" width="16.33203125" style="13" customWidth="1"/>
    <col min="14593" max="14593" width="6.44140625" style="13" customWidth="1"/>
    <col min="14594" max="14594" width="0" style="13" hidden="1" customWidth="1"/>
    <col min="14595" max="14595" width="5.77734375" style="13" customWidth="1"/>
    <col min="14596" max="14596" width="20.44140625" style="13" customWidth="1"/>
    <col min="14597" max="14597" width="96.109375" style="13" customWidth="1"/>
    <col min="14598" max="14598" width="58.44140625" style="13" customWidth="1"/>
    <col min="14599" max="14599" width="28.33203125" style="13" customWidth="1"/>
    <col min="14600" max="14846" width="9.109375" style="13"/>
    <col min="14847" max="14847" width="12.6640625" style="13" bestFit="1" customWidth="1"/>
    <col min="14848" max="14848" width="16.33203125" style="13" customWidth="1"/>
    <col min="14849" max="14849" width="6.44140625" style="13" customWidth="1"/>
    <col min="14850" max="14850" width="0" style="13" hidden="1" customWidth="1"/>
    <col min="14851" max="14851" width="5.77734375" style="13" customWidth="1"/>
    <col min="14852" max="14852" width="20.44140625" style="13" customWidth="1"/>
    <col min="14853" max="14853" width="96.109375" style="13" customWidth="1"/>
    <col min="14854" max="14854" width="58.44140625" style="13" customWidth="1"/>
    <col min="14855" max="14855" width="28.33203125" style="13" customWidth="1"/>
    <col min="14856" max="15102" width="9.109375" style="13"/>
    <col min="15103" max="15103" width="12.6640625" style="13" bestFit="1" customWidth="1"/>
    <col min="15104" max="15104" width="16.33203125" style="13" customWidth="1"/>
    <col min="15105" max="15105" width="6.44140625" style="13" customWidth="1"/>
    <col min="15106" max="15106" width="0" style="13" hidden="1" customWidth="1"/>
    <col min="15107" max="15107" width="5.77734375" style="13" customWidth="1"/>
    <col min="15108" max="15108" width="20.44140625" style="13" customWidth="1"/>
    <col min="15109" max="15109" width="96.109375" style="13" customWidth="1"/>
    <col min="15110" max="15110" width="58.44140625" style="13" customWidth="1"/>
    <col min="15111" max="15111" width="28.33203125" style="13" customWidth="1"/>
    <col min="15112" max="15358" width="9.109375" style="13"/>
    <col min="15359" max="15359" width="12.6640625" style="13" bestFit="1" customWidth="1"/>
    <col min="15360" max="15360" width="16.33203125" style="13" customWidth="1"/>
    <col min="15361" max="15361" width="6.44140625" style="13" customWidth="1"/>
    <col min="15362" max="15362" width="0" style="13" hidden="1" customWidth="1"/>
    <col min="15363" max="15363" width="5.77734375" style="13" customWidth="1"/>
    <col min="15364" max="15364" width="20.44140625" style="13" customWidth="1"/>
    <col min="15365" max="15365" width="96.109375" style="13" customWidth="1"/>
    <col min="15366" max="15366" width="58.44140625" style="13" customWidth="1"/>
    <col min="15367" max="15367" width="28.33203125" style="13" customWidth="1"/>
    <col min="15368" max="15614" width="9.109375" style="13"/>
    <col min="15615" max="15615" width="12.6640625" style="13" bestFit="1" customWidth="1"/>
    <col min="15616" max="15616" width="16.33203125" style="13" customWidth="1"/>
    <col min="15617" max="15617" width="6.44140625" style="13" customWidth="1"/>
    <col min="15618" max="15618" width="0" style="13" hidden="1" customWidth="1"/>
    <col min="15619" max="15619" width="5.77734375" style="13" customWidth="1"/>
    <col min="15620" max="15620" width="20.44140625" style="13" customWidth="1"/>
    <col min="15621" max="15621" width="96.109375" style="13" customWidth="1"/>
    <col min="15622" max="15622" width="58.44140625" style="13" customWidth="1"/>
    <col min="15623" max="15623" width="28.33203125" style="13" customWidth="1"/>
    <col min="15624" max="15870" width="9.109375" style="13"/>
    <col min="15871" max="15871" width="12.6640625" style="13" bestFit="1" customWidth="1"/>
    <col min="15872" max="15872" width="16.33203125" style="13" customWidth="1"/>
    <col min="15873" max="15873" width="6.44140625" style="13" customWidth="1"/>
    <col min="15874" max="15874" width="0" style="13" hidden="1" customWidth="1"/>
    <col min="15875" max="15875" width="5.77734375" style="13" customWidth="1"/>
    <col min="15876" max="15876" width="20.44140625" style="13" customWidth="1"/>
    <col min="15877" max="15877" width="96.109375" style="13" customWidth="1"/>
    <col min="15878" max="15878" width="58.44140625" style="13" customWidth="1"/>
    <col min="15879" max="15879" width="28.33203125" style="13" customWidth="1"/>
    <col min="15880" max="16126" width="9.109375" style="13"/>
    <col min="16127" max="16127" width="12.6640625" style="13" bestFit="1" customWidth="1"/>
    <col min="16128" max="16128" width="16.33203125" style="13" customWidth="1"/>
    <col min="16129" max="16129" width="6.44140625" style="13" customWidth="1"/>
    <col min="16130" max="16130" width="0" style="13" hidden="1" customWidth="1"/>
    <col min="16131" max="16131" width="5.77734375" style="13" customWidth="1"/>
    <col min="16132" max="16132" width="20.44140625" style="13" customWidth="1"/>
    <col min="16133" max="16133" width="96.109375" style="13" customWidth="1"/>
    <col min="16134" max="16134" width="58.44140625" style="13" customWidth="1"/>
    <col min="16135" max="16135" width="28.33203125" style="13" customWidth="1"/>
    <col min="16136" max="16384" width="9.109375" style="13"/>
  </cols>
  <sheetData>
    <row r="1" spans="1:9" x14ac:dyDescent="0.25">
      <c r="E1" s="143" t="s">
        <v>36</v>
      </c>
      <c r="F1" s="143"/>
      <c r="G1" s="143"/>
      <c r="H1" s="143"/>
      <c r="I1" s="143"/>
    </row>
    <row r="2" spans="1:9" ht="45" customHeight="1" x14ac:dyDescent="0.25">
      <c r="E2" s="144" t="s">
        <v>124</v>
      </c>
      <c r="F2" s="144"/>
      <c r="G2" s="144"/>
      <c r="H2" s="144"/>
      <c r="I2" s="144"/>
    </row>
    <row r="3" spans="1:9" x14ac:dyDescent="0.25">
      <c r="E3" s="145"/>
      <c r="F3" s="145"/>
      <c r="G3" s="145"/>
      <c r="H3" s="145"/>
      <c r="I3" s="145"/>
    </row>
    <row r="4" spans="1:9" x14ac:dyDescent="0.25">
      <c r="E4" s="15"/>
      <c r="F4" s="15"/>
      <c r="G4" s="15"/>
      <c r="H4" s="15"/>
      <c r="I4" s="15"/>
    </row>
    <row r="5" spans="1:9" s="17" customFormat="1" ht="52.5" customHeight="1" x14ac:dyDescent="0.25">
      <c r="A5" s="16" t="s">
        <v>38</v>
      </c>
      <c r="B5" s="16" t="s">
        <v>39</v>
      </c>
      <c r="E5" s="18" t="s">
        <v>40</v>
      </c>
      <c r="F5" s="18" t="s">
        <v>41</v>
      </c>
      <c r="G5" s="18" t="s">
        <v>42</v>
      </c>
      <c r="H5" s="18" t="s">
        <v>43</v>
      </c>
      <c r="I5" s="18" t="s">
        <v>55</v>
      </c>
    </row>
    <row r="6" spans="1:9" s="17" customFormat="1" ht="17.399999999999999" x14ac:dyDescent="0.25">
      <c r="A6" s="19">
        <v>45960</v>
      </c>
      <c r="B6" s="19">
        <f>+A6+C6</f>
        <v>46022</v>
      </c>
      <c r="C6" s="17">
        <v>62</v>
      </c>
      <c r="E6" s="20" t="s">
        <v>44</v>
      </c>
      <c r="F6" s="18"/>
      <c r="G6" s="24" t="s">
        <v>56</v>
      </c>
      <c r="H6" s="18"/>
      <c r="I6" s="21"/>
    </row>
    <row r="7" spans="1:9" s="17" customFormat="1" ht="28.5" customHeight="1" x14ac:dyDescent="0.25">
      <c r="A7" s="39" t="s">
        <v>66</v>
      </c>
      <c r="B7" s="38">
        <v>45960</v>
      </c>
      <c r="E7" s="22">
        <v>1</v>
      </c>
      <c r="F7" s="78">
        <v>45960</v>
      </c>
      <c r="G7" s="37" t="s">
        <v>57</v>
      </c>
      <c r="H7" s="18"/>
      <c r="I7" s="23"/>
    </row>
    <row r="8" spans="1:9" s="17" customFormat="1" ht="31.5" customHeight="1" x14ac:dyDescent="0.25">
      <c r="A8" s="39" t="s">
        <v>67</v>
      </c>
      <c r="B8" s="38">
        <v>45960</v>
      </c>
      <c r="E8" s="22">
        <v>2</v>
      </c>
      <c r="F8" s="78">
        <v>45568</v>
      </c>
      <c r="G8" s="37" t="s">
        <v>58</v>
      </c>
      <c r="H8" s="18"/>
      <c r="I8" s="23"/>
    </row>
    <row r="9" spans="1:9" s="17" customFormat="1" x14ac:dyDescent="0.25">
      <c r="E9" s="22">
        <v>3</v>
      </c>
      <c r="F9" s="78">
        <v>45570</v>
      </c>
      <c r="G9" s="37" t="s">
        <v>59</v>
      </c>
      <c r="H9" s="18"/>
      <c r="I9" s="23"/>
    </row>
    <row r="10" spans="1:9" s="17" customFormat="1" x14ac:dyDescent="0.25">
      <c r="E10" s="22">
        <v>4</v>
      </c>
      <c r="F10" s="78">
        <v>45570</v>
      </c>
      <c r="G10" s="37" t="s">
        <v>60</v>
      </c>
      <c r="H10" s="18"/>
      <c r="I10" s="23"/>
    </row>
    <row r="11" spans="1:9" s="17" customFormat="1" x14ac:dyDescent="0.25">
      <c r="E11" s="22">
        <v>5</v>
      </c>
      <c r="F11" s="78">
        <f>+F8+3</f>
        <v>45571</v>
      </c>
      <c r="G11" s="37" t="s">
        <v>61</v>
      </c>
      <c r="H11" s="18"/>
      <c r="I11" s="23"/>
    </row>
    <row r="12" spans="1:9" s="17" customFormat="1" x14ac:dyDescent="0.25">
      <c r="E12" s="22">
        <v>6</v>
      </c>
      <c r="F12" s="78">
        <v>45572</v>
      </c>
      <c r="G12" s="37" t="s">
        <v>62</v>
      </c>
      <c r="H12" s="18"/>
      <c r="I12" s="23"/>
    </row>
    <row r="13" spans="1:9" s="17" customFormat="1" x14ac:dyDescent="0.25">
      <c r="E13" s="22">
        <v>7</v>
      </c>
      <c r="F13" s="78">
        <v>45572</v>
      </c>
      <c r="G13" s="37" t="s">
        <v>63</v>
      </c>
      <c r="H13" s="18"/>
      <c r="I13" s="23"/>
    </row>
    <row r="14" spans="1:9" s="17" customFormat="1" x14ac:dyDescent="0.25">
      <c r="E14" s="22">
        <v>9</v>
      </c>
      <c r="F14" s="78">
        <v>45572</v>
      </c>
      <c r="G14" s="37" t="s">
        <v>64</v>
      </c>
      <c r="H14" s="18"/>
      <c r="I14" s="23"/>
    </row>
    <row r="15" spans="1:9" s="17" customFormat="1" ht="54" x14ac:dyDescent="0.25">
      <c r="E15" s="22">
        <v>10</v>
      </c>
      <c r="F15" s="40" t="s">
        <v>68</v>
      </c>
      <c r="G15" s="37" t="s">
        <v>65</v>
      </c>
      <c r="H15" s="18"/>
      <c r="I15" s="23"/>
    </row>
    <row r="16" spans="1:9" s="17" customFormat="1" x14ac:dyDescent="0.25">
      <c r="E16" s="20" t="s">
        <v>45</v>
      </c>
      <c r="F16" s="18"/>
      <c r="G16" s="37"/>
      <c r="H16" s="18"/>
      <c r="I16" s="21"/>
    </row>
    <row r="17" spans="5:9" s="17" customFormat="1" x14ac:dyDescent="0.25">
      <c r="E17" s="22" t="s">
        <v>46</v>
      </c>
      <c r="F17" s="52">
        <f>+F14+1</f>
        <v>45573</v>
      </c>
      <c r="G17" s="53" t="s">
        <v>47</v>
      </c>
      <c r="H17" s="53"/>
      <c r="I17" s="25"/>
    </row>
    <row r="18" spans="5:9" s="14" customFormat="1" ht="81.75" customHeight="1" x14ac:dyDescent="0.25">
      <c r="E18" s="22"/>
      <c r="F18" s="54">
        <f>+F17</f>
        <v>45573</v>
      </c>
      <c r="G18" s="55" t="s">
        <v>81</v>
      </c>
      <c r="H18" s="55"/>
      <c r="I18" s="26" t="s">
        <v>37</v>
      </c>
    </row>
    <row r="19" spans="5:9" s="14" customFormat="1" ht="100.5" customHeight="1" x14ac:dyDescent="0.25">
      <c r="E19" s="27"/>
      <c r="F19" s="56">
        <f>+F18+1</f>
        <v>45574</v>
      </c>
      <c r="G19" s="28" t="s">
        <v>48</v>
      </c>
      <c r="H19" s="28" t="s">
        <v>49</v>
      </c>
      <c r="I19" s="29" t="s">
        <v>50</v>
      </c>
    </row>
    <row r="20" spans="5:9" s="41" customFormat="1" ht="43.5" customHeight="1" x14ac:dyDescent="0.25">
      <c r="E20" s="22"/>
      <c r="F20" s="54">
        <f t="shared" ref="F20:F62" si="0">+F19+1</f>
        <v>45575</v>
      </c>
      <c r="G20" s="58" t="s">
        <v>69</v>
      </c>
      <c r="H20" s="57"/>
      <c r="I20" s="30"/>
    </row>
    <row r="21" spans="5:9" s="41" customFormat="1" ht="84" customHeight="1" x14ac:dyDescent="0.25">
      <c r="E21" s="22"/>
      <c r="F21" s="54">
        <f t="shared" si="0"/>
        <v>45576</v>
      </c>
      <c r="G21" s="58" t="s">
        <v>79</v>
      </c>
      <c r="H21" s="57"/>
      <c r="I21" s="26" t="s">
        <v>37</v>
      </c>
    </row>
    <row r="22" spans="5:9" s="41" customFormat="1" ht="72" x14ac:dyDescent="0.25">
      <c r="E22" s="27"/>
      <c r="F22" s="56">
        <f t="shared" si="0"/>
        <v>45577</v>
      </c>
      <c r="G22" s="28" t="s">
        <v>82</v>
      </c>
      <c r="H22" s="28" t="s">
        <v>70</v>
      </c>
      <c r="I22" s="29" t="s">
        <v>51</v>
      </c>
    </row>
    <row r="23" spans="5:9" s="41" customFormat="1" x14ac:dyDescent="0.25">
      <c r="E23" s="22"/>
      <c r="F23" s="54">
        <f t="shared" si="0"/>
        <v>45578</v>
      </c>
      <c r="G23" s="59" t="s">
        <v>71</v>
      </c>
      <c r="H23" s="59"/>
      <c r="I23" s="31"/>
    </row>
    <row r="24" spans="5:9" s="41" customFormat="1" x14ac:dyDescent="0.25">
      <c r="E24" s="22"/>
      <c r="F24" s="54">
        <f t="shared" si="0"/>
        <v>45579</v>
      </c>
      <c r="G24" s="59" t="s">
        <v>71</v>
      </c>
      <c r="H24" s="59"/>
      <c r="I24" s="30"/>
    </row>
    <row r="25" spans="5:9" s="41" customFormat="1" x14ac:dyDescent="0.25">
      <c r="E25" s="22"/>
      <c r="F25" s="54">
        <f t="shared" si="0"/>
        <v>45580</v>
      </c>
      <c r="G25" s="59" t="s">
        <v>72</v>
      </c>
      <c r="H25" s="59"/>
      <c r="I25" s="30"/>
    </row>
    <row r="26" spans="5:9" s="41" customFormat="1" x14ac:dyDescent="0.25">
      <c r="E26" s="22"/>
      <c r="F26" s="54">
        <f t="shared" si="0"/>
        <v>45581</v>
      </c>
      <c r="G26" s="59" t="s">
        <v>72</v>
      </c>
      <c r="H26" s="59"/>
      <c r="I26" s="30"/>
    </row>
    <row r="27" spans="5:9" s="41" customFormat="1" x14ac:dyDescent="0.25">
      <c r="E27" s="22"/>
      <c r="F27" s="54">
        <f t="shared" si="0"/>
        <v>45582</v>
      </c>
      <c r="G27" s="59" t="s">
        <v>73</v>
      </c>
      <c r="H27" s="59"/>
      <c r="I27" s="30"/>
    </row>
    <row r="28" spans="5:9" s="88" customFormat="1" ht="76.5" customHeight="1" x14ac:dyDescent="0.25">
      <c r="E28" s="84"/>
      <c r="F28" s="85">
        <f t="shared" si="0"/>
        <v>45583</v>
      </c>
      <c r="G28" s="86" t="s">
        <v>78</v>
      </c>
      <c r="H28" s="86"/>
      <c r="I28" s="87" t="s">
        <v>37</v>
      </c>
    </row>
    <row r="29" spans="5:9" s="41" customFormat="1" ht="136.5" customHeight="1" x14ac:dyDescent="0.25">
      <c r="E29" s="22"/>
      <c r="F29" s="56">
        <f t="shared" si="0"/>
        <v>45584</v>
      </c>
      <c r="G29" s="28" t="s">
        <v>83</v>
      </c>
      <c r="H29" s="28" t="s">
        <v>115</v>
      </c>
      <c r="I29" s="29" t="s">
        <v>52</v>
      </c>
    </row>
    <row r="30" spans="5:9" s="41" customFormat="1" ht="46.5" customHeight="1" x14ac:dyDescent="0.25">
      <c r="E30" s="22"/>
      <c r="F30" s="54">
        <f t="shared" si="0"/>
        <v>45585</v>
      </c>
      <c r="G30" s="59" t="s">
        <v>84</v>
      </c>
      <c r="H30" s="59"/>
      <c r="I30" s="26"/>
    </row>
    <row r="31" spans="5:9" s="66" customFormat="1" ht="48" customHeight="1" x14ac:dyDescent="0.25">
      <c r="E31" s="62"/>
      <c r="F31" s="63">
        <f t="shared" si="0"/>
        <v>45586</v>
      </c>
      <c r="G31" s="64" t="s">
        <v>84</v>
      </c>
      <c r="H31" s="64"/>
      <c r="I31" s="65"/>
    </row>
    <row r="32" spans="5:9" s="41" customFormat="1" ht="36" x14ac:dyDescent="0.25">
      <c r="E32" s="22"/>
      <c r="F32" s="54">
        <f t="shared" si="0"/>
        <v>45587</v>
      </c>
      <c r="G32" s="59" t="s">
        <v>85</v>
      </c>
      <c r="H32" s="59"/>
      <c r="I32" s="30"/>
    </row>
    <row r="33" spans="5:9" s="41" customFormat="1" ht="36" x14ac:dyDescent="0.25">
      <c r="E33" s="22"/>
      <c r="F33" s="54">
        <f t="shared" si="0"/>
        <v>45588</v>
      </c>
      <c r="G33" s="59" t="s">
        <v>86</v>
      </c>
      <c r="H33" s="59"/>
      <c r="I33" s="30"/>
    </row>
    <row r="34" spans="5:9" s="80" customFormat="1" ht="54" x14ac:dyDescent="0.25">
      <c r="E34" s="22"/>
      <c r="F34" s="54">
        <f t="shared" si="0"/>
        <v>45589</v>
      </c>
      <c r="G34" s="59" t="s">
        <v>87</v>
      </c>
      <c r="H34" s="59"/>
      <c r="I34" s="30"/>
    </row>
    <row r="35" spans="5:9" s="80" customFormat="1" ht="54" x14ac:dyDescent="0.25">
      <c r="E35" s="22"/>
      <c r="F35" s="54">
        <f t="shared" si="0"/>
        <v>45590</v>
      </c>
      <c r="G35" s="59" t="s">
        <v>87</v>
      </c>
      <c r="H35" s="59"/>
      <c r="I35" s="30"/>
    </row>
    <row r="36" spans="5:9" s="80" customFormat="1" ht="125.25" customHeight="1" x14ac:dyDescent="0.25">
      <c r="E36" s="22"/>
      <c r="F36" s="54">
        <f t="shared" si="0"/>
        <v>45591</v>
      </c>
      <c r="G36" s="59" t="s">
        <v>88</v>
      </c>
      <c r="H36" s="59"/>
      <c r="I36" s="26" t="s">
        <v>37</v>
      </c>
    </row>
    <row r="37" spans="5:9" s="82" customFormat="1" ht="170.25" customHeight="1" x14ac:dyDescent="0.25">
      <c r="E37" s="27"/>
      <c r="F37" s="56">
        <f t="shared" si="0"/>
        <v>45592</v>
      </c>
      <c r="G37" s="28" t="s">
        <v>89</v>
      </c>
      <c r="H37" s="28" t="s">
        <v>114</v>
      </c>
      <c r="I37" s="29" t="s">
        <v>53</v>
      </c>
    </row>
    <row r="38" spans="5:9" s="80" customFormat="1" ht="36" x14ac:dyDescent="0.25">
      <c r="E38" s="22"/>
      <c r="F38" s="54">
        <f t="shared" si="0"/>
        <v>45593</v>
      </c>
      <c r="G38" s="59" t="s">
        <v>90</v>
      </c>
      <c r="H38" s="59"/>
      <c r="I38" s="30"/>
    </row>
    <row r="39" spans="5:9" s="81" customFormat="1" ht="36" x14ac:dyDescent="0.25">
      <c r="E39" s="22"/>
      <c r="F39" s="54">
        <f t="shared" si="0"/>
        <v>45594</v>
      </c>
      <c r="G39" s="59" t="s">
        <v>90</v>
      </c>
      <c r="H39" s="59"/>
      <c r="I39" s="30"/>
    </row>
    <row r="40" spans="5:9" s="80" customFormat="1" ht="54" x14ac:dyDescent="0.25">
      <c r="E40" s="22"/>
      <c r="F40" s="54">
        <f t="shared" si="0"/>
        <v>45595</v>
      </c>
      <c r="G40" s="59" t="s">
        <v>91</v>
      </c>
      <c r="H40" s="59"/>
      <c r="I40" s="30"/>
    </row>
    <row r="41" spans="5:9" s="80" customFormat="1" ht="36" x14ac:dyDescent="0.25">
      <c r="E41" s="22"/>
      <c r="F41" s="54">
        <f t="shared" si="0"/>
        <v>45596</v>
      </c>
      <c r="G41" s="59" t="s">
        <v>92</v>
      </c>
      <c r="H41" s="59"/>
      <c r="I41" s="30"/>
    </row>
    <row r="42" spans="5:9" s="88" customFormat="1" ht="46.5" customHeight="1" x14ac:dyDescent="0.25">
      <c r="E42" s="84"/>
      <c r="F42" s="54">
        <f t="shared" si="0"/>
        <v>45597</v>
      </c>
      <c r="G42" s="86" t="s">
        <v>93</v>
      </c>
      <c r="H42" s="86"/>
      <c r="I42" s="89"/>
    </row>
    <row r="43" spans="5:9" s="80" customFormat="1" ht="69" customHeight="1" x14ac:dyDescent="0.25">
      <c r="E43" s="22"/>
      <c r="F43" s="54">
        <f t="shared" si="0"/>
        <v>45598</v>
      </c>
      <c r="G43" s="59" t="s">
        <v>94</v>
      </c>
      <c r="H43" s="59"/>
      <c r="I43" s="26"/>
    </row>
    <row r="44" spans="5:9" s="88" customFormat="1" ht="47.25" customHeight="1" x14ac:dyDescent="0.25">
      <c r="E44" s="84"/>
      <c r="F44" s="54">
        <f t="shared" si="0"/>
        <v>45599</v>
      </c>
      <c r="G44" s="86" t="s">
        <v>95</v>
      </c>
      <c r="H44" s="86"/>
      <c r="I44" s="87"/>
    </row>
    <row r="45" spans="5:9" s="88" customFormat="1" ht="47.25" customHeight="1" x14ac:dyDescent="0.25">
      <c r="E45" s="84"/>
      <c r="F45" s="54">
        <f t="shared" si="0"/>
        <v>45600</v>
      </c>
      <c r="G45" s="86" t="s">
        <v>95</v>
      </c>
      <c r="H45" s="86"/>
      <c r="I45" s="87"/>
    </row>
    <row r="46" spans="5:9" s="80" customFormat="1" ht="47.25" customHeight="1" x14ac:dyDescent="0.25">
      <c r="E46" s="22"/>
      <c r="F46" s="54">
        <f t="shared" si="0"/>
        <v>45601</v>
      </c>
      <c r="G46" s="59" t="s">
        <v>96</v>
      </c>
      <c r="H46" s="59"/>
      <c r="I46" s="26"/>
    </row>
    <row r="47" spans="5:9" s="80" customFormat="1" ht="203.25" customHeight="1" x14ac:dyDescent="0.25">
      <c r="E47" s="22"/>
      <c r="F47" s="54">
        <f t="shared" si="0"/>
        <v>45602</v>
      </c>
      <c r="G47" s="59" t="s">
        <v>97</v>
      </c>
      <c r="H47" s="59" t="s">
        <v>113</v>
      </c>
      <c r="I47" s="26" t="s">
        <v>37</v>
      </c>
    </row>
    <row r="48" spans="5:9" s="82" customFormat="1" ht="212.25" customHeight="1" x14ac:dyDescent="0.25">
      <c r="E48" s="27"/>
      <c r="F48" s="54">
        <f t="shared" si="0"/>
        <v>45603</v>
      </c>
      <c r="G48" s="60" t="s">
        <v>98</v>
      </c>
      <c r="H48" s="60" t="s">
        <v>112</v>
      </c>
      <c r="I48" s="83">
        <v>5</v>
      </c>
    </row>
    <row r="49" spans="5:9" s="66" customFormat="1" ht="36" customHeight="1" x14ac:dyDescent="0.25">
      <c r="E49" s="62"/>
      <c r="F49" s="63">
        <f t="shared" si="0"/>
        <v>45604</v>
      </c>
      <c r="G49" s="64" t="s">
        <v>99</v>
      </c>
      <c r="H49" s="64"/>
      <c r="I49" s="90"/>
    </row>
    <row r="50" spans="5:9" s="66" customFormat="1" ht="36" customHeight="1" x14ac:dyDescent="0.25">
      <c r="E50" s="62"/>
      <c r="F50" s="63">
        <f t="shared" si="0"/>
        <v>45605</v>
      </c>
      <c r="G50" s="64" t="s">
        <v>99</v>
      </c>
      <c r="H50" s="64"/>
      <c r="I50" s="90"/>
    </row>
    <row r="51" spans="5:9" s="80" customFormat="1" ht="36" x14ac:dyDescent="0.25">
      <c r="E51" s="22"/>
      <c r="F51" s="54">
        <f t="shared" si="0"/>
        <v>45606</v>
      </c>
      <c r="G51" s="59" t="s">
        <v>100</v>
      </c>
      <c r="H51" s="59"/>
      <c r="I51" s="26"/>
    </row>
    <row r="52" spans="5:9" s="80" customFormat="1" x14ac:dyDescent="0.25">
      <c r="E52" s="22"/>
      <c r="F52" s="54">
        <f t="shared" si="0"/>
        <v>45607</v>
      </c>
      <c r="G52" s="59" t="s">
        <v>101</v>
      </c>
      <c r="H52" s="59"/>
      <c r="I52" s="26"/>
    </row>
    <row r="53" spans="5:9" s="81" customFormat="1" x14ac:dyDescent="0.25">
      <c r="E53" s="22"/>
      <c r="F53" s="54">
        <f t="shared" si="0"/>
        <v>45608</v>
      </c>
      <c r="G53" s="59" t="s">
        <v>101</v>
      </c>
      <c r="H53" s="59"/>
      <c r="I53" s="26"/>
    </row>
    <row r="54" spans="5:9" s="80" customFormat="1" ht="36" x14ac:dyDescent="0.25">
      <c r="E54" s="22"/>
      <c r="F54" s="54">
        <f t="shared" si="0"/>
        <v>45609</v>
      </c>
      <c r="G54" s="59" t="s">
        <v>102</v>
      </c>
      <c r="H54" s="59"/>
      <c r="I54" s="26"/>
    </row>
    <row r="55" spans="5:9" s="81" customFormat="1" x14ac:dyDescent="0.25">
      <c r="E55" s="22"/>
      <c r="F55" s="54">
        <f t="shared" si="0"/>
        <v>45610</v>
      </c>
      <c r="G55" s="59" t="s">
        <v>103</v>
      </c>
      <c r="H55" s="59"/>
      <c r="I55" s="26"/>
    </row>
    <row r="56" spans="5:9" s="81" customFormat="1" ht="54.75" customHeight="1" x14ac:dyDescent="0.25">
      <c r="E56" s="22"/>
      <c r="F56" s="54">
        <f t="shared" si="0"/>
        <v>45611</v>
      </c>
      <c r="G56" s="59" t="s">
        <v>104</v>
      </c>
      <c r="H56" s="59" t="s">
        <v>111</v>
      </c>
      <c r="I56" s="26"/>
    </row>
    <row r="57" spans="5:9" s="81" customFormat="1" x14ac:dyDescent="0.25">
      <c r="E57" s="22"/>
      <c r="F57" s="54">
        <f t="shared" si="0"/>
        <v>45612</v>
      </c>
      <c r="G57" s="59" t="s">
        <v>105</v>
      </c>
      <c r="H57" s="59"/>
      <c r="I57" s="26"/>
    </row>
    <row r="58" spans="5:9" s="81" customFormat="1" ht="27.75" customHeight="1" x14ac:dyDescent="0.25">
      <c r="E58" s="22"/>
      <c r="F58" s="54">
        <f t="shared" si="0"/>
        <v>45613</v>
      </c>
      <c r="G58" s="86" t="s">
        <v>106</v>
      </c>
      <c r="H58" s="59"/>
      <c r="I58" s="26"/>
    </row>
    <row r="59" spans="5:9" s="81" customFormat="1" ht="126" x14ac:dyDescent="0.25">
      <c r="E59" s="22"/>
      <c r="F59" s="54">
        <f t="shared" si="0"/>
        <v>45614</v>
      </c>
      <c r="G59" s="59" t="s">
        <v>107</v>
      </c>
      <c r="H59" s="59" t="s">
        <v>110</v>
      </c>
      <c r="I59" s="67" t="s">
        <v>37</v>
      </c>
    </row>
    <row r="60" spans="5:9" s="81" customFormat="1" ht="180" x14ac:dyDescent="0.25">
      <c r="E60" s="22"/>
      <c r="F60" s="56">
        <f t="shared" si="0"/>
        <v>45615</v>
      </c>
      <c r="G60" s="60" t="s">
        <v>108</v>
      </c>
      <c r="H60" s="60" t="s">
        <v>109</v>
      </c>
      <c r="I60" s="68" t="s">
        <v>54</v>
      </c>
    </row>
    <row r="61" spans="5:9" ht="81" customHeight="1" x14ac:dyDescent="0.25">
      <c r="E61" s="20" t="s">
        <v>76</v>
      </c>
      <c r="F61" s="54">
        <f t="shared" si="0"/>
        <v>45616</v>
      </c>
      <c r="G61" s="61" t="s">
        <v>74</v>
      </c>
      <c r="H61" s="61"/>
      <c r="I61" s="61"/>
    </row>
    <row r="62" spans="5:9" ht="81" customHeight="1" x14ac:dyDescent="0.25">
      <c r="E62" s="20" t="s">
        <v>77</v>
      </c>
      <c r="F62" s="54">
        <f t="shared" si="0"/>
        <v>45617</v>
      </c>
      <c r="G62" s="61" t="s">
        <v>75</v>
      </c>
      <c r="H62" s="61"/>
      <c r="I62" s="61"/>
    </row>
    <row r="63" spans="5:9" s="81" customFormat="1" x14ac:dyDescent="0.25">
      <c r="E63" s="22"/>
      <c r="F63" s="54"/>
      <c r="G63" s="59"/>
      <c r="H63" s="59"/>
      <c r="I63" s="26"/>
    </row>
  </sheetData>
  <mergeCells count="3">
    <mergeCell ref="E1:I1"/>
    <mergeCell ref="E2:I2"/>
    <mergeCell ref="E3:I3"/>
  </mergeCells>
  <phoneticPr fontId="20" type="noConversion"/>
  <pageMargins left="0.70866141732283472" right="0.70866141732283472" top="0.15748031496062992" bottom="0" header="0.31496062992125984" footer="0.31496062992125984"/>
  <pageSetup paperSize="9" scale="4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39997558519241921"/>
    <pageSetUpPr fitToPage="1"/>
  </sheetPr>
  <dimension ref="A1:H132"/>
  <sheetViews>
    <sheetView view="pageBreakPreview" topLeftCell="A39" zoomScale="60" zoomScaleNormal="100" workbookViewId="0">
      <selection activeCell="D102" sqref="D102"/>
    </sheetView>
  </sheetViews>
  <sheetFormatPr defaultColWidth="9.109375" defaultRowHeight="15.6" x14ac:dyDescent="0.3"/>
  <cols>
    <col min="1" max="1" width="9.109375" style="33"/>
    <col min="2" max="2" width="21.33203125" style="33" customWidth="1"/>
    <col min="3" max="3" width="62.109375" style="33" customWidth="1"/>
    <col min="4" max="4" width="39.6640625" style="33" customWidth="1"/>
    <col min="5" max="5" width="13.44140625" style="33" customWidth="1"/>
    <col min="6" max="6" width="26.44140625" style="33" customWidth="1"/>
    <col min="7" max="8" width="18.33203125" style="33" customWidth="1"/>
    <col min="9" max="16384" width="9.109375" style="33"/>
  </cols>
  <sheetData>
    <row r="1" spans="1:8" x14ac:dyDescent="0.3">
      <c r="A1" s="146" t="s">
        <v>36</v>
      </c>
      <c r="B1" s="146"/>
      <c r="C1" s="146"/>
      <c r="D1" s="146"/>
      <c r="E1" s="146"/>
      <c r="F1" s="146"/>
      <c r="G1" s="146"/>
      <c r="H1" s="146"/>
    </row>
    <row r="2" spans="1:8" x14ac:dyDescent="0.3">
      <c r="A2" s="147" t="s">
        <v>126</v>
      </c>
      <c r="B2" s="147"/>
      <c r="C2" s="147"/>
      <c r="D2" s="147"/>
      <c r="E2" s="147"/>
      <c r="F2" s="147"/>
      <c r="G2" s="147"/>
      <c r="H2" s="147"/>
    </row>
    <row r="3" spans="1:8" x14ac:dyDescent="0.3">
      <c r="A3" s="146"/>
      <c r="B3" s="146"/>
      <c r="C3" s="146"/>
      <c r="D3" s="146"/>
      <c r="E3" s="146"/>
      <c r="F3" s="146"/>
      <c r="G3" s="146"/>
      <c r="H3" s="146"/>
    </row>
    <row r="4" spans="1:8" ht="9" customHeight="1" x14ac:dyDescent="0.3"/>
    <row r="5" spans="1:8" x14ac:dyDescent="0.3">
      <c r="B5" s="34" t="s">
        <v>31</v>
      </c>
    </row>
    <row r="6" spans="1:8" x14ac:dyDescent="0.3">
      <c r="B6" s="33" t="s">
        <v>32</v>
      </c>
      <c r="C6" s="35"/>
    </row>
    <row r="7" spans="1:8" x14ac:dyDescent="0.3">
      <c r="B7" s="33" t="s">
        <v>33</v>
      </c>
      <c r="C7" s="35" t="s">
        <v>125</v>
      </c>
    </row>
    <row r="8" spans="1:8" x14ac:dyDescent="0.3">
      <c r="B8" s="33" t="s">
        <v>34</v>
      </c>
      <c r="C8" s="35" t="s">
        <v>121</v>
      </c>
    </row>
    <row r="10" spans="1:8" ht="31.2" x14ac:dyDescent="0.3">
      <c r="A10" s="98" t="s">
        <v>30</v>
      </c>
      <c r="B10" s="98" t="s">
        <v>25</v>
      </c>
      <c r="C10" s="98" t="s">
        <v>24</v>
      </c>
      <c r="D10" s="98" t="s">
        <v>23</v>
      </c>
      <c r="E10" s="98" t="s">
        <v>26</v>
      </c>
      <c r="F10" s="98" t="s">
        <v>27</v>
      </c>
      <c r="G10" s="98" t="s">
        <v>29</v>
      </c>
      <c r="H10" s="98" t="s">
        <v>28</v>
      </c>
    </row>
    <row r="11" spans="1:8" s="96" customFormat="1" ht="25.05" customHeight="1" x14ac:dyDescent="0.25">
      <c r="A11" s="129">
        <v>1</v>
      </c>
      <c r="B11" s="127">
        <v>45960</v>
      </c>
      <c r="C11" s="130" t="s">
        <v>122</v>
      </c>
      <c r="D11" s="130"/>
      <c r="E11" s="118"/>
      <c r="F11" s="121"/>
      <c r="G11" s="121"/>
      <c r="H11" s="121"/>
    </row>
    <row r="12" spans="1:8" s="70" customFormat="1" ht="25.05" customHeight="1" x14ac:dyDescent="0.3">
      <c r="A12" s="131">
        <f>A11+1</f>
        <v>2</v>
      </c>
      <c r="B12" s="115">
        <f>+B11+1</f>
        <v>45961</v>
      </c>
      <c r="C12" s="132" t="s">
        <v>132</v>
      </c>
      <c r="D12" s="132"/>
      <c r="E12" s="133"/>
      <c r="F12" s="119"/>
      <c r="G12" s="119"/>
      <c r="H12" s="119"/>
    </row>
    <row r="13" spans="1:8" ht="48" customHeight="1" x14ac:dyDescent="0.3">
      <c r="A13" s="129">
        <f t="shared" ref="A13:A76" si="0">A12+1</f>
        <v>3</v>
      </c>
      <c r="B13" s="127">
        <f t="shared" ref="B13:B76" si="1">+B12+1</f>
        <v>45962</v>
      </c>
      <c r="C13" s="134" t="s">
        <v>69</v>
      </c>
      <c r="D13" s="134"/>
      <c r="E13" s="118" t="s">
        <v>144</v>
      </c>
      <c r="F13" s="121"/>
      <c r="G13" s="135"/>
      <c r="H13" s="135"/>
    </row>
    <row r="14" spans="1:8" ht="43.95" customHeight="1" x14ac:dyDescent="0.3">
      <c r="A14" s="129">
        <f t="shared" si="0"/>
        <v>4</v>
      </c>
      <c r="B14" s="127">
        <f t="shared" si="1"/>
        <v>45963</v>
      </c>
      <c r="C14" s="134" t="s">
        <v>69</v>
      </c>
      <c r="D14" s="130"/>
      <c r="E14" s="118" t="s">
        <v>119</v>
      </c>
      <c r="F14" s="121" t="s">
        <v>127</v>
      </c>
      <c r="G14" s="121"/>
      <c r="H14" s="121"/>
    </row>
    <row r="15" spans="1:8" s="72" customFormat="1" ht="51" customHeight="1" x14ac:dyDescent="0.35">
      <c r="A15" s="136">
        <f t="shared" si="0"/>
        <v>5</v>
      </c>
      <c r="B15" s="122">
        <f>+B14+1</f>
        <v>45964</v>
      </c>
      <c r="C15" s="137" t="str">
        <f>C16</f>
        <v xml:space="preserve">- Chặt cây cối, phát dọn mặt bằng công trình
- Vận chuyển cây cối ra vị trí tập kết
</v>
      </c>
      <c r="D15" s="141" t="s">
        <v>143</v>
      </c>
      <c r="E15" s="128" t="s">
        <v>119</v>
      </c>
      <c r="F15" s="138" t="s">
        <v>127</v>
      </c>
      <c r="G15" s="138"/>
      <c r="H15" s="138"/>
    </row>
    <row r="16" spans="1:8" ht="48" customHeight="1" x14ac:dyDescent="0.3">
      <c r="A16" s="129">
        <f t="shared" si="0"/>
        <v>6</v>
      </c>
      <c r="B16" s="127">
        <f t="shared" si="1"/>
        <v>45965</v>
      </c>
      <c r="C16" s="134" t="s">
        <v>69</v>
      </c>
      <c r="D16" s="134"/>
      <c r="E16" s="118" t="s">
        <v>119</v>
      </c>
      <c r="F16" s="135"/>
      <c r="G16" s="135"/>
      <c r="H16" s="135"/>
    </row>
    <row r="17" spans="1:8" ht="46.95" customHeight="1" x14ac:dyDescent="0.3">
      <c r="A17" s="129">
        <f t="shared" si="0"/>
        <v>7</v>
      </c>
      <c r="B17" s="127">
        <f t="shared" si="1"/>
        <v>45966</v>
      </c>
      <c r="C17" s="134" t="s">
        <v>69</v>
      </c>
      <c r="D17" s="134"/>
      <c r="E17" s="118" t="s">
        <v>119</v>
      </c>
      <c r="F17" s="135"/>
      <c r="G17" s="135"/>
      <c r="H17" s="135"/>
    </row>
    <row r="18" spans="1:8" s="72" customFormat="1" ht="78" customHeight="1" x14ac:dyDescent="0.3">
      <c r="A18" s="105">
        <f t="shared" si="0"/>
        <v>8</v>
      </c>
      <c r="B18" s="106">
        <f t="shared" si="1"/>
        <v>45967</v>
      </c>
      <c r="C18" s="107" t="str">
        <f>C19</f>
        <v>- Đào đất lòng kênh bằng máy đào đoạn 1 từ Km: 0+000.00 đến Km: 0+132</v>
      </c>
      <c r="D18" s="107" t="s">
        <v>80</v>
      </c>
      <c r="E18" s="114" t="s">
        <v>119</v>
      </c>
      <c r="F18" s="108" t="s">
        <v>127</v>
      </c>
      <c r="G18" s="109"/>
      <c r="H18" s="109"/>
    </row>
    <row r="19" spans="1:8" ht="42.75" customHeight="1" x14ac:dyDescent="0.3">
      <c r="A19" s="99">
        <f t="shared" si="0"/>
        <v>9</v>
      </c>
      <c r="B19" s="85">
        <f t="shared" si="1"/>
        <v>45968</v>
      </c>
      <c r="C19" s="86" t="s">
        <v>138</v>
      </c>
      <c r="D19" s="86"/>
      <c r="E19" s="87" t="s">
        <v>119</v>
      </c>
      <c r="F19" s="103" t="s">
        <v>127</v>
      </c>
      <c r="G19" s="104"/>
      <c r="H19" s="104"/>
    </row>
    <row r="20" spans="1:8" ht="55.5" customHeight="1" x14ac:dyDescent="0.3">
      <c r="A20" s="99">
        <f t="shared" si="0"/>
        <v>10</v>
      </c>
      <c r="B20" s="85">
        <f t="shared" si="1"/>
        <v>45969</v>
      </c>
      <c r="C20" s="86" t="s">
        <v>138</v>
      </c>
      <c r="D20" s="86"/>
      <c r="E20" s="87" t="s">
        <v>119</v>
      </c>
      <c r="F20" s="103" t="s">
        <v>127</v>
      </c>
      <c r="G20" s="104"/>
      <c r="H20" s="104"/>
    </row>
    <row r="21" spans="1:8" s="70" customFormat="1" ht="36" x14ac:dyDescent="0.3">
      <c r="A21" s="101">
        <f t="shared" si="0"/>
        <v>11</v>
      </c>
      <c r="B21" s="85">
        <f t="shared" si="1"/>
        <v>45970</v>
      </c>
      <c r="C21" s="86" t="s">
        <v>138</v>
      </c>
      <c r="D21" s="86"/>
      <c r="E21" s="87" t="s">
        <v>119</v>
      </c>
      <c r="F21" s="103" t="s">
        <v>127</v>
      </c>
      <c r="G21" s="103"/>
      <c r="H21" s="103"/>
    </row>
    <row r="22" spans="1:8" ht="36" x14ac:dyDescent="0.3">
      <c r="A22" s="101">
        <f t="shared" si="0"/>
        <v>12</v>
      </c>
      <c r="B22" s="85">
        <f t="shared" si="1"/>
        <v>45971</v>
      </c>
      <c r="C22" s="86" t="s">
        <v>138</v>
      </c>
      <c r="D22" s="86"/>
      <c r="E22" s="87" t="s">
        <v>119</v>
      </c>
      <c r="F22" s="100" t="s">
        <v>127</v>
      </c>
      <c r="G22" s="110"/>
      <c r="H22" s="110"/>
    </row>
    <row r="23" spans="1:8" ht="36" x14ac:dyDescent="0.3">
      <c r="A23" s="101">
        <f t="shared" si="0"/>
        <v>13</v>
      </c>
      <c r="B23" s="85">
        <f t="shared" si="1"/>
        <v>45972</v>
      </c>
      <c r="C23" s="86" t="s">
        <v>138</v>
      </c>
      <c r="D23" s="86"/>
      <c r="E23" s="87" t="s">
        <v>119</v>
      </c>
      <c r="F23" s="100" t="s">
        <v>127</v>
      </c>
      <c r="G23" s="110"/>
      <c r="H23" s="110"/>
    </row>
    <row r="24" spans="1:8" ht="36" x14ac:dyDescent="0.3">
      <c r="A24" s="101">
        <f t="shared" si="0"/>
        <v>14</v>
      </c>
      <c r="B24" s="85">
        <f t="shared" si="1"/>
        <v>45973</v>
      </c>
      <c r="C24" s="86" t="s">
        <v>138</v>
      </c>
      <c r="D24" s="86"/>
      <c r="E24" s="87" t="s">
        <v>119</v>
      </c>
      <c r="F24" s="100" t="s">
        <v>127</v>
      </c>
      <c r="G24" s="110"/>
      <c r="H24" s="110"/>
    </row>
    <row r="25" spans="1:8" ht="36" x14ac:dyDescent="0.3">
      <c r="A25" s="101">
        <f t="shared" si="0"/>
        <v>15</v>
      </c>
      <c r="B25" s="85">
        <f t="shared" si="1"/>
        <v>45974</v>
      </c>
      <c r="C25" s="86" t="s">
        <v>138</v>
      </c>
      <c r="D25" s="86"/>
      <c r="E25" s="87" t="s">
        <v>119</v>
      </c>
      <c r="F25" s="100" t="s">
        <v>127</v>
      </c>
      <c r="G25" s="110"/>
      <c r="H25" s="110"/>
    </row>
    <row r="26" spans="1:8" ht="36" x14ac:dyDescent="0.3">
      <c r="A26" s="101">
        <f t="shared" si="0"/>
        <v>16</v>
      </c>
      <c r="B26" s="85">
        <f t="shared" si="1"/>
        <v>45975</v>
      </c>
      <c r="C26" s="86" t="s">
        <v>138</v>
      </c>
      <c r="D26" s="86"/>
      <c r="E26" s="87" t="s">
        <v>119</v>
      </c>
      <c r="F26" s="100" t="s">
        <v>127</v>
      </c>
      <c r="G26" s="110"/>
      <c r="H26" s="110"/>
    </row>
    <row r="27" spans="1:8" ht="36" x14ac:dyDescent="0.3">
      <c r="A27" s="101">
        <f t="shared" si="0"/>
        <v>17</v>
      </c>
      <c r="B27" s="85">
        <f t="shared" si="1"/>
        <v>45976</v>
      </c>
      <c r="C27" s="86" t="s">
        <v>138</v>
      </c>
      <c r="D27" s="86"/>
      <c r="E27" s="87" t="s">
        <v>119</v>
      </c>
      <c r="F27" s="100" t="s">
        <v>127</v>
      </c>
      <c r="G27" s="110"/>
      <c r="H27" s="110"/>
    </row>
    <row r="28" spans="1:8" s="72" customFormat="1" ht="72" x14ac:dyDescent="0.3">
      <c r="A28" s="105">
        <f t="shared" si="0"/>
        <v>18</v>
      </c>
      <c r="B28" s="106">
        <f t="shared" si="1"/>
        <v>45977</v>
      </c>
      <c r="C28" s="107" t="str">
        <f>C29</f>
        <v>- Đào đất lòng kênh bằng máy đào đoạn 2 từ Km: 0+132 đến Km: 0+297
- Đắp đất bờ kênh bằng máy đoạn 1 từ Km: 0+000.00 đến Km: 0+132</v>
      </c>
      <c r="D28" s="107"/>
      <c r="E28" s="114" t="s">
        <v>119</v>
      </c>
      <c r="F28" s="108" t="s">
        <v>127</v>
      </c>
      <c r="G28" s="111"/>
      <c r="H28" s="111"/>
    </row>
    <row r="29" spans="1:8" ht="72" x14ac:dyDescent="0.3">
      <c r="A29" s="99">
        <f t="shared" si="0"/>
        <v>19</v>
      </c>
      <c r="B29" s="85">
        <f t="shared" si="1"/>
        <v>45978</v>
      </c>
      <c r="C29" s="86" t="s">
        <v>139</v>
      </c>
      <c r="D29" s="86"/>
      <c r="E29" s="87" t="s">
        <v>119</v>
      </c>
      <c r="F29" s="100" t="s">
        <v>128</v>
      </c>
      <c r="G29" s="110"/>
      <c r="H29" s="110"/>
    </row>
    <row r="30" spans="1:8" ht="72" x14ac:dyDescent="0.3">
      <c r="A30" s="99">
        <f t="shared" si="0"/>
        <v>20</v>
      </c>
      <c r="B30" s="102">
        <f t="shared" si="1"/>
        <v>45979</v>
      </c>
      <c r="C30" s="86" t="s">
        <v>139</v>
      </c>
      <c r="D30" s="91"/>
      <c r="E30" s="87" t="s">
        <v>119</v>
      </c>
      <c r="F30" s="100" t="s">
        <v>129</v>
      </c>
      <c r="G30" s="110"/>
      <c r="H30" s="110"/>
    </row>
    <row r="31" spans="1:8" ht="89.25" customHeight="1" x14ac:dyDescent="0.3">
      <c r="A31" s="99">
        <f t="shared" si="0"/>
        <v>21</v>
      </c>
      <c r="B31" s="85">
        <f t="shared" si="1"/>
        <v>45980</v>
      </c>
      <c r="C31" s="86" t="s">
        <v>139</v>
      </c>
      <c r="D31" s="86"/>
      <c r="E31" s="87" t="s">
        <v>119</v>
      </c>
      <c r="F31" s="100" t="s">
        <v>129</v>
      </c>
      <c r="G31" s="110"/>
      <c r="H31" s="110"/>
    </row>
    <row r="32" spans="1:8" s="70" customFormat="1" ht="76.5" customHeight="1" x14ac:dyDescent="0.3">
      <c r="A32" s="99">
        <f t="shared" si="0"/>
        <v>22</v>
      </c>
      <c r="B32" s="85">
        <f t="shared" si="1"/>
        <v>45981</v>
      </c>
      <c r="C32" s="86" t="s">
        <v>139</v>
      </c>
      <c r="D32" s="86"/>
      <c r="E32" s="87" t="s">
        <v>119</v>
      </c>
      <c r="F32" s="103" t="s">
        <v>129</v>
      </c>
      <c r="G32" s="112"/>
      <c r="H32" s="112"/>
    </row>
    <row r="33" spans="1:8" ht="87" customHeight="1" x14ac:dyDescent="0.3">
      <c r="A33" s="99">
        <f t="shared" si="0"/>
        <v>23</v>
      </c>
      <c r="B33" s="85">
        <f t="shared" si="1"/>
        <v>45982</v>
      </c>
      <c r="C33" s="86" t="s">
        <v>139</v>
      </c>
      <c r="D33" s="86"/>
      <c r="E33" s="87" t="s">
        <v>119</v>
      </c>
      <c r="F33" s="100" t="s">
        <v>129</v>
      </c>
      <c r="G33" s="110"/>
      <c r="H33" s="110"/>
    </row>
    <row r="34" spans="1:8" ht="88.95" customHeight="1" x14ac:dyDescent="0.3">
      <c r="A34" s="99">
        <f t="shared" si="0"/>
        <v>24</v>
      </c>
      <c r="B34" s="85">
        <f t="shared" si="1"/>
        <v>45983</v>
      </c>
      <c r="C34" s="86" t="s">
        <v>139</v>
      </c>
      <c r="D34" s="86"/>
      <c r="E34" s="140" t="s">
        <v>119</v>
      </c>
      <c r="F34" s="100" t="s">
        <v>129</v>
      </c>
      <c r="G34" s="110"/>
      <c r="H34" s="110"/>
    </row>
    <row r="35" spans="1:8" s="70" customFormat="1" ht="76.5" customHeight="1" x14ac:dyDescent="0.3">
      <c r="A35" s="99">
        <f t="shared" si="0"/>
        <v>25</v>
      </c>
      <c r="B35" s="85">
        <f t="shared" si="1"/>
        <v>45984</v>
      </c>
      <c r="C35" s="86" t="s">
        <v>139</v>
      </c>
      <c r="D35" s="86"/>
      <c r="E35" s="87" t="s">
        <v>119</v>
      </c>
      <c r="F35" s="103" t="s">
        <v>129</v>
      </c>
      <c r="G35" s="112"/>
      <c r="H35" s="112"/>
    </row>
    <row r="36" spans="1:8" ht="87" customHeight="1" x14ac:dyDescent="0.3">
      <c r="A36" s="99">
        <f t="shared" si="0"/>
        <v>26</v>
      </c>
      <c r="B36" s="85">
        <f t="shared" si="1"/>
        <v>45985</v>
      </c>
      <c r="C36" s="86" t="s">
        <v>139</v>
      </c>
      <c r="D36" s="86"/>
      <c r="E36" s="87" t="s">
        <v>119</v>
      </c>
      <c r="F36" s="100" t="s">
        <v>129</v>
      </c>
      <c r="G36" s="110"/>
      <c r="H36" s="110"/>
    </row>
    <row r="37" spans="1:8" ht="88.95" customHeight="1" x14ac:dyDescent="0.3">
      <c r="A37" s="99">
        <f t="shared" si="0"/>
        <v>27</v>
      </c>
      <c r="B37" s="85">
        <f t="shared" si="1"/>
        <v>45986</v>
      </c>
      <c r="C37" s="86" t="s">
        <v>139</v>
      </c>
      <c r="D37" s="86"/>
      <c r="E37" s="140" t="s">
        <v>119</v>
      </c>
      <c r="F37" s="100" t="s">
        <v>129</v>
      </c>
      <c r="G37" s="110"/>
      <c r="H37" s="110"/>
    </row>
    <row r="38" spans="1:8" s="72" customFormat="1" ht="82.95" customHeight="1" x14ac:dyDescent="0.3">
      <c r="A38" s="99">
        <f t="shared" si="0"/>
        <v>28</v>
      </c>
      <c r="B38" s="106">
        <f t="shared" si="1"/>
        <v>45987</v>
      </c>
      <c r="C38" s="113" t="s">
        <v>140</v>
      </c>
      <c r="D38" s="113"/>
      <c r="E38" s="114" t="s">
        <v>119</v>
      </c>
      <c r="F38" s="108" t="s">
        <v>129</v>
      </c>
      <c r="G38" s="111"/>
      <c r="H38" s="111"/>
    </row>
    <row r="39" spans="1:8" ht="73.05" customHeight="1" x14ac:dyDescent="0.3">
      <c r="A39" s="99">
        <f t="shared" si="0"/>
        <v>29</v>
      </c>
      <c r="B39" s="85">
        <f t="shared" si="1"/>
        <v>45988</v>
      </c>
      <c r="C39" s="139" t="str">
        <f>C40</f>
        <v xml:space="preserve">"- Đào đất lòng kênh bằng máy đào đoạn 3 từ Km: 0+297 đến Km: 0+424
- Đắp đất bờ kênh bằng máy đoạn 2 từ Km: 0+132 đến Km: 0+297
</v>
      </c>
      <c r="D39" s="139"/>
      <c r="E39" s="140" t="s">
        <v>119</v>
      </c>
      <c r="F39" s="100" t="s">
        <v>129</v>
      </c>
      <c r="G39" s="100"/>
      <c r="H39" s="100"/>
    </row>
    <row r="40" spans="1:8" ht="78" customHeight="1" x14ac:dyDescent="0.3">
      <c r="A40" s="99">
        <f t="shared" si="0"/>
        <v>30</v>
      </c>
      <c r="B40" s="85">
        <f t="shared" si="1"/>
        <v>45989</v>
      </c>
      <c r="C40" s="86" t="s">
        <v>140</v>
      </c>
      <c r="D40" s="86"/>
      <c r="E40" s="87" t="s">
        <v>119</v>
      </c>
      <c r="F40" s="103" t="s">
        <v>129</v>
      </c>
      <c r="G40" s="110"/>
      <c r="H40" s="110"/>
    </row>
    <row r="41" spans="1:8" ht="76.05" customHeight="1" x14ac:dyDescent="0.3">
      <c r="A41" s="99">
        <f t="shared" si="0"/>
        <v>31</v>
      </c>
      <c r="B41" s="85">
        <f t="shared" si="1"/>
        <v>45990</v>
      </c>
      <c r="C41" s="86" t="s">
        <v>140</v>
      </c>
      <c r="D41" s="139"/>
      <c r="E41" s="140" t="s">
        <v>119</v>
      </c>
      <c r="F41" s="100" t="s">
        <v>129</v>
      </c>
      <c r="G41" s="100"/>
      <c r="H41" s="100"/>
    </row>
    <row r="42" spans="1:8" ht="78" customHeight="1" x14ac:dyDescent="0.3">
      <c r="A42" s="99">
        <f t="shared" si="0"/>
        <v>32</v>
      </c>
      <c r="B42" s="85">
        <f t="shared" si="1"/>
        <v>45991</v>
      </c>
      <c r="C42" s="86" t="s">
        <v>140</v>
      </c>
      <c r="D42" s="86"/>
      <c r="E42" s="87" t="s">
        <v>119</v>
      </c>
      <c r="F42" s="103" t="s">
        <v>129</v>
      </c>
      <c r="G42" s="110"/>
      <c r="H42" s="110"/>
    </row>
    <row r="43" spans="1:8" ht="90" x14ac:dyDescent="0.3">
      <c r="A43" s="99">
        <f t="shared" si="0"/>
        <v>33</v>
      </c>
      <c r="B43" s="85">
        <f t="shared" si="1"/>
        <v>45992</v>
      </c>
      <c r="C43" s="86" t="s">
        <v>140</v>
      </c>
      <c r="D43" s="139"/>
      <c r="E43" s="140" t="s">
        <v>119</v>
      </c>
      <c r="F43" s="100" t="s">
        <v>129</v>
      </c>
      <c r="G43" s="100"/>
      <c r="H43" s="100"/>
    </row>
    <row r="44" spans="1:8" ht="78" customHeight="1" x14ac:dyDescent="0.3">
      <c r="A44" s="99">
        <f t="shared" si="0"/>
        <v>34</v>
      </c>
      <c r="B44" s="85">
        <f t="shared" si="1"/>
        <v>45993</v>
      </c>
      <c r="C44" s="86" t="s">
        <v>140</v>
      </c>
      <c r="D44" s="86"/>
      <c r="E44" s="87" t="s">
        <v>119</v>
      </c>
      <c r="F44" s="103" t="s">
        <v>129</v>
      </c>
      <c r="G44" s="110"/>
      <c r="H44" s="110"/>
    </row>
    <row r="45" spans="1:8" ht="90" x14ac:dyDescent="0.3">
      <c r="A45" s="99">
        <f t="shared" si="0"/>
        <v>35</v>
      </c>
      <c r="B45" s="85">
        <f t="shared" si="1"/>
        <v>45994</v>
      </c>
      <c r="C45" s="86" t="s">
        <v>140</v>
      </c>
      <c r="D45" s="139"/>
      <c r="E45" s="140" t="s">
        <v>119</v>
      </c>
      <c r="F45" s="100" t="s">
        <v>129</v>
      </c>
      <c r="G45" s="100"/>
      <c r="H45" s="100"/>
    </row>
    <row r="46" spans="1:8" ht="78" customHeight="1" x14ac:dyDescent="0.3">
      <c r="A46" s="99">
        <f t="shared" si="0"/>
        <v>36</v>
      </c>
      <c r="B46" s="85">
        <f t="shared" si="1"/>
        <v>45995</v>
      </c>
      <c r="C46" s="86" t="s">
        <v>140</v>
      </c>
      <c r="D46" s="86"/>
      <c r="E46" s="87" t="s">
        <v>119</v>
      </c>
      <c r="F46" s="103" t="s">
        <v>129</v>
      </c>
      <c r="G46" s="110"/>
      <c r="H46" s="110"/>
    </row>
    <row r="47" spans="1:8" s="72" customFormat="1" ht="72" x14ac:dyDescent="0.3">
      <c r="A47" s="99">
        <f t="shared" si="0"/>
        <v>37</v>
      </c>
      <c r="B47" s="106">
        <f t="shared" si="1"/>
        <v>45996</v>
      </c>
      <c r="C47" s="113" t="s">
        <v>141</v>
      </c>
      <c r="D47" s="113"/>
      <c r="E47" s="114" t="s">
        <v>119</v>
      </c>
      <c r="F47" s="108" t="s">
        <v>128</v>
      </c>
      <c r="G47" s="111"/>
      <c r="H47" s="111"/>
    </row>
    <row r="48" spans="1:8" ht="76.05" customHeight="1" x14ac:dyDescent="0.3">
      <c r="A48" s="99">
        <f t="shared" si="0"/>
        <v>38</v>
      </c>
      <c r="B48" s="85">
        <f t="shared" si="1"/>
        <v>45997</v>
      </c>
      <c r="C48" s="86" t="s">
        <v>142</v>
      </c>
      <c r="D48" s="86"/>
      <c r="E48" s="140" t="s">
        <v>119</v>
      </c>
      <c r="F48" s="100" t="s">
        <v>127</v>
      </c>
      <c r="G48" s="110"/>
      <c r="H48" s="110"/>
    </row>
    <row r="49" spans="1:8" s="70" customFormat="1" ht="75" customHeight="1" x14ac:dyDescent="0.3">
      <c r="A49" s="99">
        <f t="shared" si="0"/>
        <v>39</v>
      </c>
      <c r="B49" s="85">
        <f t="shared" si="1"/>
        <v>45998</v>
      </c>
      <c r="C49" s="86" t="s">
        <v>142</v>
      </c>
      <c r="D49" s="86"/>
      <c r="E49" s="87" t="s">
        <v>119</v>
      </c>
      <c r="F49" s="103" t="s">
        <v>128</v>
      </c>
      <c r="G49" s="112"/>
      <c r="H49" s="112"/>
    </row>
    <row r="50" spans="1:8" ht="76.95" customHeight="1" x14ac:dyDescent="0.3">
      <c r="A50" s="99">
        <f t="shared" si="0"/>
        <v>40</v>
      </c>
      <c r="B50" s="85">
        <f t="shared" si="1"/>
        <v>45999</v>
      </c>
      <c r="C50" s="86" t="s">
        <v>142</v>
      </c>
      <c r="D50" s="86"/>
      <c r="E50" s="87" t="s">
        <v>119</v>
      </c>
      <c r="F50" s="100" t="s">
        <v>128</v>
      </c>
      <c r="G50" s="110"/>
      <c r="H50" s="110"/>
    </row>
    <row r="51" spans="1:8" ht="87" customHeight="1" x14ac:dyDescent="0.3">
      <c r="A51" s="99">
        <f t="shared" si="0"/>
        <v>41</v>
      </c>
      <c r="B51" s="85">
        <f t="shared" si="1"/>
        <v>46000</v>
      </c>
      <c r="C51" s="86" t="s">
        <v>142</v>
      </c>
      <c r="D51" s="86"/>
      <c r="E51" s="87" t="s">
        <v>119</v>
      </c>
      <c r="F51" s="100" t="s">
        <v>128</v>
      </c>
      <c r="G51" s="110"/>
      <c r="H51" s="110"/>
    </row>
    <row r="52" spans="1:8" ht="76.05" customHeight="1" x14ac:dyDescent="0.3">
      <c r="A52" s="99">
        <f t="shared" si="0"/>
        <v>42</v>
      </c>
      <c r="B52" s="85">
        <f t="shared" si="1"/>
        <v>46001</v>
      </c>
      <c r="C52" s="86" t="s">
        <v>142</v>
      </c>
      <c r="D52" s="86"/>
      <c r="E52" s="87" t="s">
        <v>119</v>
      </c>
      <c r="F52" s="100" t="s">
        <v>131</v>
      </c>
      <c r="G52" s="110"/>
      <c r="H52" s="110"/>
    </row>
    <row r="53" spans="1:8" s="72" customFormat="1" ht="73.95" customHeight="1" x14ac:dyDescent="0.3">
      <c r="A53" s="99">
        <f t="shared" si="0"/>
        <v>43</v>
      </c>
      <c r="B53" s="106">
        <f t="shared" si="1"/>
        <v>46002</v>
      </c>
      <c r="C53" s="113" t="s">
        <v>149</v>
      </c>
      <c r="D53" s="113"/>
      <c r="E53" s="114" t="s">
        <v>119</v>
      </c>
      <c r="F53" s="108" t="s">
        <v>128</v>
      </c>
      <c r="G53" s="111"/>
      <c r="H53" s="111"/>
    </row>
    <row r="54" spans="1:8" s="70" customFormat="1" ht="71.25" customHeight="1" x14ac:dyDescent="0.3">
      <c r="A54" s="99">
        <f t="shared" si="0"/>
        <v>44</v>
      </c>
      <c r="B54" s="85">
        <f t="shared" si="1"/>
        <v>46003</v>
      </c>
      <c r="C54" s="91" t="s">
        <v>150</v>
      </c>
      <c r="D54" s="86"/>
      <c r="E54" s="87" t="s">
        <v>119</v>
      </c>
      <c r="F54" s="100" t="s">
        <v>128</v>
      </c>
      <c r="G54" s="110"/>
      <c r="H54" s="110"/>
    </row>
    <row r="55" spans="1:8" s="70" customFormat="1" ht="73.05" customHeight="1" x14ac:dyDescent="0.3">
      <c r="A55" s="99">
        <f t="shared" si="0"/>
        <v>45</v>
      </c>
      <c r="B55" s="102">
        <f t="shared" si="1"/>
        <v>46004</v>
      </c>
      <c r="C55" s="91" t="s">
        <v>150</v>
      </c>
      <c r="D55" s="91"/>
      <c r="E55" s="87" t="s">
        <v>119</v>
      </c>
      <c r="F55" s="103" t="s">
        <v>130</v>
      </c>
      <c r="G55" s="112"/>
      <c r="H55" s="112"/>
    </row>
    <row r="56" spans="1:8" s="70" customFormat="1" ht="81" customHeight="1" x14ac:dyDescent="0.3">
      <c r="A56" s="99">
        <f t="shared" si="0"/>
        <v>46</v>
      </c>
      <c r="B56" s="102">
        <f t="shared" si="1"/>
        <v>46005</v>
      </c>
      <c r="C56" s="91" t="s">
        <v>150</v>
      </c>
      <c r="D56" s="91"/>
      <c r="E56" s="87" t="s">
        <v>119</v>
      </c>
      <c r="F56" s="103" t="s">
        <v>128</v>
      </c>
      <c r="G56" s="112"/>
      <c r="H56" s="112"/>
    </row>
    <row r="57" spans="1:8" s="70" customFormat="1" ht="81" customHeight="1" x14ac:dyDescent="0.3">
      <c r="A57" s="99">
        <f t="shared" si="0"/>
        <v>47</v>
      </c>
      <c r="B57" s="102">
        <f t="shared" si="1"/>
        <v>46006</v>
      </c>
      <c r="C57" s="91" t="s">
        <v>150</v>
      </c>
      <c r="D57" s="91"/>
      <c r="E57" s="87" t="s">
        <v>119</v>
      </c>
      <c r="F57" s="103" t="s">
        <v>128</v>
      </c>
      <c r="G57" s="112"/>
      <c r="H57" s="112"/>
    </row>
    <row r="58" spans="1:8" ht="40.049999999999997" customHeight="1" x14ac:dyDescent="0.3">
      <c r="A58" s="99">
        <f t="shared" si="0"/>
        <v>48</v>
      </c>
      <c r="B58" s="115">
        <f t="shared" si="1"/>
        <v>46007</v>
      </c>
      <c r="C58" s="116" t="s">
        <v>137</v>
      </c>
      <c r="D58" s="117"/>
      <c r="E58" s="118" t="s">
        <v>119</v>
      </c>
      <c r="F58" s="103"/>
      <c r="G58" s="110"/>
      <c r="H58" s="110"/>
    </row>
    <row r="59" spans="1:8" ht="40.049999999999997" customHeight="1" x14ac:dyDescent="0.3">
      <c r="A59" s="99">
        <f t="shared" si="0"/>
        <v>49</v>
      </c>
      <c r="B59" s="115">
        <f t="shared" si="1"/>
        <v>46008</v>
      </c>
      <c r="C59" s="116" t="s">
        <v>137</v>
      </c>
      <c r="D59" s="116"/>
      <c r="E59" s="126" t="s">
        <v>119</v>
      </c>
      <c r="F59" s="100"/>
      <c r="G59" s="110"/>
      <c r="H59" s="110"/>
    </row>
    <row r="60" spans="1:8" ht="54" x14ac:dyDescent="0.3">
      <c r="A60" s="99">
        <f t="shared" si="0"/>
        <v>50</v>
      </c>
      <c r="B60" s="115">
        <f t="shared" si="1"/>
        <v>46009</v>
      </c>
      <c r="C60" s="116" t="s">
        <v>137</v>
      </c>
      <c r="D60" s="117"/>
      <c r="E60" s="118" t="s">
        <v>119</v>
      </c>
      <c r="F60" s="103"/>
      <c r="G60" s="110"/>
      <c r="H60" s="110"/>
    </row>
    <row r="61" spans="1:8" s="70" customFormat="1" ht="34.950000000000003" customHeight="1" x14ac:dyDescent="0.3">
      <c r="A61" s="99">
        <f t="shared" si="0"/>
        <v>51</v>
      </c>
      <c r="B61" s="115">
        <f t="shared" si="1"/>
        <v>46010</v>
      </c>
      <c r="C61" s="116" t="s">
        <v>137</v>
      </c>
      <c r="D61" s="117"/>
      <c r="E61" s="118" t="s">
        <v>119</v>
      </c>
      <c r="F61" s="103"/>
      <c r="G61" s="112"/>
      <c r="H61" s="112"/>
    </row>
    <row r="62" spans="1:8" s="72" customFormat="1" ht="43.05" customHeight="1" x14ac:dyDescent="0.3">
      <c r="A62" s="99">
        <f t="shared" si="0"/>
        <v>52</v>
      </c>
      <c r="B62" s="122">
        <f t="shared" si="1"/>
        <v>46011</v>
      </c>
      <c r="C62" s="124"/>
      <c r="D62" s="124" t="s">
        <v>136</v>
      </c>
      <c r="E62" s="128"/>
      <c r="F62" s="108"/>
      <c r="G62" s="111"/>
      <c r="H62" s="111"/>
    </row>
    <row r="63" spans="1:8" s="70" customFormat="1" ht="45" customHeight="1" x14ac:dyDescent="0.3">
      <c r="A63" s="99">
        <f t="shared" si="0"/>
        <v>53</v>
      </c>
      <c r="B63" s="115">
        <f t="shared" si="1"/>
        <v>46012</v>
      </c>
      <c r="C63" s="116" t="s">
        <v>135</v>
      </c>
      <c r="D63" s="117"/>
      <c r="E63" s="118" t="s">
        <v>119</v>
      </c>
      <c r="F63" s="119"/>
      <c r="G63" s="112"/>
      <c r="H63" s="112"/>
    </row>
    <row r="64" spans="1:8" s="70" customFormat="1" ht="25.95" customHeight="1" x14ac:dyDescent="0.3">
      <c r="A64" s="99">
        <f t="shared" si="0"/>
        <v>54</v>
      </c>
      <c r="B64" s="115">
        <f t="shared" si="1"/>
        <v>46013</v>
      </c>
      <c r="C64" s="116" t="s">
        <v>134</v>
      </c>
      <c r="D64" s="120"/>
      <c r="E64" s="118" t="s">
        <v>119</v>
      </c>
      <c r="F64" s="121" t="s">
        <v>123</v>
      </c>
      <c r="G64" s="112"/>
      <c r="H64" s="112"/>
    </row>
    <row r="65" spans="1:8" s="70" customFormat="1" ht="25.95" customHeight="1" x14ac:dyDescent="0.3">
      <c r="A65" s="99">
        <f t="shared" si="0"/>
        <v>55</v>
      </c>
      <c r="B65" s="115">
        <f t="shared" si="1"/>
        <v>46014</v>
      </c>
      <c r="C65" s="116" t="s">
        <v>134</v>
      </c>
      <c r="D65" s="120"/>
      <c r="E65" s="118" t="s">
        <v>119</v>
      </c>
      <c r="F65" s="121" t="s">
        <v>123</v>
      </c>
      <c r="G65" s="112"/>
      <c r="H65" s="112"/>
    </row>
    <row r="66" spans="1:8" s="70" customFormat="1" ht="18" x14ac:dyDescent="0.3">
      <c r="A66" s="99">
        <f t="shared" si="0"/>
        <v>56</v>
      </c>
      <c r="B66" s="115">
        <f t="shared" si="1"/>
        <v>46015</v>
      </c>
      <c r="C66" s="116" t="s">
        <v>134</v>
      </c>
      <c r="D66" s="120"/>
      <c r="E66" s="118" t="s">
        <v>119</v>
      </c>
      <c r="F66" s="121" t="s">
        <v>123</v>
      </c>
      <c r="G66" s="112"/>
      <c r="H66" s="112"/>
    </row>
    <row r="67" spans="1:8" s="70" customFormat="1" ht="18" x14ac:dyDescent="0.3">
      <c r="A67" s="99">
        <f t="shared" si="0"/>
        <v>57</v>
      </c>
      <c r="B67" s="115">
        <f t="shared" si="1"/>
        <v>46016</v>
      </c>
      <c r="C67" s="116" t="s">
        <v>134</v>
      </c>
      <c r="D67" s="120"/>
      <c r="E67" s="118" t="s">
        <v>119</v>
      </c>
      <c r="F67" s="121" t="s">
        <v>123</v>
      </c>
      <c r="G67" s="112"/>
      <c r="H67" s="112"/>
    </row>
    <row r="68" spans="1:8" s="70" customFormat="1" ht="18" x14ac:dyDescent="0.3">
      <c r="A68" s="99">
        <f t="shared" si="0"/>
        <v>58</v>
      </c>
      <c r="B68" s="115">
        <f t="shared" si="1"/>
        <v>46017</v>
      </c>
      <c r="C68" s="116" t="s">
        <v>134</v>
      </c>
      <c r="D68" s="120"/>
      <c r="E68" s="118" t="s">
        <v>119</v>
      </c>
      <c r="F68" s="121" t="s">
        <v>123</v>
      </c>
      <c r="G68" s="112"/>
      <c r="H68" s="112"/>
    </row>
    <row r="69" spans="1:8" ht="18" x14ac:dyDescent="0.3">
      <c r="A69" s="99">
        <f t="shared" si="0"/>
        <v>59</v>
      </c>
      <c r="B69" s="115">
        <f t="shared" si="1"/>
        <v>46018</v>
      </c>
      <c r="C69" s="116" t="s">
        <v>134</v>
      </c>
      <c r="D69" s="120"/>
      <c r="E69" s="118" t="s">
        <v>119</v>
      </c>
      <c r="F69" s="121" t="s">
        <v>123</v>
      </c>
      <c r="G69" s="36"/>
      <c r="H69" s="36"/>
    </row>
    <row r="70" spans="1:8" ht="22.05" customHeight="1" x14ac:dyDescent="0.3">
      <c r="A70" s="99">
        <f t="shared" si="0"/>
        <v>60</v>
      </c>
      <c r="B70" s="115">
        <f t="shared" si="1"/>
        <v>46019</v>
      </c>
      <c r="C70" s="116" t="s">
        <v>134</v>
      </c>
      <c r="D70" s="120"/>
      <c r="E70" s="118" t="s">
        <v>119</v>
      </c>
      <c r="F70" s="121" t="s">
        <v>123</v>
      </c>
      <c r="G70" s="69"/>
      <c r="H70" s="69"/>
    </row>
    <row r="71" spans="1:8" s="72" customFormat="1" ht="36" x14ac:dyDescent="0.3">
      <c r="A71" s="99">
        <f t="shared" si="0"/>
        <v>61</v>
      </c>
      <c r="B71" s="122">
        <f t="shared" si="1"/>
        <v>46020</v>
      </c>
      <c r="C71" s="123"/>
      <c r="D71" s="124" t="s">
        <v>134</v>
      </c>
      <c r="E71" s="123"/>
      <c r="F71" s="123"/>
      <c r="G71" s="71"/>
      <c r="H71" s="71"/>
    </row>
    <row r="72" spans="1:8" s="70" customFormat="1" ht="18" x14ac:dyDescent="0.3">
      <c r="A72" s="99">
        <f t="shared" si="0"/>
        <v>62</v>
      </c>
      <c r="B72" s="115">
        <f t="shared" si="1"/>
        <v>46021</v>
      </c>
      <c r="C72" s="116" t="s">
        <v>133</v>
      </c>
      <c r="D72" s="120"/>
      <c r="E72" s="118"/>
      <c r="F72" s="121"/>
      <c r="G72" s="36"/>
      <c r="H72" s="36"/>
    </row>
    <row r="73" spans="1:8" ht="24" customHeight="1" x14ac:dyDescent="0.3">
      <c r="A73" s="99">
        <f t="shared" si="0"/>
        <v>63</v>
      </c>
      <c r="B73" s="115">
        <f t="shared" si="1"/>
        <v>46022</v>
      </c>
      <c r="C73" s="116" t="s">
        <v>148</v>
      </c>
      <c r="D73" s="125"/>
      <c r="E73" s="118"/>
      <c r="F73" s="121"/>
      <c r="G73" s="36"/>
      <c r="H73" s="36"/>
    </row>
    <row r="74" spans="1:8" s="72" customFormat="1" ht="76.05" customHeight="1" x14ac:dyDescent="0.3">
      <c r="A74" s="105">
        <f t="shared" si="0"/>
        <v>64</v>
      </c>
      <c r="B74" s="122">
        <f t="shared" si="1"/>
        <v>46023</v>
      </c>
      <c r="C74" s="113" t="s">
        <v>151</v>
      </c>
      <c r="D74" s="113"/>
      <c r="E74" s="114" t="s">
        <v>119</v>
      </c>
      <c r="F74" s="108" t="s">
        <v>127</v>
      </c>
      <c r="G74" s="71"/>
      <c r="H74" s="71"/>
    </row>
    <row r="75" spans="1:8" ht="72" x14ac:dyDescent="0.3">
      <c r="A75" s="99">
        <f t="shared" si="0"/>
        <v>65</v>
      </c>
      <c r="B75" s="115">
        <f t="shared" si="1"/>
        <v>46024</v>
      </c>
      <c r="C75" s="91" t="s">
        <v>151</v>
      </c>
      <c r="D75" s="86"/>
      <c r="E75" s="87" t="s">
        <v>119</v>
      </c>
      <c r="F75" s="103" t="s">
        <v>127</v>
      </c>
      <c r="G75" s="77"/>
      <c r="H75" s="77"/>
    </row>
    <row r="76" spans="1:8" ht="72" x14ac:dyDescent="0.3">
      <c r="A76" s="99">
        <f t="shared" si="0"/>
        <v>66</v>
      </c>
      <c r="B76" s="115">
        <f t="shared" si="1"/>
        <v>46025</v>
      </c>
      <c r="C76" s="91" t="s">
        <v>151</v>
      </c>
      <c r="D76" s="86"/>
      <c r="E76" s="87" t="s">
        <v>119</v>
      </c>
      <c r="F76" s="103" t="s">
        <v>127</v>
      </c>
    </row>
    <row r="77" spans="1:8" ht="72" x14ac:dyDescent="0.3">
      <c r="A77" s="99">
        <f t="shared" ref="A77:A109" si="2">A76+1</f>
        <v>67</v>
      </c>
      <c r="B77" s="115">
        <f t="shared" ref="B77:B109" si="3">+B76+1</f>
        <v>46026</v>
      </c>
      <c r="C77" s="91" t="s">
        <v>151</v>
      </c>
      <c r="D77" s="86"/>
      <c r="E77" s="87" t="s">
        <v>119</v>
      </c>
      <c r="F77" s="103" t="s">
        <v>127</v>
      </c>
    </row>
    <row r="78" spans="1:8" ht="72" x14ac:dyDescent="0.3">
      <c r="A78" s="99">
        <f t="shared" si="2"/>
        <v>68</v>
      </c>
      <c r="B78" s="115">
        <f t="shared" si="3"/>
        <v>46027</v>
      </c>
      <c r="C78" s="91" t="s">
        <v>151</v>
      </c>
      <c r="D78" s="86"/>
      <c r="E78" s="87" t="s">
        <v>119</v>
      </c>
      <c r="F78" s="103" t="s">
        <v>127</v>
      </c>
    </row>
    <row r="79" spans="1:8" ht="72" x14ac:dyDescent="0.3">
      <c r="A79" s="99">
        <f t="shared" si="2"/>
        <v>69</v>
      </c>
      <c r="B79" s="115">
        <f t="shared" si="3"/>
        <v>46028</v>
      </c>
      <c r="C79" s="91" t="s">
        <v>151</v>
      </c>
      <c r="D79" s="86"/>
      <c r="E79" s="87" t="s">
        <v>119</v>
      </c>
      <c r="F79" s="103" t="s">
        <v>127</v>
      </c>
    </row>
    <row r="80" spans="1:8" ht="72" x14ac:dyDescent="0.3">
      <c r="A80" s="99">
        <f t="shared" si="2"/>
        <v>70</v>
      </c>
      <c r="B80" s="115">
        <f t="shared" si="3"/>
        <v>46029</v>
      </c>
      <c r="C80" s="91" t="s">
        <v>151</v>
      </c>
      <c r="D80" s="86"/>
      <c r="E80" s="87" t="s">
        <v>119</v>
      </c>
      <c r="F80" s="103" t="s">
        <v>127</v>
      </c>
    </row>
    <row r="81" spans="1:6" ht="72" x14ac:dyDescent="0.3">
      <c r="A81" s="99">
        <f t="shared" si="2"/>
        <v>71</v>
      </c>
      <c r="B81" s="115">
        <f t="shared" si="3"/>
        <v>46030</v>
      </c>
      <c r="C81" s="91" t="s">
        <v>151</v>
      </c>
      <c r="D81" s="86"/>
      <c r="E81" s="87" t="s">
        <v>119</v>
      </c>
      <c r="F81" s="103" t="s">
        <v>127</v>
      </c>
    </row>
    <row r="82" spans="1:6" s="72" customFormat="1" ht="108" x14ac:dyDescent="0.3">
      <c r="A82" s="105">
        <f t="shared" si="2"/>
        <v>72</v>
      </c>
      <c r="B82" s="122">
        <f t="shared" si="3"/>
        <v>46031</v>
      </c>
      <c r="C82" s="113" t="s">
        <v>152</v>
      </c>
      <c r="D82" s="113"/>
      <c r="E82" s="114" t="s">
        <v>119</v>
      </c>
      <c r="F82" s="108" t="s">
        <v>127</v>
      </c>
    </row>
    <row r="83" spans="1:6" ht="108" x14ac:dyDescent="0.3">
      <c r="A83" s="99">
        <f t="shared" si="2"/>
        <v>73</v>
      </c>
      <c r="B83" s="115">
        <f t="shared" si="3"/>
        <v>46032</v>
      </c>
      <c r="C83" s="86" t="s">
        <v>152</v>
      </c>
      <c r="D83" s="86"/>
      <c r="E83" s="87" t="s">
        <v>119</v>
      </c>
      <c r="F83" s="103" t="s">
        <v>127</v>
      </c>
    </row>
    <row r="84" spans="1:6" ht="108" x14ac:dyDescent="0.3">
      <c r="A84" s="99">
        <f t="shared" si="2"/>
        <v>74</v>
      </c>
      <c r="B84" s="115">
        <f t="shared" si="3"/>
        <v>46033</v>
      </c>
      <c r="C84" s="86" t="s">
        <v>152</v>
      </c>
      <c r="D84" s="86"/>
      <c r="E84" s="87" t="s">
        <v>119</v>
      </c>
      <c r="F84" s="103" t="s">
        <v>127</v>
      </c>
    </row>
    <row r="85" spans="1:6" ht="108" x14ac:dyDescent="0.3">
      <c r="A85" s="99">
        <f t="shared" si="2"/>
        <v>75</v>
      </c>
      <c r="B85" s="115">
        <f t="shared" si="3"/>
        <v>46034</v>
      </c>
      <c r="C85" s="86" t="s">
        <v>152</v>
      </c>
      <c r="D85" s="86"/>
      <c r="E85" s="87" t="s">
        <v>119</v>
      </c>
      <c r="F85" s="103" t="s">
        <v>127</v>
      </c>
    </row>
    <row r="86" spans="1:6" ht="108" x14ac:dyDescent="0.3">
      <c r="A86" s="99">
        <f t="shared" si="2"/>
        <v>76</v>
      </c>
      <c r="B86" s="115">
        <f t="shared" si="3"/>
        <v>46035</v>
      </c>
      <c r="C86" s="86" t="s">
        <v>152</v>
      </c>
      <c r="D86" s="86"/>
      <c r="E86" s="87" t="s">
        <v>119</v>
      </c>
      <c r="F86" s="103" t="s">
        <v>127</v>
      </c>
    </row>
    <row r="87" spans="1:6" ht="108" x14ac:dyDescent="0.3">
      <c r="A87" s="99">
        <f t="shared" si="2"/>
        <v>77</v>
      </c>
      <c r="B87" s="115">
        <f t="shared" si="3"/>
        <v>46036</v>
      </c>
      <c r="C87" s="86" t="s">
        <v>152</v>
      </c>
      <c r="D87" s="86"/>
      <c r="E87" s="87" t="s">
        <v>119</v>
      </c>
      <c r="F87" s="103" t="s">
        <v>127</v>
      </c>
    </row>
    <row r="88" spans="1:6" ht="108" x14ac:dyDescent="0.3">
      <c r="A88" s="99">
        <f t="shared" si="2"/>
        <v>78</v>
      </c>
      <c r="B88" s="115">
        <f t="shared" si="3"/>
        <v>46037</v>
      </c>
      <c r="C88" s="86" t="s">
        <v>152</v>
      </c>
      <c r="D88" s="86"/>
      <c r="E88" s="87" t="s">
        <v>119</v>
      </c>
      <c r="F88" s="103" t="s">
        <v>127</v>
      </c>
    </row>
    <row r="89" spans="1:6" ht="108" x14ac:dyDescent="0.3">
      <c r="A89" s="99">
        <f t="shared" si="2"/>
        <v>79</v>
      </c>
      <c r="B89" s="115">
        <f t="shared" si="3"/>
        <v>46038</v>
      </c>
      <c r="C89" s="86" t="s">
        <v>152</v>
      </c>
      <c r="D89" s="86"/>
      <c r="E89" s="87" t="s">
        <v>119</v>
      </c>
      <c r="F89" s="103" t="s">
        <v>127</v>
      </c>
    </row>
    <row r="90" spans="1:6" ht="108" x14ac:dyDescent="0.3">
      <c r="A90" s="99">
        <f t="shared" si="2"/>
        <v>80</v>
      </c>
      <c r="B90" s="115">
        <f t="shared" si="3"/>
        <v>46039</v>
      </c>
      <c r="C90" s="86" t="s">
        <v>152</v>
      </c>
      <c r="D90" s="86"/>
      <c r="E90" s="87" t="s">
        <v>119</v>
      </c>
      <c r="F90" s="103" t="s">
        <v>127</v>
      </c>
    </row>
    <row r="91" spans="1:6" ht="108" x14ac:dyDescent="0.3">
      <c r="A91" s="99">
        <f t="shared" si="2"/>
        <v>81</v>
      </c>
      <c r="B91" s="115">
        <f t="shared" si="3"/>
        <v>46040</v>
      </c>
      <c r="C91" s="86" t="s">
        <v>152</v>
      </c>
      <c r="D91" s="86"/>
      <c r="E91" s="87" t="s">
        <v>119</v>
      </c>
      <c r="F91" s="103" t="s">
        <v>127</v>
      </c>
    </row>
    <row r="92" spans="1:6" ht="108" x14ac:dyDescent="0.3">
      <c r="A92" s="99">
        <f t="shared" si="2"/>
        <v>82</v>
      </c>
      <c r="B92" s="115">
        <f t="shared" si="3"/>
        <v>46041</v>
      </c>
      <c r="C92" s="86" t="s">
        <v>152</v>
      </c>
      <c r="D92" s="86"/>
      <c r="E92" s="87" t="s">
        <v>119</v>
      </c>
      <c r="F92" s="103" t="s">
        <v>127</v>
      </c>
    </row>
    <row r="93" spans="1:6" ht="108" x14ac:dyDescent="0.3">
      <c r="A93" s="99">
        <f t="shared" si="2"/>
        <v>83</v>
      </c>
      <c r="B93" s="115">
        <f t="shared" si="3"/>
        <v>46042</v>
      </c>
      <c r="C93" s="86" t="s">
        <v>152</v>
      </c>
      <c r="D93" s="86"/>
      <c r="E93" s="87" t="s">
        <v>119</v>
      </c>
      <c r="F93" s="103" t="s">
        <v>127</v>
      </c>
    </row>
    <row r="94" spans="1:6" ht="108" x14ac:dyDescent="0.3">
      <c r="A94" s="99">
        <f t="shared" si="2"/>
        <v>84</v>
      </c>
      <c r="B94" s="115">
        <f t="shared" si="3"/>
        <v>46043</v>
      </c>
      <c r="C94" s="86" t="s">
        <v>152</v>
      </c>
      <c r="D94" s="86"/>
      <c r="E94" s="87" t="s">
        <v>119</v>
      </c>
      <c r="F94" s="103" t="s">
        <v>127</v>
      </c>
    </row>
    <row r="95" spans="1:6" ht="108" x14ac:dyDescent="0.3">
      <c r="A95" s="99">
        <f t="shared" si="2"/>
        <v>85</v>
      </c>
      <c r="B95" s="115">
        <f t="shared" si="3"/>
        <v>46044</v>
      </c>
      <c r="C95" s="86" t="s">
        <v>152</v>
      </c>
      <c r="D95" s="86"/>
      <c r="E95" s="87" t="s">
        <v>119</v>
      </c>
      <c r="F95" s="103" t="s">
        <v>127</v>
      </c>
    </row>
    <row r="96" spans="1:6" ht="108" x14ac:dyDescent="0.3">
      <c r="A96" s="99">
        <f t="shared" si="2"/>
        <v>86</v>
      </c>
      <c r="B96" s="115">
        <f t="shared" si="3"/>
        <v>46045</v>
      </c>
      <c r="C96" s="86" t="s">
        <v>152</v>
      </c>
      <c r="D96" s="86"/>
      <c r="E96" s="87" t="s">
        <v>119</v>
      </c>
      <c r="F96" s="103" t="s">
        <v>127</v>
      </c>
    </row>
    <row r="97" spans="1:6" ht="108" x14ac:dyDescent="0.3">
      <c r="A97" s="99">
        <f t="shared" si="2"/>
        <v>87</v>
      </c>
      <c r="B97" s="115">
        <f t="shared" si="3"/>
        <v>46046</v>
      </c>
      <c r="C97" s="86" t="s">
        <v>152</v>
      </c>
      <c r="D97" s="86"/>
      <c r="E97" s="87" t="s">
        <v>119</v>
      </c>
      <c r="F97" s="103" t="s">
        <v>127</v>
      </c>
    </row>
    <row r="98" spans="1:6" ht="108" x14ac:dyDescent="0.3">
      <c r="A98" s="99">
        <f t="shared" si="2"/>
        <v>88</v>
      </c>
      <c r="B98" s="127">
        <f t="shared" si="3"/>
        <v>46047</v>
      </c>
      <c r="C98" s="86" t="s">
        <v>152</v>
      </c>
      <c r="D98" s="86"/>
      <c r="E98" s="87" t="s">
        <v>119</v>
      </c>
      <c r="F98" s="103" t="s">
        <v>127</v>
      </c>
    </row>
    <row r="99" spans="1:6" ht="108" x14ac:dyDescent="0.3">
      <c r="A99" s="99">
        <f t="shared" si="2"/>
        <v>89</v>
      </c>
      <c r="B99" s="115">
        <f t="shared" si="3"/>
        <v>46048</v>
      </c>
      <c r="C99" s="86" t="s">
        <v>152</v>
      </c>
      <c r="D99" s="86"/>
      <c r="E99" s="87" t="s">
        <v>119</v>
      </c>
      <c r="F99" s="103" t="s">
        <v>127</v>
      </c>
    </row>
    <row r="100" spans="1:6" ht="42" customHeight="1" x14ac:dyDescent="0.3">
      <c r="A100" s="99">
        <f t="shared" si="2"/>
        <v>90</v>
      </c>
      <c r="B100" s="115">
        <f t="shared" si="3"/>
        <v>46049</v>
      </c>
      <c r="C100" s="116" t="s">
        <v>137</v>
      </c>
      <c r="D100" s="117"/>
      <c r="E100" s="118" t="s">
        <v>119</v>
      </c>
      <c r="F100" s="121"/>
    </row>
    <row r="101" spans="1:6" ht="40.950000000000003" customHeight="1" x14ac:dyDescent="0.3">
      <c r="A101" s="99">
        <f t="shared" si="2"/>
        <v>91</v>
      </c>
      <c r="B101" s="115">
        <f t="shared" si="3"/>
        <v>46050</v>
      </c>
      <c r="C101" s="116" t="s">
        <v>137</v>
      </c>
      <c r="D101" s="117"/>
      <c r="E101" s="118" t="s">
        <v>119</v>
      </c>
      <c r="F101" s="121"/>
    </row>
    <row r="102" spans="1:6" s="72" customFormat="1" ht="36" x14ac:dyDescent="0.3">
      <c r="A102" s="105">
        <f t="shared" si="2"/>
        <v>92</v>
      </c>
      <c r="B102" s="122">
        <f t="shared" si="3"/>
        <v>46051</v>
      </c>
      <c r="C102" s="124"/>
      <c r="D102" s="124" t="s">
        <v>136</v>
      </c>
      <c r="E102" s="128"/>
      <c r="F102" s="138"/>
    </row>
    <row r="103" spans="1:6" ht="54" x14ac:dyDescent="0.3">
      <c r="A103" s="99">
        <f t="shared" si="2"/>
        <v>93</v>
      </c>
      <c r="B103" s="115">
        <f t="shared" si="3"/>
        <v>46052</v>
      </c>
      <c r="C103" s="116" t="s">
        <v>135</v>
      </c>
      <c r="D103" s="117"/>
      <c r="E103" s="118" t="s">
        <v>119</v>
      </c>
      <c r="F103" s="121"/>
    </row>
    <row r="104" spans="1:6" ht="18" x14ac:dyDescent="0.3">
      <c r="A104" s="99">
        <f t="shared" si="2"/>
        <v>94</v>
      </c>
      <c r="B104" s="115">
        <f t="shared" si="3"/>
        <v>46053</v>
      </c>
      <c r="C104" s="116" t="s">
        <v>134</v>
      </c>
      <c r="D104" s="120"/>
      <c r="E104" s="118" t="s">
        <v>119</v>
      </c>
      <c r="F104" s="121" t="s">
        <v>123</v>
      </c>
    </row>
    <row r="105" spans="1:6" ht="18" x14ac:dyDescent="0.3">
      <c r="A105" s="99">
        <f t="shared" si="2"/>
        <v>95</v>
      </c>
      <c r="B105" s="115">
        <f t="shared" si="3"/>
        <v>46054</v>
      </c>
      <c r="C105" s="116" t="s">
        <v>134</v>
      </c>
      <c r="D105" s="120"/>
      <c r="E105" s="118" t="s">
        <v>119</v>
      </c>
      <c r="F105" s="121" t="s">
        <v>123</v>
      </c>
    </row>
    <row r="106" spans="1:6" ht="18" x14ac:dyDescent="0.3">
      <c r="A106" s="99">
        <f t="shared" si="2"/>
        <v>96</v>
      </c>
      <c r="B106" s="115">
        <f t="shared" si="3"/>
        <v>46055</v>
      </c>
      <c r="C106" s="116" t="s">
        <v>134</v>
      </c>
      <c r="D106" s="120"/>
      <c r="E106" s="118" t="s">
        <v>119</v>
      </c>
      <c r="F106" s="121" t="s">
        <v>123</v>
      </c>
    </row>
    <row r="107" spans="1:6" s="72" customFormat="1" ht="36" x14ac:dyDescent="0.3">
      <c r="A107" s="105">
        <f t="shared" si="2"/>
        <v>97</v>
      </c>
      <c r="B107" s="122">
        <f t="shared" si="3"/>
        <v>46056</v>
      </c>
      <c r="C107" s="123"/>
      <c r="D107" s="124" t="s">
        <v>134</v>
      </c>
      <c r="E107" s="142"/>
      <c r="F107" s="142"/>
    </row>
    <row r="108" spans="1:6" ht="18" x14ac:dyDescent="0.3">
      <c r="A108" s="99">
        <f t="shared" si="2"/>
        <v>98</v>
      </c>
      <c r="B108" s="115">
        <f t="shared" si="3"/>
        <v>46057</v>
      </c>
      <c r="C108" s="116" t="s">
        <v>146</v>
      </c>
      <c r="D108" s="77"/>
      <c r="E108" s="77"/>
      <c r="F108" s="77"/>
    </row>
    <row r="109" spans="1:6" ht="36" x14ac:dyDescent="0.3">
      <c r="A109" s="99">
        <f t="shared" si="2"/>
        <v>99</v>
      </c>
      <c r="B109" s="115">
        <f t="shared" si="3"/>
        <v>46058</v>
      </c>
      <c r="C109" s="116" t="s">
        <v>147</v>
      </c>
      <c r="D109" s="77"/>
      <c r="E109" s="77"/>
      <c r="F109" s="77"/>
    </row>
    <row r="110" spans="1:6" ht="18" x14ac:dyDescent="0.3">
      <c r="A110" s="99"/>
      <c r="B110" s="115"/>
    </row>
    <row r="111" spans="1:6" ht="18" x14ac:dyDescent="0.3">
      <c r="A111" s="99"/>
      <c r="B111" s="115"/>
    </row>
    <row r="112" spans="1:6" ht="18" x14ac:dyDescent="0.3">
      <c r="A112" s="99"/>
      <c r="B112" s="115"/>
    </row>
    <row r="113" spans="1:2" ht="18" x14ac:dyDescent="0.3">
      <c r="A113" s="99"/>
      <c r="B113" s="115"/>
    </row>
    <row r="114" spans="1:2" ht="18" x14ac:dyDescent="0.3">
      <c r="A114" s="99"/>
      <c r="B114" s="115"/>
    </row>
    <row r="115" spans="1:2" ht="18" x14ac:dyDescent="0.3">
      <c r="A115" s="99"/>
      <c r="B115" s="115"/>
    </row>
    <row r="116" spans="1:2" ht="18" x14ac:dyDescent="0.3">
      <c r="A116" s="99"/>
      <c r="B116" s="115"/>
    </row>
    <row r="117" spans="1:2" x14ac:dyDescent="0.3">
      <c r="A117" s="99"/>
    </row>
    <row r="118" spans="1:2" x14ac:dyDescent="0.3">
      <c r="A118" s="99"/>
    </row>
    <row r="119" spans="1:2" x14ac:dyDescent="0.3">
      <c r="A119" s="99"/>
    </row>
    <row r="120" spans="1:2" x14ac:dyDescent="0.3">
      <c r="A120" s="99"/>
    </row>
    <row r="121" spans="1:2" x14ac:dyDescent="0.3">
      <c r="A121" s="99"/>
    </row>
    <row r="122" spans="1:2" x14ac:dyDescent="0.3">
      <c r="A122" s="99"/>
    </row>
    <row r="123" spans="1:2" x14ac:dyDescent="0.3">
      <c r="A123" s="99"/>
    </row>
    <row r="124" spans="1:2" x14ac:dyDescent="0.3">
      <c r="A124" s="99"/>
    </row>
    <row r="125" spans="1:2" x14ac:dyDescent="0.3">
      <c r="A125" s="99"/>
    </row>
    <row r="126" spans="1:2" x14ac:dyDescent="0.3">
      <c r="A126" s="99"/>
    </row>
    <row r="127" spans="1:2" x14ac:dyDescent="0.3">
      <c r="A127" s="99"/>
    </row>
    <row r="128" spans="1:2" x14ac:dyDescent="0.3">
      <c r="A128" s="99"/>
    </row>
    <row r="129" spans="1:1" x14ac:dyDescent="0.3">
      <c r="A129" s="99"/>
    </row>
    <row r="130" spans="1:1" x14ac:dyDescent="0.3">
      <c r="A130" s="99"/>
    </row>
    <row r="131" spans="1:1" x14ac:dyDescent="0.3">
      <c r="A131" s="99"/>
    </row>
    <row r="132" spans="1:1" x14ac:dyDescent="0.3">
      <c r="A132" s="99"/>
    </row>
  </sheetData>
  <mergeCells count="3">
    <mergeCell ref="A1:H1"/>
    <mergeCell ref="A2:H2"/>
    <mergeCell ref="A3:H3"/>
  </mergeCells>
  <pageMargins left="0.70866141732283472" right="0.70866141732283472" top="0.74803149606299213" bottom="0.74803149606299213" header="0.31496062992125984" footer="0.31496062992125984"/>
  <pageSetup paperSize="8" fitToHeight="0" orientation="landscape" copies="15" r:id="rId1"/>
  <rowBreaks count="1" manualBreakCount="1">
    <brk id="57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39997558519241921"/>
    <pageSetUpPr fitToPage="1"/>
  </sheetPr>
  <dimension ref="A1:P1116"/>
  <sheetViews>
    <sheetView view="pageBreakPreview" topLeftCell="A1073" zoomScaleNormal="100" zoomScaleSheetLayoutView="100" workbookViewId="0">
      <selection activeCell="AA16" sqref="AA16:AA17"/>
    </sheetView>
  </sheetViews>
  <sheetFormatPr defaultColWidth="8.77734375" defaultRowHeight="18" x14ac:dyDescent="0.35"/>
  <cols>
    <col min="1" max="1" width="3.33203125" style="42" customWidth="1"/>
    <col min="2" max="2" width="13.6640625" style="42" customWidth="1"/>
    <col min="3" max="3" width="11.33203125" style="42" customWidth="1"/>
    <col min="4" max="4" width="10" style="42" customWidth="1"/>
    <col min="5" max="5" width="6.44140625" style="42" customWidth="1"/>
    <col min="6" max="7" width="3.77734375" style="42" customWidth="1"/>
    <col min="8" max="8" width="9.44140625" style="42" customWidth="1"/>
    <col min="9" max="9" width="6" style="42" customWidth="1"/>
    <col min="10" max="10" width="3.77734375" style="42" customWidth="1"/>
    <col min="11" max="11" width="3.44140625" style="42" customWidth="1"/>
    <col min="12" max="12" width="7.77734375" style="42" customWidth="1"/>
    <col min="13" max="13" width="4" style="42" customWidth="1"/>
    <col min="14" max="14" width="3.6640625" style="42" customWidth="1"/>
    <col min="15" max="15" width="5.77734375" style="42" customWidth="1"/>
    <col min="16" max="16" width="15.6640625" style="42" customWidth="1"/>
    <col min="17" max="256" width="9.109375" style="42"/>
    <col min="257" max="257" width="16.109375" style="42" customWidth="1"/>
    <col min="258" max="258" width="14.44140625" style="42" customWidth="1"/>
    <col min="259" max="259" width="12.44140625" style="42" customWidth="1"/>
    <col min="260" max="260" width="6.109375" style="42" customWidth="1"/>
    <col min="261" max="262" width="3.77734375" style="42" customWidth="1"/>
    <col min="263" max="263" width="9.109375" style="42"/>
    <col min="264" max="264" width="5.44140625" style="42" customWidth="1"/>
    <col min="265" max="266" width="3.44140625" style="42" customWidth="1"/>
    <col min="267" max="267" width="9.109375" style="42"/>
    <col min="268" max="268" width="4.6640625" style="42" customWidth="1"/>
    <col min="269" max="269" width="3.6640625" style="42" customWidth="1"/>
    <col min="270" max="270" width="5.77734375" style="42" customWidth="1"/>
    <col min="271" max="271" width="3.6640625" style="42" customWidth="1"/>
    <col min="272" max="272" width="15.6640625" style="42" customWidth="1"/>
    <col min="273" max="512" width="9.109375" style="42"/>
    <col min="513" max="513" width="16.109375" style="42" customWidth="1"/>
    <col min="514" max="514" width="14.44140625" style="42" customWidth="1"/>
    <col min="515" max="515" width="12.44140625" style="42" customWidth="1"/>
    <col min="516" max="516" width="6.109375" style="42" customWidth="1"/>
    <col min="517" max="518" width="3.77734375" style="42" customWidth="1"/>
    <col min="519" max="519" width="9.109375" style="42"/>
    <col min="520" max="520" width="5.44140625" style="42" customWidth="1"/>
    <col min="521" max="522" width="3.44140625" style="42" customWidth="1"/>
    <col min="523" max="523" width="9.109375" style="42"/>
    <col min="524" max="524" width="4.6640625" style="42" customWidth="1"/>
    <col min="525" max="525" width="3.6640625" style="42" customWidth="1"/>
    <col min="526" max="526" width="5.77734375" style="42" customWidth="1"/>
    <col min="527" max="527" width="3.6640625" style="42" customWidth="1"/>
    <col min="528" max="528" width="15.6640625" style="42" customWidth="1"/>
    <col min="529" max="768" width="9.109375" style="42"/>
    <col min="769" max="769" width="16.109375" style="42" customWidth="1"/>
    <col min="770" max="770" width="14.44140625" style="42" customWidth="1"/>
    <col min="771" max="771" width="12.44140625" style="42" customWidth="1"/>
    <col min="772" max="772" width="6.109375" style="42" customWidth="1"/>
    <col min="773" max="774" width="3.77734375" style="42" customWidth="1"/>
    <col min="775" max="775" width="9.109375" style="42"/>
    <col min="776" max="776" width="5.44140625" style="42" customWidth="1"/>
    <col min="777" max="778" width="3.44140625" style="42" customWidth="1"/>
    <col min="779" max="779" width="9.109375" style="42"/>
    <col min="780" max="780" width="4.6640625" style="42" customWidth="1"/>
    <col min="781" max="781" width="3.6640625" style="42" customWidth="1"/>
    <col min="782" max="782" width="5.77734375" style="42" customWidth="1"/>
    <col min="783" max="783" width="3.6640625" style="42" customWidth="1"/>
    <col min="784" max="784" width="15.6640625" style="42" customWidth="1"/>
    <col min="785" max="1024" width="9.109375" style="42"/>
    <col min="1025" max="1025" width="16.109375" style="42" customWidth="1"/>
    <col min="1026" max="1026" width="14.44140625" style="42" customWidth="1"/>
    <col min="1027" max="1027" width="12.44140625" style="42" customWidth="1"/>
    <col min="1028" max="1028" width="6.109375" style="42" customWidth="1"/>
    <col min="1029" max="1030" width="3.77734375" style="42" customWidth="1"/>
    <col min="1031" max="1031" width="9.109375" style="42"/>
    <col min="1032" max="1032" width="5.44140625" style="42" customWidth="1"/>
    <col min="1033" max="1034" width="3.44140625" style="42" customWidth="1"/>
    <col min="1035" max="1035" width="9.109375" style="42"/>
    <col min="1036" max="1036" width="4.6640625" style="42" customWidth="1"/>
    <col min="1037" max="1037" width="3.6640625" style="42" customWidth="1"/>
    <col min="1038" max="1038" width="5.77734375" style="42" customWidth="1"/>
    <col min="1039" max="1039" width="3.6640625" style="42" customWidth="1"/>
    <col min="1040" max="1040" width="15.6640625" style="42" customWidth="1"/>
    <col min="1041" max="1280" width="9.109375" style="42"/>
    <col min="1281" max="1281" width="16.109375" style="42" customWidth="1"/>
    <col min="1282" max="1282" width="14.44140625" style="42" customWidth="1"/>
    <col min="1283" max="1283" width="12.44140625" style="42" customWidth="1"/>
    <col min="1284" max="1284" width="6.109375" style="42" customWidth="1"/>
    <col min="1285" max="1286" width="3.77734375" style="42" customWidth="1"/>
    <col min="1287" max="1287" width="9.109375" style="42"/>
    <col min="1288" max="1288" width="5.44140625" style="42" customWidth="1"/>
    <col min="1289" max="1290" width="3.44140625" style="42" customWidth="1"/>
    <col min="1291" max="1291" width="9.109375" style="42"/>
    <col min="1292" max="1292" width="4.6640625" style="42" customWidth="1"/>
    <col min="1293" max="1293" width="3.6640625" style="42" customWidth="1"/>
    <col min="1294" max="1294" width="5.77734375" style="42" customWidth="1"/>
    <col min="1295" max="1295" width="3.6640625" style="42" customWidth="1"/>
    <col min="1296" max="1296" width="15.6640625" style="42" customWidth="1"/>
    <col min="1297" max="1536" width="9.109375" style="42"/>
    <col min="1537" max="1537" width="16.109375" style="42" customWidth="1"/>
    <col min="1538" max="1538" width="14.44140625" style="42" customWidth="1"/>
    <col min="1539" max="1539" width="12.44140625" style="42" customWidth="1"/>
    <col min="1540" max="1540" width="6.109375" style="42" customWidth="1"/>
    <col min="1541" max="1542" width="3.77734375" style="42" customWidth="1"/>
    <col min="1543" max="1543" width="9.109375" style="42"/>
    <col min="1544" max="1544" width="5.44140625" style="42" customWidth="1"/>
    <col min="1545" max="1546" width="3.44140625" style="42" customWidth="1"/>
    <col min="1547" max="1547" width="9.109375" style="42"/>
    <col min="1548" max="1548" width="4.6640625" style="42" customWidth="1"/>
    <col min="1549" max="1549" width="3.6640625" style="42" customWidth="1"/>
    <col min="1550" max="1550" width="5.77734375" style="42" customWidth="1"/>
    <col min="1551" max="1551" width="3.6640625" style="42" customWidth="1"/>
    <col min="1552" max="1552" width="15.6640625" style="42" customWidth="1"/>
    <col min="1553" max="1792" width="9.109375" style="42"/>
    <col min="1793" max="1793" width="16.109375" style="42" customWidth="1"/>
    <col min="1794" max="1794" width="14.44140625" style="42" customWidth="1"/>
    <col min="1795" max="1795" width="12.44140625" style="42" customWidth="1"/>
    <col min="1796" max="1796" width="6.109375" style="42" customWidth="1"/>
    <col min="1797" max="1798" width="3.77734375" style="42" customWidth="1"/>
    <col min="1799" max="1799" width="9.109375" style="42"/>
    <col min="1800" max="1800" width="5.44140625" style="42" customWidth="1"/>
    <col min="1801" max="1802" width="3.44140625" style="42" customWidth="1"/>
    <col min="1803" max="1803" width="9.109375" style="42"/>
    <col min="1804" max="1804" width="4.6640625" style="42" customWidth="1"/>
    <col min="1805" max="1805" width="3.6640625" style="42" customWidth="1"/>
    <col min="1806" max="1806" width="5.77734375" style="42" customWidth="1"/>
    <col min="1807" max="1807" width="3.6640625" style="42" customWidth="1"/>
    <col min="1808" max="1808" width="15.6640625" style="42" customWidth="1"/>
    <col min="1809" max="2048" width="9.109375" style="42"/>
    <col min="2049" max="2049" width="16.109375" style="42" customWidth="1"/>
    <col min="2050" max="2050" width="14.44140625" style="42" customWidth="1"/>
    <col min="2051" max="2051" width="12.44140625" style="42" customWidth="1"/>
    <col min="2052" max="2052" width="6.109375" style="42" customWidth="1"/>
    <col min="2053" max="2054" width="3.77734375" style="42" customWidth="1"/>
    <col min="2055" max="2055" width="9.109375" style="42"/>
    <col min="2056" max="2056" width="5.44140625" style="42" customWidth="1"/>
    <col min="2057" max="2058" width="3.44140625" style="42" customWidth="1"/>
    <col min="2059" max="2059" width="9.109375" style="42"/>
    <col min="2060" max="2060" width="4.6640625" style="42" customWidth="1"/>
    <col min="2061" max="2061" width="3.6640625" style="42" customWidth="1"/>
    <col min="2062" max="2062" width="5.77734375" style="42" customWidth="1"/>
    <col min="2063" max="2063" width="3.6640625" style="42" customWidth="1"/>
    <col min="2064" max="2064" width="15.6640625" style="42" customWidth="1"/>
    <col min="2065" max="2304" width="9.109375" style="42"/>
    <col min="2305" max="2305" width="16.109375" style="42" customWidth="1"/>
    <col min="2306" max="2306" width="14.44140625" style="42" customWidth="1"/>
    <col min="2307" max="2307" width="12.44140625" style="42" customWidth="1"/>
    <col min="2308" max="2308" width="6.109375" style="42" customWidth="1"/>
    <col min="2309" max="2310" width="3.77734375" style="42" customWidth="1"/>
    <col min="2311" max="2311" width="9.109375" style="42"/>
    <col min="2312" max="2312" width="5.44140625" style="42" customWidth="1"/>
    <col min="2313" max="2314" width="3.44140625" style="42" customWidth="1"/>
    <col min="2315" max="2315" width="9.109375" style="42"/>
    <col min="2316" max="2316" width="4.6640625" style="42" customWidth="1"/>
    <col min="2317" max="2317" width="3.6640625" style="42" customWidth="1"/>
    <col min="2318" max="2318" width="5.77734375" style="42" customWidth="1"/>
    <col min="2319" max="2319" width="3.6640625" style="42" customWidth="1"/>
    <col min="2320" max="2320" width="15.6640625" style="42" customWidth="1"/>
    <col min="2321" max="2560" width="9.109375" style="42"/>
    <col min="2561" max="2561" width="16.109375" style="42" customWidth="1"/>
    <col min="2562" max="2562" width="14.44140625" style="42" customWidth="1"/>
    <col min="2563" max="2563" width="12.44140625" style="42" customWidth="1"/>
    <col min="2564" max="2564" width="6.109375" style="42" customWidth="1"/>
    <col min="2565" max="2566" width="3.77734375" style="42" customWidth="1"/>
    <col min="2567" max="2567" width="9.109375" style="42"/>
    <col min="2568" max="2568" width="5.44140625" style="42" customWidth="1"/>
    <col min="2569" max="2570" width="3.44140625" style="42" customWidth="1"/>
    <col min="2571" max="2571" width="9.109375" style="42"/>
    <col min="2572" max="2572" width="4.6640625" style="42" customWidth="1"/>
    <col min="2573" max="2573" width="3.6640625" style="42" customWidth="1"/>
    <col min="2574" max="2574" width="5.77734375" style="42" customWidth="1"/>
    <col min="2575" max="2575" width="3.6640625" style="42" customWidth="1"/>
    <col min="2576" max="2576" width="15.6640625" style="42" customWidth="1"/>
    <col min="2577" max="2816" width="9.109375" style="42"/>
    <col min="2817" max="2817" width="16.109375" style="42" customWidth="1"/>
    <col min="2818" max="2818" width="14.44140625" style="42" customWidth="1"/>
    <col min="2819" max="2819" width="12.44140625" style="42" customWidth="1"/>
    <col min="2820" max="2820" width="6.109375" style="42" customWidth="1"/>
    <col min="2821" max="2822" width="3.77734375" style="42" customWidth="1"/>
    <col min="2823" max="2823" width="9.109375" style="42"/>
    <col min="2824" max="2824" width="5.44140625" style="42" customWidth="1"/>
    <col min="2825" max="2826" width="3.44140625" style="42" customWidth="1"/>
    <col min="2827" max="2827" width="9.109375" style="42"/>
    <col min="2828" max="2828" width="4.6640625" style="42" customWidth="1"/>
    <col min="2829" max="2829" width="3.6640625" style="42" customWidth="1"/>
    <col min="2830" max="2830" width="5.77734375" style="42" customWidth="1"/>
    <col min="2831" max="2831" width="3.6640625" style="42" customWidth="1"/>
    <col min="2832" max="2832" width="15.6640625" style="42" customWidth="1"/>
    <col min="2833" max="3072" width="9.109375" style="42"/>
    <col min="3073" max="3073" width="16.109375" style="42" customWidth="1"/>
    <col min="3074" max="3074" width="14.44140625" style="42" customWidth="1"/>
    <col min="3075" max="3075" width="12.44140625" style="42" customWidth="1"/>
    <col min="3076" max="3076" width="6.109375" style="42" customWidth="1"/>
    <col min="3077" max="3078" width="3.77734375" style="42" customWidth="1"/>
    <col min="3079" max="3079" width="9.109375" style="42"/>
    <col min="3080" max="3080" width="5.44140625" style="42" customWidth="1"/>
    <col min="3081" max="3082" width="3.44140625" style="42" customWidth="1"/>
    <col min="3083" max="3083" width="9.109375" style="42"/>
    <col min="3084" max="3084" width="4.6640625" style="42" customWidth="1"/>
    <col min="3085" max="3085" width="3.6640625" style="42" customWidth="1"/>
    <col min="3086" max="3086" width="5.77734375" style="42" customWidth="1"/>
    <col min="3087" max="3087" width="3.6640625" style="42" customWidth="1"/>
    <col min="3088" max="3088" width="15.6640625" style="42" customWidth="1"/>
    <col min="3089" max="3328" width="9.109375" style="42"/>
    <col min="3329" max="3329" width="16.109375" style="42" customWidth="1"/>
    <col min="3330" max="3330" width="14.44140625" style="42" customWidth="1"/>
    <col min="3331" max="3331" width="12.44140625" style="42" customWidth="1"/>
    <col min="3332" max="3332" width="6.109375" style="42" customWidth="1"/>
    <col min="3333" max="3334" width="3.77734375" style="42" customWidth="1"/>
    <col min="3335" max="3335" width="9.109375" style="42"/>
    <col min="3336" max="3336" width="5.44140625" style="42" customWidth="1"/>
    <col min="3337" max="3338" width="3.44140625" style="42" customWidth="1"/>
    <col min="3339" max="3339" width="9.109375" style="42"/>
    <col min="3340" max="3340" width="4.6640625" style="42" customWidth="1"/>
    <col min="3341" max="3341" width="3.6640625" style="42" customWidth="1"/>
    <col min="3342" max="3342" width="5.77734375" style="42" customWidth="1"/>
    <col min="3343" max="3343" width="3.6640625" style="42" customWidth="1"/>
    <col min="3344" max="3344" width="15.6640625" style="42" customWidth="1"/>
    <col min="3345" max="3584" width="9.109375" style="42"/>
    <col min="3585" max="3585" width="16.109375" style="42" customWidth="1"/>
    <col min="3586" max="3586" width="14.44140625" style="42" customWidth="1"/>
    <col min="3587" max="3587" width="12.44140625" style="42" customWidth="1"/>
    <col min="3588" max="3588" width="6.109375" style="42" customWidth="1"/>
    <col min="3589" max="3590" width="3.77734375" style="42" customWidth="1"/>
    <col min="3591" max="3591" width="9.109375" style="42"/>
    <col min="3592" max="3592" width="5.44140625" style="42" customWidth="1"/>
    <col min="3593" max="3594" width="3.44140625" style="42" customWidth="1"/>
    <col min="3595" max="3595" width="9.109375" style="42"/>
    <col min="3596" max="3596" width="4.6640625" style="42" customWidth="1"/>
    <col min="3597" max="3597" width="3.6640625" style="42" customWidth="1"/>
    <col min="3598" max="3598" width="5.77734375" style="42" customWidth="1"/>
    <col min="3599" max="3599" width="3.6640625" style="42" customWidth="1"/>
    <col min="3600" max="3600" width="15.6640625" style="42" customWidth="1"/>
    <col min="3601" max="3840" width="9.109375" style="42"/>
    <col min="3841" max="3841" width="16.109375" style="42" customWidth="1"/>
    <col min="3842" max="3842" width="14.44140625" style="42" customWidth="1"/>
    <col min="3843" max="3843" width="12.44140625" style="42" customWidth="1"/>
    <col min="3844" max="3844" width="6.109375" style="42" customWidth="1"/>
    <col min="3845" max="3846" width="3.77734375" style="42" customWidth="1"/>
    <col min="3847" max="3847" width="9.109375" style="42"/>
    <col min="3848" max="3848" width="5.44140625" style="42" customWidth="1"/>
    <col min="3849" max="3850" width="3.44140625" style="42" customWidth="1"/>
    <col min="3851" max="3851" width="9.109375" style="42"/>
    <col min="3852" max="3852" width="4.6640625" style="42" customWidth="1"/>
    <col min="3853" max="3853" width="3.6640625" style="42" customWidth="1"/>
    <col min="3854" max="3854" width="5.77734375" style="42" customWidth="1"/>
    <col min="3855" max="3855" width="3.6640625" style="42" customWidth="1"/>
    <col min="3856" max="3856" width="15.6640625" style="42" customWidth="1"/>
    <col min="3857" max="4096" width="9.109375" style="42"/>
    <col min="4097" max="4097" width="16.109375" style="42" customWidth="1"/>
    <col min="4098" max="4098" width="14.44140625" style="42" customWidth="1"/>
    <col min="4099" max="4099" width="12.44140625" style="42" customWidth="1"/>
    <col min="4100" max="4100" width="6.109375" style="42" customWidth="1"/>
    <col min="4101" max="4102" width="3.77734375" style="42" customWidth="1"/>
    <col min="4103" max="4103" width="9.109375" style="42"/>
    <col min="4104" max="4104" width="5.44140625" style="42" customWidth="1"/>
    <col min="4105" max="4106" width="3.44140625" style="42" customWidth="1"/>
    <col min="4107" max="4107" width="9.109375" style="42"/>
    <col min="4108" max="4108" width="4.6640625" style="42" customWidth="1"/>
    <col min="4109" max="4109" width="3.6640625" style="42" customWidth="1"/>
    <col min="4110" max="4110" width="5.77734375" style="42" customWidth="1"/>
    <col min="4111" max="4111" width="3.6640625" style="42" customWidth="1"/>
    <col min="4112" max="4112" width="15.6640625" style="42" customWidth="1"/>
    <col min="4113" max="4352" width="9.109375" style="42"/>
    <col min="4353" max="4353" width="16.109375" style="42" customWidth="1"/>
    <col min="4354" max="4354" width="14.44140625" style="42" customWidth="1"/>
    <col min="4355" max="4355" width="12.44140625" style="42" customWidth="1"/>
    <col min="4356" max="4356" width="6.109375" style="42" customWidth="1"/>
    <col min="4357" max="4358" width="3.77734375" style="42" customWidth="1"/>
    <col min="4359" max="4359" width="9.109375" style="42"/>
    <col min="4360" max="4360" width="5.44140625" style="42" customWidth="1"/>
    <col min="4361" max="4362" width="3.44140625" style="42" customWidth="1"/>
    <col min="4363" max="4363" width="9.109375" style="42"/>
    <col min="4364" max="4364" width="4.6640625" style="42" customWidth="1"/>
    <col min="4365" max="4365" width="3.6640625" style="42" customWidth="1"/>
    <col min="4366" max="4366" width="5.77734375" style="42" customWidth="1"/>
    <col min="4367" max="4367" width="3.6640625" style="42" customWidth="1"/>
    <col min="4368" max="4368" width="15.6640625" style="42" customWidth="1"/>
    <col min="4369" max="4608" width="9.109375" style="42"/>
    <col min="4609" max="4609" width="16.109375" style="42" customWidth="1"/>
    <col min="4610" max="4610" width="14.44140625" style="42" customWidth="1"/>
    <col min="4611" max="4611" width="12.44140625" style="42" customWidth="1"/>
    <col min="4612" max="4612" width="6.109375" style="42" customWidth="1"/>
    <col min="4613" max="4614" width="3.77734375" style="42" customWidth="1"/>
    <col min="4615" max="4615" width="9.109375" style="42"/>
    <col min="4616" max="4616" width="5.44140625" style="42" customWidth="1"/>
    <col min="4617" max="4618" width="3.44140625" style="42" customWidth="1"/>
    <col min="4619" max="4619" width="9.109375" style="42"/>
    <col min="4620" max="4620" width="4.6640625" style="42" customWidth="1"/>
    <col min="4621" max="4621" width="3.6640625" style="42" customWidth="1"/>
    <col min="4622" max="4622" width="5.77734375" style="42" customWidth="1"/>
    <col min="4623" max="4623" width="3.6640625" style="42" customWidth="1"/>
    <col min="4624" max="4624" width="15.6640625" style="42" customWidth="1"/>
    <col min="4625" max="4864" width="9.109375" style="42"/>
    <col min="4865" max="4865" width="16.109375" style="42" customWidth="1"/>
    <col min="4866" max="4866" width="14.44140625" style="42" customWidth="1"/>
    <col min="4867" max="4867" width="12.44140625" style="42" customWidth="1"/>
    <col min="4868" max="4868" width="6.109375" style="42" customWidth="1"/>
    <col min="4869" max="4870" width="3.77734375" style="42" customWidth="1"/>
    <col min="4871" max="4871" width="9.109375" style="42"/>
    <col min="4872" max="4872" width="5.44140625" style="42" customWidth="1"/>
    <col min="4873" max="4874" width="3.44140625" style="42" customWidth="1"/>
    <col min="4875" max="4875" width="9.109375" style="42"/>
    <col min="4876" max="4876" width="4.6640625" style="42" customWidth="1"/>
    <col min="4877" max="4877" width="3.6640625" style="42" customWidth="1"/>
    <col min="4878" max="4878" width="5.77734375" style="42" customWidth="1"/>
    <col min="4879" max="4879" width="3.6640625" style="42" customWidth="1"/>
    <col min="4880" max="4880" width="15.6640625" style="42" customWidth="1"/>
    <col min="4881" max="5120" width="9.109375" style="42"/>
    <col min="5121" max="5121" width="16.109375" style="42" customWidth="1"/>
    <col min="5122" max="5122" width="14.44140625" style="42" customWidth="1"/>
    <col min="5123" max="5123" width="12.44140625" style="42" customWidth="1"/>
    <col min="5124" max="5124" width="6.109375" style="42" customWidth="1"/>
    <col min="5125" max="5126" width="3.77734375" style="42" customWidth="1"/>
    <col min="5127" max="5127" width="9.109375" style="42"/>
    <col min="5128" max="5128" width="5.44140625" style="42" customWidth="1"/>
    <col min="5129" max="5130" width="3.44140625" style="42" customWidth="1"/>
    <col min="5131" max="5131" width="9.109375" style="42"/>
    <col min="5132" max="5132" width="4.6640625" style="42" customWidth="1"/>
    <col min="5133" max="5133" width="3.6640625" style="42" customWidth="1"/>
    <col min="5134" max="5134" width="5.77734375" style="42" customWidth="1"/>
    <col min="5135" max="5135" width="3.6640625" style="42" customWidth="1"/>
    <col min="5136" max="5136" width="15.6640625" style="42" customWidth="1"/>
    <col min="5137" max="5376" width="9.109375" style="42"/>
    <col min="5377" max="5377" width="16.109375" style="42" customWidth="1"/>
    <col min="5378" max="5378" width="14.44140625" style="42" customWidth="1"/>
    <col min="5379" max="5379" width="12.44140625" style="42" customWidth="1"/>
    <col min="5380" max="5380" width="6.109375" style="42" customWidth="1"/>
    <col min="5381" max="5382" width="3.77734375" style="42" customWidth="1"/>
    <col min="5383" max="5383" width="9.109375" style="42"/>
    <col min="5384" max="5384" width="5.44140625" style="42" customWidth="1"/>
    <col min="5385" max="5386" width="3.44140625" style="42" customWidth="1"/>
    <col min="5387" max="5387" width="9.109375" style="42"/>
    <col min="5388" max="5388" width="4.6640625" style="42" customWidth="1"/>
    <col min="5389" max="5389" width="3.6640625" style="42" customWidth="1"/>
    <col min="5390" max="5390" width="5.77734375" style="42" customWidth="1"/>
    <col min="5391" max="5391" width="3.6640625" style="42" customWidth="1"/>
    <col min="5392" max="5392" width="15.6640625" style="42" customWidth="1"/>
    <col min="5393" max="5632" width="9.109375" style="42"/>
    <col min="5633" max="5633" width="16.109375" style="42" customWidth="1"/>
    <col min="5634" max="5634" width="14.44140625" style="42" customWidth="1"/>
    <col min="5635" max="5635" width="12.44140625" style="42" customWidth="1"/>
    <col min="5636" max="5636" width="6.109375" style="42" customWidth="1"/>
    <col min="5637" max="5638" width="3.77734375" style="42" customWidth="1"/>
    <col min="5639" max="5639" width="9.109375" style="42"/>
    <col min="5640" max="5640" width="5.44140625" style="42" customWidth="1"/>
    <col min="5641" max="5642" width="3.44140625" style="42" customWidth="1"/>
    <col min="5643" max="5643" width="9.109375" style="42"/>
    <col min="5644" max="5644" width="4.6640625" style="42" customWidth="1"/>
    <col min="5645" max="5645" width="3.6640625" style="42" customWidth="1"/>
    <col min="5646" max="5646" width="5.77734375" style="42" customWidth="1"/>
    <col min="5647" max="5647" width="3.6640625" style="42" customWidth="1"/>
    <col min="5648" max="5648" width="15.6640625" style="42" customWidth="1"/>
    <col min="5649" max="5888" width="9.109375" style="42"/>
    <col min="5889" max="5889" width="16.109375" style="42" customWidth="1"/>
    <col min="5890" max="5890" width="14.44140625" style="42" customWidth="1"/>
    <col min="5891" max="5891" width="12.44140625" style="42" customWidth="1"/>
    <col min="5892" max="5892" width="6.109375" style="42" customWidth="1"/>
    <col min="5893" max="5894" width="3.77734375" style="42" customWidth="1"/>
    <col min="5895" max="5895" width="9.109375" style="42"/>
    <col min="5896" max="5896" width="5.44140625" style="42" customWidth="1"/>
    <col min="5897" max="5898" width="3.44140625" style="42" customWidth="1"/>
    <col min="5899" max="5899" width="9.109375" style="42"/>
    <col min="5900" max="5900" width="4.6640625" style="42" customWidth="1"/>
    <col min="5901" max="5901" width="3.6640625" style="42" customWidth="1"/>
    <col min="5902" max="5902" width="5.77734375" style="42" customWidth="1"/>
    <col min="5903" max="5903" width="3.6640625" style="42" customWidth="1"/>
    <col min="5904" max="5904" width="15.6640625" style="42" customWidth="1"/>
    <col min="5905" max="6144" width="9.109375" style="42"/>
    <col min="6145" max="6145" width="16.109375" style="42" customWidth="1"/>
    <col min="6146" max="6146" width="14.44140625" style="42" customWidth="1"/>
    <col min="6147" max="6147" width="12.44140625" style="42" customWidth="1"/>
    <col min="6148" max="6148" width="6.109375" style="42" customWidth="1"/>
    <col min="6149" max="6150" width="3.77734375" style="42" customWidth="1"/>
    <col min="6151" max="6151" width="9.109375" style="42"/>
    <col min="6152" max="6152" width="5.44140625" style="42" customWidth="1"/>
    <col min="6153" max="6154" width="3.44140625" style="42" customWidth="1"/>
    <col min="6155" max="6155" width="9.109375" style="42"/>
    <col min="6156" max="6156" width="4.6640625" style="42" customWidth="1"/>
    <col min="6157" max="6157" width="3.6640625" style="42" customWidth="1"/>
    <col min="6158" max="6158" width="5.77734375" style="42" customWidth="1"/>
    <col min="6159" max="6159" width="3.6640625" style="42" customWidth="1"/>
    <col min="6160" max="6160" width="15.6640625" style="42" customWidth="1"/>
    <col min="6161" max="6400" width="9.109375" style="42"/>
    <col min="6401" max="6401" width="16.109375" style="42" customWidth="1"/>
    <col min="6402" max="6402" width="14.44140625" style="42" customWidth="1"/>
    <col min="6403" max="6403" width="12.44140625" style="42" customWidth="1"/>
    <col min="6404" max="6404" width="6.109375" style="42" customWidth="1"/>
    <col min="6405" max="6406" width="3.77734375" style="42" customWidth="1"/>
    <col min="6407" max="6407" width="9.109375" style="42"/>
    <col min="6408" max="6408" width="5.44140625" style="42" customWidth="1"/>
    <col min="6409" max="6410" width="3.44140625" style="42" customWidth="1"/>
    <col min="6411" max="6411" width="9.109375" style="42"/>
    <col min="6412" max="6412" width="4.6640625" style="42" customWidth="1"/>
    <col min="6413" max="6413" width="3.6640625" style="42" customWidth="1"/>
    <col min="6414" max="6414" width="5.77734375" style="42" customWidth="1"/>
    <col min="6415" max="6415" width="3.6640625" style="42" customWidth="1"/>
    <col min="6416" max="6416" width="15.6640625" style="42" customWidth="1"/>
    <col min="6417" max="6656" width="9.109375" style="42"/>
    <col min="6657" max="6657" width="16.109375" style="42" customWidth="1"/>
    <col min="6658" max="6658" width="14.44140625" style="42" customWidth="1"/>
    <col min="6659" max="6659" width="12.44140625" style="42" customWidth="1"/>
    <col min="6660" max="6660" width="6.109375" style="42" customWidth="1"/>
    <col min="6661" max="6662" width="3.77734375" style="42" customWidth="1"/>
    <col min="6663" max="6663" width="9.109375" style="42"/>
    <col min="6664" max="6664" width="5.44140625" style="42" customWidth="1"/>
    <col min="6665" max="6666" width="3.44140625" style="42" customWidth="1"/>
    <col min="6667" max="6667" width="9.109375" style="42"/>
    <col min="6668" max="6668" width="4.6640625" style="42" customWidth="1"/>
    <col min="6669" max="6669" width="3.6640625" style="42" customWidth="1"/>
    <col min="6670" max="6670" width="5.77734375" style="42" customWidth="1"/>
    <col min="6671" max="6671" width="3.6640625" style="42" customWidth="1"/>
    <col min="6672" max="6672" width="15.6640625" style="42" customWidth="1"/>
    <col min="6673" max="6912" width="9.109375" style="42"/>
    <col min="6913" max="6913" width="16.109375" style="42" customWidth="1"/>
    <col min="6914" max="6914" width="14.44140625" style="42" customWidth="1"/>
    <col min="6915" max="6915" width="12.44140625" style="42" customWidth="1"/>
    <col min="6916" max="6916" width="6.109375" style="42" customWidth="1"/>
    <col min="6917" max="6918" width="3.77734375" style="42" customWidth="1"/>
    <col min="6919" max="6919" width="9.109375" style="42"/>
    <col min="6920" max="6920" width="5.44140625" style="42" customWidth="1"/>
    <col min="6921" max="6922" width="3.44140625" style="42" customWidth="1"/>
    <col min="6923" max="6923" width="9.109375" style="42"/>
    <col min="6924" max="6924" width="4.6640625" style="42" customWidth="1"/>
    <col min="6925" max="6925" width="3.6640625" style="42" customWidth="1"/>
    <col min="6926" max="6926" width="5.77734375" style="42" customWidth="1"/>
    <col min="6927" max="6927" width="3.6640625" style="42" customWidth="1"/>
    <col min="6928" max="6928" width="15.6640625" style="42" customWidth="1"/>
    <col min="6929" max="7168" width="9.109375" style="42"/>
    <col min="7169" max="7169" width="16.109375" style="42" customWidth="1"/>
    <col min="7170" max="7170" width="14.44140625" style="42" customWidth="1"/>
    <col min="7171" max="7171" width="12.44140625" style="42" customWidth="1"/>
    <col min="7172" max="7172" width="6.109375" style="42" customWidth="1"/>
    <col min="7173" max="7174" width="3.77734375" style="42" customWidth="1"/>
    <col min="7175" max="7175" width="9.109375" style="42"/>
    <col min="7176" max="7176" width="5.44140625" style="42" customWidth="1"/>
    <col min="7177" max="7178" width="3.44140625" style="42" customWidth="1"/>
    <col min="7179" max="7179" width="9.109375" style="42"/>
    <col min="7180" max="7180" width="4.6640625" style="42" customWidth="1"/>
    <col min="7181" max="7181" width="3.6640625" style="42" customWidth="1"/>
    <col min="7182" max="7182" width="5.77734375" style="42" customWidth="1"/>
    <col min="7183" max="7183" width="3.6640625" style="42" customWidth="1"/>
    <col min="7184" max="7184" width="15.6640625" style="42" customWidth="1"/>
    <col min="7185" max="7424" width="9.109375" style="42"/>
    <col min="7425" max="7425" width="16.109375" style="42" customWidth="1"/>
    <col min="7426" max="7426" width="14.44140625" style="42" customWidth="1"/>
    <col min="7427" max="7427" width="12.44140625" style="42" customWidth="1"/>
    <col min="7428" max="7428" width="6.109375" style="42" customWidth="1"/>
    <col min="7429" max="7430" width="3.77734375" style="42" customWidth="1"/>
    <col min="7431" max="7431" width="9.109375" style="42"/>
    <col min="7432" max="7432" width="5.44140625" style="42" customWidth="1"/>
    <col min="7433" max="7434" width="3.44140625" style="42" customWidth="1"/>
    <col min="7435" max="7435" width="9.109375" style="42"/>
    <col min="7436" max="7436" width="4.6640625" style="42" customWidth="1"/>
    <col min="7437" max="7437" width="3.6640625" style="42" customWidth="1"/>
    <col min="7438" max="7438" width="5.77734375" style="42" customWidth="1"/>
    <col min="7439" max="7439" width="3.6640625" style="42" customWidth="1"/>
    <col min="7440" max="7440" width="15.6640625" style="42" customWidth="1"/>
    <col min="7441" max="7680" width="9.109375" style="42"/>
    <col min="7681" max="7681" width="16.109375" style="42" customWidth="1"/>
    <col min="7682" max="7682" width="14.44140625" style="42" customWidth="1"/>
    <col min="7683" max="7683" width="12.44140625" style="42" customWidth="1"/>
    <col min="7684" max="7684" width="6.109375" style="42" customWidth="1"/>
    <col min="7685" max="7686" width="3.77734375" style="42" customWidth="1"/>
    <col min="7687" max="7687" width="9.109375" style="42"/>
    <col min="7688" max="7688" width="5.44140625" style="42" customWidth="1"/>
    <col min="7689" max="7690" width="3.44140625" style="42" customWidth="1"/>
    <col min="7691" max="7691" width="9.109375" style="42"/>
    <col min="7692" max="7692" width="4.6640625" style="42" customWidth="1"/>
    <col min="7693" max="7693" width="3.6640625" style="42" customWidth="1"/>
    <col min="7694" max="7694" width="5.77734375" style="42" customWidth="1"/>
    <col min="7695" max="7695" width="3.6640625" style="42" customWidth="1"/>
    <col min="7696" max="7696" width="15.6640625" style="42" customWidth="1"/>
    <col min="7697" max="7936" width="9.109375" style="42"/>
    <col min="7937" max="7937" width="16.109375" style="42" customWidth="1"/>
    <col min="7938" max="7938" width="14.44140625" style="42" customWidth="1"/>
    <col min="7939" max="7939" width="12.44140625" style="42" customWidth="1"/>
    <col min="7940" max="7940" width="6.109375" style="42" customWidth="1"/>
    <col min="7941" max="7942" width="3.77734375" style="42" customWidth="1"/>
    <col min="7943" max="7943" width="9.109375" style="42"/>
    <col min="7944" max="7944" width="5.44140625" style="42" customWidth="1"/>
    <col min="7945" max="7946" width="3.44140625" style="42" customWidth="1"/>
    <col min="7947" max="7947" width="9.109375" style="42"/>
    <col min="7948" max="7948" width="4.6640625" style="42" customWidth="1"/>
    <col min="7949" max="7949" width="3.6640625" style="42" customWidth="1"/>
    <col min="7950" max="7950" width="5.77734375" style="42" customWidth="1"/>
    <col min="7951" max="7951" width="3.6640625" style="42" customWidth="1"/>
    <col min="7952" max="7952" width="15.6640625" style="42" customWidth="1"/>
    <col min="7953" max="8192" width="9.109375" style="42"/>
    <col min="8193" max="8193" width="16.109375" style="42" customWidth="1"/>
    <col min="8194" max="8194" width="14.44140625" style="42" customWidth="1"/>
    <col min="8195" max="8195" width="12.44140625" style="42" customWidth="1"/>
    <col min="8196" max="8196" width="6.109375" style="42" customWidth="1"/>
    <col min="8197" max="8198" width="3.77734375" style="42" customWidth="1"/>
    <col min="8199" max="8199" width="9.109375" style="42"/>
    <col min="8200" max="8200" width="5.44140625" style="42" customWidth="1"/>
    <col min="8201" max="8202" width="3.44140625" style="42" customWidth="1"/>
    <col min="8203" max="8203" width="9.109375" style="42"/>
    <col min="8204" max="8204" width="4.6640625" style="42" customWidth="1"/>
    <col min="8205" max="8205" width="3.6640625" style="42" customWidth="1"/>
    <col min="8206" max="8206" width="5.77734375" style="42" customWidth="1"/>
    <col min="8207" max="8207" width="3.6640625" style="42" customWidth="1"/>
    <col min="8208" max="8208" width="15.6640625" style="42" customWidth="1"/>
    <col min="8209" max="8448" width="9.109375" style="42"/>
    <col min="8449" max="8449" width="16.109375" style="42" customWidth="1"/>
    <col min="8450" max="8450" width="14.44140625" style="42" customWidth="1"/>
    <col min="8451" max="8451" width="12.44140625" style="42" customWidth="1"/>
    <col min="8452" max="8452" width="6.109375" style="42" customWidth="1"/>
    <col min="8453" max="8454" width="3.77734375" style="42" customWidth="1"/>
    <col min="8455" max="8455" width="9.109375" style="42"/>
    <col min="8456" max="8456" width="5.44140625" style="42" customWidth="1"/>
    <col min="8457" max="8458" width="3.44140625" style="42" customWidth="1"/>
    <col min="8459" max="8459" width="9.109375" style="42"/>
    <col min="8460" max="8460" width="4.6640625" style="42" customWidth="1"/>
    <col min="8461" max="8461" width="3.6640625" style="42" customWidth="1"/>
    <col min="8462" max="8462" width="5.77734375" style="42" customWidth="1"/>
    <col min="8463" max="8463" width="3.6640625" style="42" customWidth="1"/>
    <col min="8464" max="8464" width="15.6640625" style="42" customWidth="1"/>
    <col min="8465" max="8704" width="9.109375" style="42"/>
    <col min="8705" max="8705" width="16.109375" style="42" customWidth="1"/>
    <col min="8706" max="8706" width="14.44140625" style="42" customWidth="1"/>
    <col min="8707" max="8707" width="12.44140625" style="42" customWidth="1"/>
    <col min="8708" max="8708" width="6.109375" style="42" customWidth="1"/>
    <col min="8709" max="8710" width="3.77734375" style="42" customWidth="1"/>
    <col min="8711" max="8711" width="9.109375" style="42"/>
    <col min="8712" max="8712" width="5.44140625" style="42" customWidth="1"/>
    <col min="8713" max="8714" width="3.44140625" style="42" customWidth="1"/>
    <col min="8715" max="8715" width="9.109375" style="42"/>
    <col min="8716" max="8716" width="4.6640625" style="42" customWidth="1"/>
    <col min="8717" max="8717" width="3.6640625" style="42" customWidth="1"/>
    <col min="8718" max="8718" width="5.77734375" style="42" customWidth="1"/>
    <col min="8719" max="8719" width="3.6640625" style="42" customWidth="1"/>
    <col min="8720" max="8720" width="15.6640625" style="42" customWidth="1"/>
    <col min="8721" max="8960" width="9.109375" style="42"/>
    <col min="8961" max="8961" width="16.109375" style="42" customWidth="1"/>
    <col min="8962" max="8962" width="14.44140625" style="42" customWidth="1"/>
    <col min="8963" max="8963" width="12.44140625" style="42" customWidth="1"/>
    <col min="8964" max="8964" width="6.109375" style="42" customWidth="1"/>
    <col min="8965" max="8966" width="3.77734375" style="42" customWidth="1"/>
    <col min="8967" max="8967" width="9.109375" style="42"/>
    <col min="8968" max="8968" width="5.44140625" style="42" customWidth="1"/>
    <col min="8969" max="8970" width="3.44140625" style="42" customWidth="1"/>
    <col min="8971" max="8971" width="9.109375" style="42"/>
    <col min="8972" max="8972" width="4.6640625" style="42" customWidth="1"/>
    <col min="8973" max="8973" width="3.6640625" style="42" customWidth="1"/>
    <col min="8974" max="8974" width="5.77734375" style="42" customWidth="1"/>
    <col min="8975" max="8975" width="3.6640625" style="42" customWidth="1"/>
    <col min="8976" max="8976" width="15.6640625" style="42" customWidth="1"/>
    <col min="8977" max="9216" width="9.109375" style="42"/>
    <col min="9217" max="9217" width="16.109375" style="42" customWidth="1"/>
    <col min="9218" max="9218" width="14.44140625" style="42" customWidth="1"/>
    <col min="9219" max="9219" width="12.44140625" style="42" customWidth="1"/>
    <col min="9220" max="9220" width="6.109375" style="42" customWidth="1"/>
    <col min="9221" max="9222" width="3.77734375" style="42" customWidth="1"/>
    <col min="9223" max="9223" width="9.109375" style="42"/>
    <col min="9224" max="9224" width="5.44140625" style="42" customWidth="1"/>
    <col min="9225" max="9226" width="3.44140625" style="42" customWidth="1"/>
    <col min="9227" max="9227" width="9.109375" style="42"/>
    <col min="9228" max="9228" width="4.6640625" style="42" customWidth="1"/>
    <col min="9229" max="9229" width="3.6640625" style="42" customWidth="1"/>
    <col min="9230" max="9230" width="5.77734375" style="42" customWidth="1"/>
    <col min="9231" max="9231" width="3.6640625" style="42" customWidth="1"/>
    <col min="9232" max="9232" width="15.6640625" style="42" customWidth="1"/>
    <col min="9233" max="9472" width="9.109375" style="42"/>
    <col min="9473" max="9473" width="16.109375" style="42" customWidth="1"/>
    <col min="9474" max="9474" width="14.44140625" style="42" customWidth="1"/>
    <col min="9475" max="9475" width="12.44140625" style="42" customWidth="1"/>
    <col min="9476" max="9476" width="6.109375" style="42" customWidth="1"/>
    <col min="9477" max="9478" width="3.77734375" style="42" customWidth="1"/>
    <col min="9479" max="9479" width="9.109375" style="42"/>
    <col min="9480" max="9480" width="5.44140625" style="42" customWidth="1"/>
    <col min="9481" max="9482" width="3.44140625" style="42" customWidth="1"/>
    <col min="9483" max="9483" width="9.109375" style="42"/>
    <col min="9484" max="9484" width="4.6640625" style="42" customWidth="1"/>
    <col min="9485" max="9485" width="3.6640625" style="42" customWidth="1"/>
    <col min="9486" max="9486" width="5.77734375" style="42" customWidth="1"/>
    <col min="9487" max="9487" width="3.6640625" style="42" customWidth="1"/>
    <col min="9488" max="9488" width="15.6640625" style="42" customWidth="1"/>
    <col min="9489" max="9728" width="9.109375" style="42"/>
    <col min="9729" max="9729" width="16.109375" style="42" customWidth="1"/>
    <col min="9730" max="9730" width="14.44140625" style="42" customWidth="1"/>
    <col min="9731" max="9731" width="12.44140625" style="42" customWidth="1"/>
    <col min="9732" max="9732" width="6.109375" style="42" customWidth="1"/>
    <col min="9733" max="9734" width="3.77734375" style="42" customWidth="1"/>
    <col min="9735" max="9735" width="9.109375" style="42"/>
    <col min="9736" max="9736" width="5.44140625" style="42" customWidth="1"/>
    <col min="9737" max="9738" width="3.44140625" style="42" customWidth="1"/>
    <col min="9739" max="9739" width="9.109375" style="42"/>
    <col min="9740" max="9740" width="4.6640625" style="42" customWidth="1"/>
    <col min="9741" max="9741" width="3.6640625" style="42" customWidth="1"/>
    <col min="9742" max="9742" width="5.77734375" style="42" customWidth="1"/>
    <col min="9743" max="9743" width="3.6640625" style="42" customWidth="1"/>
    <col min="9744" max="9744" width="15.6640625" style="42" customWidth="1"/>
    <col min="9745" max="9984" width="9.109375" style="42"/>
    <col min="9985" max="9985" width="16.109375" style="42" customWidth="1"/>
    <col min="9986" max="9986" width="14.44140625" style="42" customWidth="1"/>
    <col min="9987" max="9987" width="12.44140625" style="42" customWidth="1"/>
    <col min="9988" max="9988" width="6.109375" style="42" customWidth="1"/>
    <col min="9989" max="9990" width="3.77734375" style="42" customWidth="1"/>
    <col min="9991" max="9991" width="9.109375" style="42"/>
    <col min="9992" max="9992" width="5.44140625" style="42" customWidth="1"/>
    <col min="9993" max="9994" width="3.44140625" style="42" customWidth="1"/>
    <col min="9995" max="9995" width="9.109375" style="42"/>
    <col min="9996" max="9996" width="4.6640625" style="42" customWidth="1"/>
    <col min="9997" max="9997" width="3.6640625" style="42" customWidth="1"/>
    <col min="9998" max="9998" width="5.77734375" style="42" customWidth="1"/>
    <col min="9999" max="9999" width="3.6640625" style="42" customWidth="1"/>
    <col min="10000" max="10000" width="15.6640625" style="42" customWidth="1"/>
    <col min="10001" max="10240" width="9.109375" style="42"/>
    <col min="10241" max="10241" width="16.109375" style="42" customWidth="1"/>
    <col min="10242" max="10242" width="14.44140625" style="42" customWidth="1"/>
    <col min="10243" max="10243" width="12.44140625" style="42" customWidth="1"/>
    <col min="10244" max="10244" width="6.109375" style="42" customWidth="1"/>
    <col min="10245" max="10246" width="3.77734375" style="42" customWidth="1"/>
    <col min="10247" max="10247" width="9.109375" style="42"/>
    <col min="10248" max="10248" width="5.44140625" style="42" customWidth="1"/>
    <col min="10249" max="10250" width="3.44140625" style="42" customWidth="1"/>
    <col min="10251" max="10251" width="9.109375" style="42"/>
    <col min="10252" max="10252" width="4.6640625" style="42" customWidth="1"/>
    <col min="10253" max="10253" width="3.6640625" style="42" customWidth="1"/>
    <col min="10254" max="10254" width="5.77734375" style="42" customWidth="1"/>
    <col min="10255" max="10255" width="3.6640625" style="42" customWidth="1"/>
    <col min="10256" max="10256" width="15.6640625" style="42" customWidth="1"/>
    <col min="10257" max="10496" width="9.109375" style="42"/>
    <col min="10497" max="10497" width="16.109375" style="42" customWidth="1"/>
    <col min="10498" max="10498" width="14.44140625" style="42" customWidth="1"/>
    <col min="10499" max="10499" width="12.44140625" style="42" customWidth="1"/>
    <col min="10500" max="10500" width="6.109375" style="42" customWidth="1"/>
    <col min="10501" max="10502" width="3.77734375" style="42" customWidth="1"/>
    <col min="10503" max="10503" width="9.109375" style="42"/>
    <col min="10504" max="10504" width="5.44140625" style="42" customWidth="1"/>
    <col min="10505" max="10506" width="3.44140625" style="42" customWidth="1"/>
    <col min="10507" max="10507" width="9.109375" style="42"/>
    <col min="10508" max="10508" width="4.6640625" style="42" customWidth="1"/>
    <col min="10509" max="10509" width="3.6640625" style="42" customWidth="1"/>
    <col min="10510" max="10510" width="5.77734375" style="42" customWidth="1"/>
    <col min="10511" max="10511" width="3.6640625" style="42" customWidth="1"/>
    <col min="10512" max="10512" width="15.6640625" style="42" customWidth="1"/>
    <col min="10513" max="10752" width="9.109375" style="42"/>
    <col min="10753" max="10753" width="16.109375" style="42" customWidth="1"/>
    <col min="10754" max="10754" width="14.44140625" style="42" customWidth="1"/>
    <col min="10755" max="10755" width="12.44140625" style="42" customWidth="1"/>
    <col min="10756" max="10756" width="6.109375" style="42" customWidth="1"/>
    <col min="10757" max="10758" width="3.77734375" style="42" customWidth="1"/>
    <col min="10759" max="10759" width="9.109375" style="42"/>
    <col min="10760" max="10760" width="5.44140625" style="42" customWidth="1"/>
    <col min="10761" max="10762" width="3.44140625" style="42" customWidth="1"/>
    <col min="10763" max="10763" width="9.109375" style="42"/>
    <col min="10764" max="10764" width="4.6640625" style="42" customWidth="1"/>
    <col min="10765" max="10765" width="3.6640625" style="42" customWidth="1"/>
    <col min="10766" max="10766" width="5.77734375" style="42" customWidth="1"/>
    <col min="10767" max="10767" width="3.6640625" style="42" customWidth="1"/>
    <col min="10768" max="10768" width="15.6640625" style="42" customWidth="1"/>
    <col min="10769" max="11008" width="9.109375" style="42"/>
    <col min="11009" max="11009" width="16.109375" style="42" customWidth="1"/>
    <col min="11010" max="11010" width="14.44140625" style="42" customWidth="1"/>
    <col min="11011" max="11011" width="12.44140625" style="42" customWidth="1"/>
    <col min="11012" max="11012" width="6.109375" style="42" customWidth="1"/>
    <col min="11013" max="11014" width="3.77734375" style="42" customWidth="1"/>
    <col min="11015" max="11015" width="9.109375" style="42"/>
    <col min="11016" max="11016" width="5.44140625" style="42" customWidth="1"/>
    <col min="11017" max="11018" width="3.44140625" style="42" customWidth="1"/>
    <col min="11019" max="11019" width="9.109375" style="42"/>
    <col min="11020" max="11020" width="4.6640625" style="42" customWidth="1"/>
    <col min="11021" max="11021" width="3.6640625" style="42" customWidth="1"/>
    <col min="11022" max="11022" width="5.77734375" style="42" customWidth="1"/>
    <col min="11023" max="11023" width="3.6640625" style="42" customWidth="1"/>
    <col min="11024" max="11024" width="15.6640625" style="42" customWidth="1"/>
    <col min="11025" max="11264" width="9.109375" style="42"/>
    <col min="11265" max="11265" width="16.109375" style="42" customWidth="1"/>
    <col min="11266" max="11266" width="14.44140625" style="42" customWidth="1"/>
    <col min="11267" max="11267" width="12.44140625" style="42" customWidth="1"/>
    <col min="11268" max="11268" width="6.109375" style="42" customWidth="1"/>
    <col min="11269" max="11270" width="3.77734375" style="42" customWidth="1"/>
    <col min="11271" max="11271" width="9.109375" style="42"/>
    <col min="11272" max="11272" width="5.44140625" style="42" customWidth="1"/>
    <col min="11273" max="11274" width="3.44140625" style="42" customWidth="1"/>
    <col min="11275" max="11275" width="9.109375" style="42"/>
    <col min="11276" max="11276" width="4.6640625" style="42" customWidth="1"/>
    <col min="11277" max="11277" width="3.6640625" style="42" customWidth="1"/>
    <col min="11278" max="11278" width="5.77734375" style="42" customWidth="1"/>
    <col min="11279" max="11279" width="3.6640625" style="42" customWidth="1"/>
    <col min="11280" max="11280" width="15.6640625" style="42" customWidth="1"/>
    <col min="11281" max="11520" width="9.109375" style="42"/>
    <col min="11521" max="11521" width="16.109375" style="42" customWidth="1"/>
    <col min="11522" max="11522" width="14.44140625" style="42" customWidth="1"/>
    <col min="11523" max="11523" width="12.44140625" style="42" customWidth="1"/>
    <col min="11524" max="11524" width="6.109375" style="42" customWidth="1"/>
    <col min="11525" max="11526" width="3.77734375" style="42" customWidth="1"/>
    <col min="11527" max="11527" width="9.109375" style="42"/>
    <col min="11528" max="11528" width="5.44140625" style="42" customWidth="1"/>
    <col min="11529" max="11530" width="3.44140625" style="42" customWidth="1"/>
    <col min="11531" max="11531" width="9.109375" style="42"/>
    <col min="11532" max="11532" width="4.6640625" style="42" customWidth="1"/>
    <col min="11533" max="11533" width="3.6640625" style="42" customWidth="1"/>
    <col min="11534" max="11534" width="5.77734375" style="42" customWidth="1"/>
    <col min="11535" max="11535" width="3.6640625" style="42" customWidth="1"/>
    <col min="11536" max="11536" width="15.6640625" style="42" customWidth="1"/>
    <col min="11537" max="11776" width="9.109375" style="42"/>
    <col min="11777" max="11777" width="16.109375" style="42" customWidth="1"/>
    <col min="11778" max="11778" width="14.44140625" style="42" customWidth="1"/>
    <col min="11779" max="11779" width="12.44140625" style="42" customWidth="1"/>
    <col min="11780" max="11780" width="6.109375" style="42" customWidth="1"/>
    <col min="11781" max="11782" width="3.77734375" style="42" customWidth="1"/>
    <col min="11783" max="11783" width="9.109375" style="42"/>
    <col min="11784" max="11784" width="5.44140625" style="42" customWidth="1"/>
    <col min="11785" max="11786" width="3.44140625" style="42" customWidth="1"/>
    <col min="11787" max="11787" width="9.109375" style="42"/>
    <col min="11788" max="11788" width="4.6640625" style="42" customWidth="1"/>
    <col min="11789" max="11789" width="3.6640625" style="42" customWidth="1"/>
    <col min="11790" max="11790" width="5.77734375" style="42" customWidth="1"/>
    <col min="11791" max="11791" width="3.6640625" style="42" customWidth="1"/>
    <col min="11792" max="11792" width="15.6640625" style="42" customWidth="1"/>
    <col min="11793" max="12032" width="9.109375" style="42"/>
    <col min="12033" max="12033" width="16.109375" style="42" customWidth="1"/>
    <col min="12034" max="12034" width="14.44140625" style="42" customWidth="1"/>
    <col min="12035" max="12035" width="12.44140625" style="42" customWidth="1"/>
    <col min="12036" max="12036" width="6.109375" style="42" customWidth="1"/>
    <col min="12037" max="12038" width="3.77734375" style="42" customWidth="1"/>
    <col min="12039" max="12039" width="9.109375" style="42"/>
    <col min="12040" max="12040" width="5.44140625" style="42" customWidth="1"/>
    <col min="12041" max="12042" width="3.44140625" style="42" customWidth="1"/>
    <col min="12043" max="12043" width="9.109375" style="42"/>
    <col min="12044" max="12044" width="4.6640625" style="42" customWidth="1"/>
    <col min="12045" max="12045" width="3.6640625" style="42" customWidth="1"/>
    <col min="12046" max="12046" width="5.77734375" style="42" customWidth="1"/>
    <col min="12047" max="12047" width="3.6640625" style="42" customWidth="1"/>
    <col min="12048" max="12048" width="15.6640625" style="42" customWidth="1"/>
    <col min="12049" max="12288" width="9.109375" style="42"/>
    <col min="12289" max="12289" width="16.109375" style="42" customWidth="1"/>
    <col min="12290" max="12290" width="14.44140625" style="42" customWidth="1"/>
    <col min="12291" max="12291" width="12.44140625" style="42" customWidth="1"/>
    <col min="12292" max="12292" width="6.109375" style="42" customWidth="1"/>
    <col min="12293" max="12294" width="3.77734375" style="42" customWidth="1"/>
    <col min="12295" max="12295" width="9.109375" style="42"/>
    <col min="12296" max="12296" width="5.44140625" style="42" customWidth="1"/>
    <col min="12297" max="12298" width="3.44140625" style="42" customWidth="1"/>
    <col min="12299" max="12299" width="9.109375" style="42"/>
    <col min="12300" max="12300" width="4.6640625" style="42" customWidth="1"/>
    <col min="12301" max="12301" width="3.6640625" style="42" customWidth="1"/>
    <col min="12302" max="12302" width="5.77734375" style="42" customWidth="1"/>
    <col min="12303" max="12303" width="3.6640625" style="42" customWidth="1"/>
    <col min="12304" max="12304" width="15.6640625" style="42" customWidth="1"/>
    <col min="12305" max="12544" width="9.109375" style="42"/>
    <col min="12545" max="12545" width="16.109375" style="42" customWidth="1"/>
    <col min="12546" max="12546" width="14.44140625" style="42" customWidth="1"/>
    <col min="12547" max="12547" width="12.44140625" style="42" customWidth="1"/>
    <col min="12548" max="12548" width="6.109375" style="42" customWidth="1"/>
    <col min="12549" max="12550" width="3.77734375" style="42" customWidth="1"/>
    <col min="12551" max="12551" width="9.109375" style="42"/>
    <col min="12552" max="12552" width="5.44140625" style="42" customWidth="1"/>
    <col min="12553" max="12554" width="3.44140625" style="42" customWidth="1"/>
    <col min="12555" max="12555" width="9.109375" style="42"/>
    <col min="12556" max="12556" width="4.6640625" style="42" customWidth="1"/>
    <col min="12557" max="12557" width="3.6640625" style="42" customWidth="1"/>
    <col min="12558" max="12558" width="5.77734375" style="42" customWidth="1"/>
    <col min="12559" max="12559" width="3.6640625" style="42" customWidth="1"/>
    <col min="12560" max="12560" width="15.6640625" style="42" customWidth="1"/>
    <col min="12561" max="12800" width="9.109375" style="42"/>
    <col min="12801" max="12801" width="16.109375" style="42" customWidth="1"/>
    <col min="12802" max="12802" width="14.44140625" style="42" customWidth="1"/>
    <col min="12803" max="12803" width="12.44140625" style="42" customWidth="1"/>
    <col min="12804" max="12804" width="6.109375" style="42" customWidth="1"/>
    <col min="12805" max="12806" width="3.77734375" style="42" customWidth="1"/>
    <col min="12807" max="12807" width="9.109375" style="42"/>
    <col min="12808" max="12808" width="5.44140625" style="42" customWidth="1"/>
    <col min="12809" max="12810" width="3.44140625" style="42" customWidth="1"/>
    <col min="12811" max="12811" width="9.109375" style="42"/>
    <col min="12812" max="12812" width="4.6640625" style="42" customWidth="1"/>
    <col min="12813" max="12813" width="3.6640625" style="42" customWidth="1"/>
    <col min="12814" max="12814" width="5.77734375" style="42" customWidth="1"/>
    <col min="12815" max="12815" width="3.6640625" style="42" customWidth="1"/>
    <col min="12816" max="12816" width="15.6640625" style="42" customWidth="1"/>
    <col min="12817" max="13056" width="9.109375" style="42"/>
    <col min="13057" max="13057" width="16.109375" style="42" customWidth="1"/>
    <col min="13058" max="13058" width="14.44140625" style="42" customWidth="1"/>
    <col min="13059" max="13059" width="12.44140625" style="42" customWidth="1"/>
    <col min="13060" max="13060" width="6.109375" style="42" customWidth="1"/>
    <col min="13061" max="13062" width="3.77734375" style="42" customWidth="1"/>
    <col min="13063" max="13063" width="9.109375" style="42"/>
    <col min="13064" max="13064" width="5.44140625" style="42" customWidth="1"/>
    <col min="13065" max="13066" width="3.44140625" style="42" customWidth="1"/>
    <col min="13067" max="13067" width="9.109375" style="42"/>
    <col min="13068" max="13068" width="4.6640625" style="42" customWidth="1"/>
    <col min="13069" max="13069" width="3.6640625" style="42" customWidth="1"/>
    <col min="13070" max="13070" width="5.77734375" style="42" customWidth="1"/>
    <col min="13071" max="13071" width="3.6640625" style="42" customWidth="1"/>
    <col min="13072" max="13072" width="15.6640625" style="42" customWidth="1"/>
    <col min="13073" max="13312" width="9.109375" style="42"/>
    <col min="13313" max="13313" width="16.109375" style="42" customWidth="1"/>
    <col min="13314" max="13314" width="14.44140625" style="42" customWidth="1"/>
    <col min="13315" max="13315" width="12.44140625" style="42" customWidth="1"/>
    <col min="13316" max="13316" width="6.109375" style="42" customWidth="1"/>
    <col min="13317" max="13318" width="3.77734375" style="42" customWidth="1"/>
    <col min="13319" max="13319" width="9.109375" style="42"/>
    <col min="13320" max="13320" width="5.44140625" style="42" customWidth="1"/>
    <col min="13321" max="13322" width="3.44140625" style="42" customWidth="1"/>
    <col min="13323" max="13323" width="9.109375" style="42"/>
    <col min="13324" max="13324" width="4.6640625" style="42" customWidth="1"/>
    <col min="13325" max="13325" width="3.6640625" style="42" customWidth="1"/>
    <col min="13326" max="13326" width="5.77734375" style="42" customWidth="1"/>
    <col min="13327" max="13327" width="3.6640625" style="42" customWidth="1"/>
    <col min="13328" max="13328" width="15.6640625" style="42" customWidth="1"/>
    <col min="13329" max="13568" width="9.109375" style="42"/>
    <col min="13569" max="13569" width="16.109375" style="42" customWidth="1"/>
    <col min="13570" max="13570" width="14.44140625" style="42" customWidth="1"/>
    <col min="13571" max="13571" width="12.44140625" style="42" customWidth="1"/>
    <col min="13572" max="13572" width="6.109375" style="42" customWidth="1"/>
    <col min="13573" max="13574" width="3.77734375" style="42" customWidth="1"/>
    <col min="13575" max="13575" width="9.109375" style="42"/>
    <col min="13576" max="13576" width="5.44140625" style="42" customWidth="1"/>
    <col min="13577" max="13578" width="3.44140625" style="42" customWidth="1"/>
    <col min="13579" max="13579" width="9.109375" style="42"/>
    <col min="13580" max="13580" width="4.6640625" style="42" customWidth="1"/>
    <col min="13581" max="13581" width="3.6640625" style="42" customWidth="1"/>
    <col min="13582" max="13582" width="5.77734375" style="42" customWidth="1"/>
    <col min="13583" max="13583" width="3.6640625" style="42" customWidth="1"/>
    <col min="13584" max="13584" width="15.6640625" style="42" customWidth="1"/>
    <col min="13585" max="13824" width="9.109375" style="42"/>
    <col min="13825" max="13825" width="16.109375" style="42" customWidth="1"/>
    <col min="13826" max="13826" width="14.44140625" style="42" customWidth="1"/>
    <col min="13827" max="13827" width="12.44140625" style="42" customWidth="1"/>
    <col min="13828" max="13828" width="6.109375" style="42" customWidth="1"/>
    <col min="13829" max="13830" width="3.77734375" style="42" customWidth="1"/>
    <col min="13831" max="13831" width="9.109375" style="42"/>
    <col min="13832" max="13832" width="5.44140625" style="42" customWidth="1"/>
    <col min="13833" max="13834" width="3.44140625" style="42" customWidth="1"/>
    <col min="13835" max="13835" width="9.109375" style="42"/>
    <col min="13836" max="13836" width="4.6640625" style="42" customWidth="1"/>
    <col min="13837" max="13837" width="3.6640625" style="42" customWidth="1"/>
    <col min="13838" max="13838" width="5.77734375" style="42" customWidth="1"/>
    <col min="13839" max="13839" width="3.6640625" style="42" customWidth="1"/>
    <col min="13840" max="13840" width="15.6640625" style="42" customWidth="1"/>
    <col min="13841" max="14080" width="9.109375" style="42"/>
    <col min="14081" max="14081" width="16.109375" style="42" customWidth="1"/>
    <col min="14082" max="14082" width="14.44140625" style="42" customWidth="1"/>
    <col min="14083" max="14083" width="12.44140625" style="42" customWidth="1"/>
    <col min="14084" max="14084" width="6.109375" style="42" customWidth="1"/>
    <col min="14085" max="14086" width="3.77734375" style="42" customWidth="1"/>
    <col min="14087" max="14087" width="9.109375" style="42"/>
    <col min="14088" max="14088" width="5.44140625" style="42" customWidth="1"/>
    <col min="14089" max="14090" width="3.44140625" style="42" customWidth="1"/>
    <col min="14091" max="14091" width="9.109375" style="42"/>
    <col min="14092" max="14092" width="4.6640625" style="42" customWidth="1"/>
    <col min="14093" max="14093" width="3.6640625" style="42" customWidth="1"/>
    <col min="14094" max="14094" width="5.77734375" style="42" customWidth="1"/>
    <col min="14095" max="14095" width="3.6640625" style="42" customWidth="1"/>
    <col min="14096" max="14096" width="15.6640625" style="42" customWidth="1"/>
    <col min="14097" max="14336" width="9.109375" style="42"/>
    <col min="14337" max="14337" width="16.109375" style="42" customWidth="1"/>
    <col min="14338" max="14338" width="14.44140625" style="42" customWidth="1"/>
    <col min="14339" max="14339" width="12.44140625" style="42" customWidth="1"/>
    <col min="14340" max="14340" width="6.109375" style="42" customWidth="1"/>
    <col min="14341" max="14342" width="3.77734375" style="42" customWidth="1"/>
    <col min="14343" max="14343" width="9.109375" style="42"/>
    <col min="14344" max="14344" width="5.44140625" style="42" customWidth="1"/>
    <col min="14345" max="14346" width="3.44140625" style="42" customWidth="1"/>
    <col min="14347" max="14347" width="9.109375" style="42"/>
    <col min="14348" max="14348" width="4.6640625" style="42" customWidth="1"/>
    <col min="14349" max="14349" width="3.6640625" style="42" customWidth="1"/>
    <col min="14350" max="14350" width="5.77734375" style="42" customWidth="1"/>
    <col min="14351" max="14351" width="3.6640625" style="42" customWidth="1"/>
    <col min="14352" max="14352" width="15.6640625" style="42" customWidth="1"/>
    <col min="14353" max="14592" width="9.109375" style="42"/>
    <col min="14593" max="14593" width="16.109375" style="42" customWidth="1"/>
    <col min="14594" max="14594" width="14.44140625" style="42" customWidth="1"/>
    <col min="14595" max="14595" width="12.44140625" style="42" customWidth="1"/>
    <col min="14596" max="14596" width="6.109375" style="42" customWidth="1"/>
    <col min="14597" max="14598" width="3.77734375" style="42" customWidth="1"/>
    <col min="14599" max="14599" width="9.109375" style="42"/>
    <col min="14600" max="14600" width="5.44140625" style="42" customWidth="1"/>
    <col min="14601" max="14602" width="3.44140625" style="42" customWidth="1"/>
    <col min="14603" max="14603" width="9.109375" style="42"/>
    <col min="14604" max="14604" width="4.6640625" style="42" customWidth="1"/>
    <col min="14605" max="14605" width="3.6640625" style="42" customWidth="1"/>
    <col min="14606" max="14606" width="5.77734375" style="42" customWidth="1"/>
    <col min="14607" max="14607" width="3.6640625" style="42" customWidth="1"/>
    <col min="14608" max="14608" width="15.6640625" style="42" customWidth="1"/>
    <col min="14609" max="14848" width="9.109375" style="42"/>
    <col min="14849" max="14849" width="16.109375" style="42" customWidth="1"/>
    <col min="14850" max="14850" width="14.44140625" style="42" customWidth="1"/>
    <col min="14851" max="14851" width="12.44140625" style="42" customWidth="1"/>
    <col min="14852" max="14852" width="6.109375" style="42" customWidth="1"/>
    <col min="14853" max="14854" width="3.77734375" style="42" customWidth="1"/>
    <col min="14855" max="14855" width="9.109375" style="42"/>
    <col min="14856" max="14856" width="5.44140625" style="42" customWidth="1"/>
    <col min="14857" max="14858" width="3.44140625" style="42" customWidth="1"/>
    <col min="14859" max="14859" width="9.109375" style="42"/>
    <col min="14860" max="14860" width="4.6640625" style="42" customWidth="1"/>
    <col min="14861" max="14861" width="3.6640625" style="42" customWidth="1"/>
    <col min="14862" max="14862" width="5.77734375" style="42" customWidth="1"/>
    <col min="14863" max="14863" width="3.6640625" style="42" customWidth="1"/>
    <col min="14864" max="14864" width="15.6640625" style="42" customWidth="1"/>
    <col min="14865" max="15104" width="9.109375" style="42"/>
    <col min="15105" max="15105" width="16.109375" style="42" customWidth="1"/>
    <col min="15106" max="15106" width="14.44140625" style="42" customWidth="1"/>
    <col min="15107" max="15107" width="12.44140625" style="42" customWidth="1"/>
    <col min="15108" max="15108" width="6.109375" style="42" customWidth="1"/>
    <col min="15109" max="15110" width="3.77734375" style="42" customWidth="1"/>
    <col min="15111" max="15111" width="9.109375" style="42"/>
    <col min="15112" max="15112" width="5.44140625" style="42" customWidth="1"/>
    <col min="15113" max="15114" width="3.44140625" style="42" customWidth="1"/>
    <col min="15115" max="15115" width="9.109375" style="42"/>
    <col min="15116" max="15116" width="4.6640625" style="42" customWidth="1"/>
    <col min="15117" max="15117" width="3.6640625" style="42" customWidth="1"/>
    <col min="15118" max="15118" width="5.77734375" style="42" customWidth="1"/>
    <col min="15119" max="15119" width="3.6640625" style="42" customWidth="1"/>
    <col min="15120" max="15120" width="15.6640625" style="42" customWidth="1"/>
    <col min="15121" max="15360" width="9.109375" style="42"/>
    <col min="15361" max="15361" width="16.109375" style="42" customWidth="1"/>
    <col min="15362" max="15362" width="14.44140625" style="42" customWidth="1"/>
    <col min="15363" max="15363" width="12.44140625" style="42" customWidth="1"/>
    <col min="15364" max="15364" width="6.109375" style="42" customWidth="1"/>
    <col min="15365" max="15366" width="3.77734375" style="42" customWidth="1"/>
    <col min="15367" max="15367" width="9.109375" style="42"/>
    <col min="15368" max="15368" width="5.44140625" style="42" customWidth="1"/>
    <col min="15369" max="15370" width="3.44140625" style="42" customWidth="1"/>
    <col min="15371" max="15371" width="9.109375" style="42"/>
    <col min="15372" max="15372" width="4.6640625" style="42" customWidth="1"/>
    <col min="15373" max="15373" width="3.6640625" style="42" customWidth="1"/>
    <col min="15374" max="15374" width="5.77734375" style="42" customWidth="1"/>
    <col min="15375" max="15375" width="3.6640625" style="42" customWidth="1"/>
    <col min="15376" max="15376" width="15.6640625" style="42" customWidth="1"/>
    <col min="15377" max="15616" width="9.109375" style="42"/>
    <col min="15617" max="15617" width="16.109375" style="42" customWidth="1"/>
    <col min="15618" max="15618" width="14.44140625" style="42" customWidth="1"/>
    <col min="15619" max="15619" width="12.44140625" style="42" customWidth="1"/>
    <col min="15620" max="15620" width="6.109375" style="42" customWidth="1"/>
    <col min="15621" max="15622" width="3.77734375" style="42" customWidth="1"/>
    <col min="15623" max="15623" width="9.109375" style="42"/>
    <col min="15624" max="15624" width="5.44140625" style="42" customWidth="1"/>
    <col min="15625" max="15626" width="3.44140625" style="42" customWidth="1"/>
    <col min="15627" max="15627" width="9.109375" style="42"/>
    <col min="15628" max="15628" width="4.6640625" style="42" customWidth="1"/>
    <col min="15629" max="15629" width="3.6640625" style="42" customWidth="1"/>
    <col min="15630" max="15630" width="5.77734375" style="42" customWidth="1"/>
    <col min="15631" max="15631" width="3.6640625" style="42" customWidth="1"/>
    <col min="15632" max="15632" width="15.6640625" style="42" customWidth="1"/>
    <col min="15633" max="15872" width="9.109375" style="42"/>
    <col min="15873" max="15873" width="16.109375" style="42" customWidth="1"/>
    <col min="15874" max="15874" width="14.44140625" style="42" customWidth="1"/>
    <col min="15875" max="15875" width="12.44140625" style="42" customWidth="1"/>
    <col min="15876" max="15876" width="6.109375" style="42" customWidth="1"/>
    <col min="15877" max="15878" width="3.77734375" style="42" customWidth="1"/>
    <col min="15879" max="15879" width="9.109375" style="42"/>
    <col min="15880" max="15880" width="5.44140625" style="42" customWidth="1"/>
    <col min="15881" max="15882" width="3.44140625" style="42" customWidth="1"/>
    <col min="15883" max="15883" width="9.109375" style="42"/>
    <col min="15884" max="15884" width="4.6640625" style="42" customWidth="1"/>
    <col min="15885" max="15885" width="3.6640625" style="42" customWidth="1"/>
    <col min="15886" max="15886" width="5.77734375" style="42" customWidth="1"/>
    <col min="15887" max="15887" width="3.6640625" style="42" customWidth="1"/>
    <col min="15888" max="15888" width="15.6640625" style="42" customWidth="1"/>
    <col min="15889" max="16128" width="9.109375" style="42"/>
    <col min="16129" max="16129" width="16.109375" style="42" customWidth="1"/>
    <col min="16130" max="16130" width="14.44140625" style="42" customWidth="1"/>
    <col min="16131" max="16131" width="12.44140625" style="42" customWidth="1"/>
    <col min="16132" max="16132" width="6.109375" style="42" customWidth="1"/>
    <col min="16133" max="16134" width="3.77734375" style="42" customWidth="1"/>
    <col min="16135" max="16135" width="9.109375" style="42"/>
    <col min="16136" max="16136" width="5.44140625" style="42" customWidth="1"/>
    <col min="16137" max="16138" width="3.44140625" style="42" customWidth="1"/>
    <col min="16139" max="16139" width="9.109375" style="42"/>
    <col min="16140" max="16140" width="4.6640625" style="42" customWidth="1"/>
    <col min="16141" max="16141" width="3.6640625" style="42" customWidth="1"/>
    <col min="16142" max="16142" width="5.77734375" style="42" customWidth="1"/>
    <col min="16143" max="16143" width="3.6640625" style="42" customWidth="1"/>
    <col min="16144" max="16144" width="15.6640625" style="42" customWidth="1"/>
    <col min="16145" max="16384" width="9.109375" style="42"/>
  </cols>
  <sheetData>
    <row r="1" spans="1:16" ht="23.25" customHeight="1" x14ac:dyDescent="0.35">
      <c r="A1" s="152" t="s">
        <v>0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</row>
    <row r="2" spans="1:16" ht="13.5" customHeight="1" x14ac:dyDescent="0.35"/>
    <row r="3" spans="1:16" x14ac:dyDescent="0.35">
      <c r="A3" s="43" t="s">
        <v>1</v>
      </c>
      <c r="B3" s="43"/>
      <c r="D3" s="44">
        <v>1</v>
      </c>
    </row>
    <row r="4" spans="1:16" x14ac:dyDescent="0.35">
      <c r="O4" s="45" t="str">
        <f>"Hải phòng, ngày "&amp;DAY(P4)&amp;" tháng "&amp;MONTH(P4)&amp;" năm 2025"</f>
        <v>Hải phòng, ngày 30 tháng 10 năm 2025</v>
      </c>
      <c r="P4" s="46">
        <f>VLOOKUP('Thang 1'!D3,'Đầu vào'!A:H,2,0)</f>
        <v>45960</v>
      </c>
    </row>
    <row r="5" spans="1:16" ht="12" customHeight="1" x14ac:dyDescent="0.35"/>
    <row r="6" spans="1:16" ht="21" customHeight="1" x14ac:dyDescent="0.35">
      <c r="A6" s="43" t="s">
        <v>2</v>
      </c>
      <c r="B6" s="43"/>
      <c r="C6" s="43"/>
      <c r="D6" s="47" t="s">
        <v>3</v>
      </c>
      <c r="E6" s="48"/>
      <c r="F6" s="11" t="s">
        <v>4</v>
      </c>
      <c r="H6" s="48" t="s">
        <v>5</v>
      </c>
      <c r="I6" s="48"/>
      <c r="J6" s="49"/>
      <c r="L6" s="48" t="s">
        <v>6</v>
      </c>
      <c r="N6" s="49"/>
    </row>
    <row r="7" spans="1:16" s="43" customFormat="1" ht="21.75" customHeight="1" x14ac:dyDescent="0.3">
      <c r="A7" s="43" t="s">
        <v>7</v>
      </c>
    </row>
    <row r="8" spans="1:16" ht="21.75" customHeight="1" x14ac:dyDescent="0.35">
      <c r="A8" s="42" t="s">
        <v>8</v>
      </c>
      <c r="C8" s="42">
        <f>VLOOKUP('Thang 1'!D3,'Đầu vào'!A:H,5,0)</f>
        <v>0</v>
      </c>
    </row>
    <row r="9" spans="1:16" ht="21.75" customHeight="1" x14ac:dyDescent="0.35">
      <c r="A9" s="42" t="s">
        <v>9</v>
      </c>
    </row>
    <row r="10" spans="1:16" ht="24.75" customHeight="1" x14ac:dyDescent="0.35">
      <c r="B10" s="148">
        <f>VLOOKUP('Thang 1'!D3,'Đầu vào'!A:H,6,0)</f>
        <v>0</v>
      </c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</row>
    <row r="11" spans="1:16" s="43" customFormat="1" ht="20.25" customHeight="1" x14ac:dyDescent="0.3">
      <c r="A11" s="43" t="s">
        <v>10</v>
      </c>
    </row>
    <row r="12" spans="1:16" s="43" customFormat="1" ht="20.25" customHeight="1" x14ac:dyDescent="0.3">
      <c r="A12" s="43" t="s">
        <v>11</v>
      </c>
    </row>
    <row r="13" spans="1:16" s="73" customFormat="1" ht="35.25" customHeight="1" x14ac:dyDescent="0.25">
      <c r="B13" s="153" t="str">
        <f>VLOOKUP('Thang 1'!D3,'Đầu vào'!A:H,3,0)</f>
        <v xml:space="preserve">- Biên bản bàn giao mặt bằng công trình
</v>
      </c>
      <c r="C13" s="153"/>
      <c r="D13" s="153"/>
      <c r="E13" s="153"/>
      <c r="F13" s="153"/>
      <c r="G13" s="153"/>
      <c r="H13" s="153"/>
      <c r="I13" s="153"/>
      <c r="J13" s="153"/>
      <c r="K13" s="153"/>
      <c r="L13" s="153"/>
      <c r="M13" s="153"/>
      <c r="N13" s="153"/>
      <c r="O13" s="153"/>
    </row>
    <row r="14" spans="1:16" s="43" customFormat="1" ht="23.25" customHeight="1" x14ac:dyDescent="0.3">
      <c r="A14" s="43" t="s">
        <v>12</v>
      </c>
    </row>
    <row r="15" spans="1:16" ht="26.25" customHeight="1" x14ac:dyDescent="0.35">
      <c r="B15" s="149">
        <f>VLOOKUP('Thang 1'!D3,'Đầu vào'!A:H,4,0)</f>
        <v>0</v>
      </c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</row>
    <row r="16" spans="1:16" s="43" customFormat="1" ht="21" customHeight="1" x14ac:dyDescent="0.3">
      <c r="A16" s="43" t="s">
        <v>13</v>
      </c>
    </row>
    <row r="17" spans="1:15" s="43" customFormat="1" ht="20.25" customHeight="1" x14ac:dyDescent="0.35">
      <c r="A17" s="42" t="s">
        <v>14</v>
      </c>
      <c r="B17" s="42"/>
      <c r="E17" s="42" t="s">
        <v>15</v>
      </c>
      <c r="F17" s="11" t="s">
        <v>4</v>
      </c>
      <c r="G17" s="42"/>
      <c r="H17" s="44" t="s">
        <v>3</v>
      </c>
      <c r="I17" s="42"/>
      <c r="J17" s="49"/>
      <c r="K17" s="42"/>
      <c r="L17" s="48" t="s">
        <v>16</v>
      </c>
      <c r="N17" s="49"/>
      <c r="O17" s="42"/>
    </row>
    <row r="18" spans="1:15" s="43" customFormat="1" ht="6" customHeight="1" x14ac:dyDescent="0.35">
      <c r="A18" s="42"/>
      <c r="B18" s="42"/>
      <c r="E18" s="42"/>
      <c r="F18" s="50"/>
      <c r="G18" s="42"/>
      <c r="H18" s="44"/>
      <c r="I18" s="42"/>
      <c r="J18" s="42"/>
      <c r="K18" s="42"/>
      <c r="L18" s="48"/>
      <c r="N18" s="42"/>
      <c r="O18" s="42"/>
    </row>
    <row r="19" spans="1:15" s="43" customFormat="1" ht="20.25" customHeight="1" x14ac:dyDescent="0.35">
      <c r="A19" s="42" t="s">
        <v>17</v>
      </c>
      <c r="B19" s="42"/>
      <c r="E19" s="42" t="s">
        <v>15</v>
      </c>
      <c r="F19" s="11" t="s">
        <v>4</v>
      </c>
      <c r="G19" s="42"/>
      <c r="H19" s="44" t="s">
        <v>3</v>
      </c>
      <c r="I19" s="42"/>
      <c r="J19" s="49"/>
      <c r="K19" s="42"/>
      <c r="L19" s="48" t="s">
        <v>16</v>
      </c>
      <c r="N19" s="49"/>
    </row>
    <row r="20" spans="1:15" s="43" customFormat="1" ht="5.25" customHeight="1" x14ac:dyDescent="0.35">
      <c r="A20" s="42"/>
      <c r="B20" s="42"/>
      <c r="E20" s="42"/>
      <c r="F20" s="50"/>
      <c r="G20" s="42"/>
      <c r="H20" s="44"/>
      <c r="I20" s="42"/>
      <c r="J20" s="42"/>
      <c r="K20" s="42"/>
      <c r="L20" s="48"/>
      <c r="N20" s="42"/>
      <c r="O20" s="42"/>
    </row>
    <row r="21" spans="1:15" s="43" customFormat="1" ht="21" customHeight="1" x14ac:dyDescent="0.35">
      <c r="A21" s="42" t="s">
        <v>18</v>
      </c>
      <c r="B21" s="42"/>
      <c r="E21" s="42" t="s">
        <v>15</v>
      </c>
      <c r="F21" s="11" t="s">
        <v>4</v>
      </c>
      <c r="G21" s="42"/>
      <c r="H21" s="44" t="s">
        <v>3</v>
      </c>
      <c r="I21" s="42"/>
      <c r="J21" s="49"/>
      <c r="K21" s="42"/>
      <c r="L21" s="48" t="s">
        <v>16</v>
      </c>
      <c r="N21" s="49"/>
    </row>
    <row r="22" spans="1:15" s="43" customFormat="1" ht="6.75" customHeight="1" x14ac:dyDescent="0.35">
      <c r="A22" s="42"/>
      <c r="B22" s="42"/>
      <c r="E22" s="42"/>
      <c r="F22" s="50"/>
      <c r="G22" s="42"/>
      <c r="H22" s="44"/>
      <c r="I22" s="42"/>
      <c r="J22" s="42"/>
      <c r="K22" s="42"/>
      <c r="L22" s="48"/>
      <c r="N22" s="42"/>
      <c r="O22" s="42"/>
    </row>
    <row r="23" spans="1:15" s="43" customFormat="1" ht="19.5" customHeight="1" x14ac:dyDescent="0.35">
      <c r="A23" s="42" t="s">
        <v>19</v>
      </c>
      <c r="B23" s="42"/>
      <c r="E23" s="42" t="s">
        <v>15</v>
      </c>
      <c r="F23" s="11" t="s">
        <v>4</v>
      </c>
      <c r="G23" s="42"/>
      <c r="H23" s="44" t="s">
        <v>3</v>
      </c>
      <c r="I23" s="42"/>
      <c r="J23" s="49"/>
      <c r="K23" s="42"/>
      <c r="L23" s="48" t="s">
        <v>16</v>
      </c>
      <c r="N23" s="49"/>
    </row>
    <row r="24" spans="1:15" s="43" customFormat="1" ht="6" customHeight="1" x14ac:dyDescent="0.35">
      <c r="A24" s="42"/>
      <c r="B24" s="42"/>
      <c r="E24" s="42"/>
      <c r="F24" s="42"/>
      <c r="G24" s="42"/>
      <c r="H24" s="44"/>
      <c r="I24" s="42"/>
      <c r="J24" s="42"/>
      <c r="K24" s="42"/>
      <c r="L24" s="48"/>
      <c r="N24" s="42"/>
      <c r="O24" s="42"/>
    </row>
    <row r="25" spans="1:15" s="43" customFormat="1" ht="20.25" customHeight="1" x14ac:dyDescent="0.3">
      <c r="A25" s="43" t="s">
        <v>20</v>
      </c>
    </row>
    <row r="26" spans="1:15" ht="21.75" customHeight="1" x14ac:dyDescent="0.35">
      <c r="B26" s="150">
        <f>VLOOKUP('Thang 1'!D3,'Đầu vào'!A:H,7,0)</f>
        <v>0</v>
      </c>
      <c r="C26" s="150"/>
      <c r="D26" s="150"/>
      <c r="E26" s="150"/>
      <c r="F26" s="150"/>
      <c r="G26" s="150"/>
      <c r="H26" s="150"/>
      <c r="I26" s="150"/>
      <c r="J26" s="150"/>
      <c r="K26" s="150"/>
      <c r="L26" s="150"/>
      <c r="M26" s="150"/>
      <c r="N26" s="150"/>
      <c r="O26" s="150"/>
    </row>
    <row r="27" spans="1:15" s="43" customFormat="1" ht="20.25" customHeight="1" x14ac:dyDescent="0.3">
      <c r="A27" s="43" t="s">
        <v>21</v>
      </c>
    </row>
    <row r="28" spans="1:15" ht="20.25" customHeight="1" x14ac:dyDescent="0.35">
      <c r="B28" s="150">
        <f>VLOOKUP('Thang 1'!D3,'Đầu vào'!A:H,8,0)</f>
        <v>0</v>
      </c>
      <c r="C28" s="150"/>
      <c r="D28" s="150"/>
      <c r="E28" s="150"/>
      <c r="F28" s="150"/>
      <c r="G28" s="150"/>
      <c r="H28" s="150"/>
      <c r="I28" s="150"/>
      <c r="J28" s="150"/>
      <c r="K28" s="150"/>
      <c r="L28" s="150"/>
      <c r="M28" s="150"/>
      <c r="N28" s="150"/>
      <c r="O28" s="150"/>
    </row>
    <row r="29" spans="1:15" ht="8.25" customHeight="1" x14ac:dyDescent="0.35"/>
    <row r="30" spans="1:15" s="43" customFormat="1" ht="17.399999999999999" x14ac:dyDescent="0.3">
      <c r="C30" s="51" t="s">
        <v>35</v>
      </c>
      <c r="G30" s="51"/>
      <c r="K30" s="51" t="s">
        <v>22</v>
      </c>
    </row>
    <row r="36" spans="1:16" s="43" customFormat="1" ht="17.399999999999999" x14ac:dyDescent="0.3">
      <c r="C36" s="51" t="str">
        <f>'Đầu vào'!$C$7</f>
        <v xml:space="preserve">Nguyễn Tuấn Thành </v>
      </c>
      <c r="G36" s="51"/>
      <c r="K36" s="51" t="str">
        <f>'Đầu vào'!$C$8</f>
        <v>Nguyễn Sĩ Thoả</v>
      </c>
    </row>
    <row r="37" spans="1:16" ht="22.5" customHeight="1" x14ac:dyDescent="0.35">
      <c r="A37" s="152" t="s">
        <v>0</v>
      </c>
      <c r="B37" s="152"/>
      <c r="C37" s="152"/>
      <c r="D37" s="152"/>
      <c r="E37" s="152"/>
      <c r="F37" s="152"/>
      <c r="G37" s="152"/>
      <c r="H37" s="152"/>
      <c r="I37" s="152"/>
      <c r="J37" s="152"/>
      <c r="K37" s="152"/>
      <c r="L37" s="152"/>
      <c r="M37" s="152"/>
      <c r="N37" s="152"/>
      <c r="O37" s="152"/>
    </row>
    <row r="38" spans="1:16" ht="13.5" customHeight="1" x14ac:dyDescent="0.35"/>
    <row r="39" spans="1:16" x14ac:dyDescent="0.35">
      <c r="A39" s="43" t="s">
        <v>1</v>
      </c>
      <c r="B39" s="43"/>
      <c r="D39" s="44">
        <f>D3+1</f>
        <v>2</v>
      </c>
    </row>
    <row r="40" spans="1:16" x14ac:dyDescent="0.35">
      <c r="O40" s="45" t="str">
        <f>"Hải phòng, ngày "&amp;DAY(P40)&amp;" tháng "&amp;MONTH(P40)&amp;" năm 2025"</f>
        <v>Hải phòng, ngày 31 tháng 10 năm 2025</v>
      </c>
      <c r="P40" s="46">
        <f>VLOOKUP('Thang 1'!D39,'Đầu vào'!A:H,2,0)</f>
        <v>45961</v>
      </c>
    </row>
    <row r="42" spans="1:16" ht="21" customHeight="1" x14ac:dyDescent="0.35">
      <c r="A42" s="43" t="s">
        <v>2</v>
      </c>
      <c r="B42" s="43"/>
      <c r="C42" s="43"/>
      <c r="D42" s="47" t="s">
        <v>3</v>
      </c>
      <c r="E42" s="48"/>
      <c r="F42" s="11" t="s">
        <v>4</v>
      </c>
      <c r="H42" s="48" t="s">
        <v>5</v>
      </c>
      <c r="I42" s="48"/>
      <c r="J42" s="49"/>
      <c r="L42" s="48" t="s">
        <v>6</v>
      </c>
      <c r="N42" s="49"/>
    </row>
    <row r="43" spans="1:16" ht="21" customHeight="1" x14ac:dyDescent="0.35">
      <c r="A43" s="43" t="s">
        <v>7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</row>
    <row r="44" spans="1:16" ht="21" customHeight="1" x14ac:dyDescent="0.35">
      <c r="A44" s="42" t="s">
        <v>8</v>
      </c>
      <c r="C44" s="42">
        <f>VLOOKUP('Thang 1'!D39,'Đầu vào'!A:H,5,0)</f>
        <v>0</v>
      </c>
    </row>
    <row r="45" spans="1:16" ht="21" customHeight="1" x14ac:dyDescent="0.35">
      <c r="A45" s="42" t="s">
        <v>9</v>
      </c>
    </row>
    <row r="46" spans="1:16" ht="24" customHeight="1" x14ac:dyDescent="0.35">
      <c r="B46" s="148">
        <f>VLOOKUP('Thang 1'!D39,'Đầu vào'!A:H,6,0)</f>
        <v>0</v>
      </c>
      <c r="C46" s="148"/>
      <c r="D46" s="148"/>
      <c r="E46" s="148"/>
      <c r="F46" s="148"/>
      <c r="G46" s="148"/>
      <c r="H46" s="148"/>
      <c r="I46" s="148"/>
      <c r="J46" s="148"/>
      <c r="K46" s="148"/>
      <c r="L46" s="148"/>
      <c r="M46" s="148"/>
      <c r="N46" s="148"/>
      <c r="O46" s="148"/>
    </row>
    <row r="47" spans="1:16" ht="19.5" customHeight="1" x14ac:dyDescent="0.35">
      <c r="A47" s="43" t="s">
        <v>10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</row>
    <row r="48" spans="1:16" ht="19.5" customHeight="1" x14ac:dyDescent="0.35">
      <c r="A48" s="43" t="s">
        <v>11</v>
      </c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</row>
    <row r="49" spans="1:16" s="73" customFormat="1" ht="26.25" customHeight="1" x14ac:dyDescent="0.25">
      <c r="B49" s="153" t="str">
        <f>VLOOKUP('Thang 1'!D39,'Đầu vào'!A:H,3,0)</f>
        <v>- Tập kết pông tông, máy đào, tấm chống lầy tại hiện trường</v>
      </c>
      <c r="C49" s="153"/>
      <c r="D49" s="153"/>
      <c r="E49" s="153"/>
      <c r="F49" s="153"/>
      <c r="G49" s="153"/>
      <c r="H49" s="153"/>
      <c r="I49" s="153"/>
      <c r="J49" s="153"/>
      <c r="K49" s="153"/>
      <c r="L49" s="153"/>
      <c r="M49" s="153"/>
      <c r="N49" s="153"/>
      <c r="O49" s="153"/>
    </row>
    <row r="50" spans="1:16" ht="23.25" customHeight="1" x14ac:dyDescent="0.35">
      <c r="A50" s="43" t="s">
        <v>12</v>
      </c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</row>
    <row r="51" spans="1:16" s="73" customFormat="1" ht="39.75" customHeight="1" x14ac:dyDescent="0.25">
      <c r="B51" s="153">
        <f>'Đầu vào'!D12</f>
        <v>0</v>
      </c>
      <c r="C51" s="153"/>
      <c r="D51" s="153"/>
      <c r="E51" s="153"/>
      <c r="F51" s="153"/>
      <c r="G51" s="153"/>
      <c r="H51" s="153"/>
      <c r="I51" s="153"/>
      <c r="J51" s="153"/>
      <c r="K51" s="153"/>
      <c r="L51" s="153"/>
      <c r="M51" s="153"/>
      <c r="N51" s="153"/>
      <c r="O51" s="153"/>
    </row>
    <row r="52" spans="1:16" ht="21" customHeight="1" x14ac:dyDescent="0.35">
      <c r="A52" s="43" t="s">
        <v>13</v>
      </c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</row>
    <row r="53" spans="1:16" s="43" customFormat="1" ht="20.25" customHeight="1" x14ac:dyDescent="0.35">
      <c r="A53" s="42" t="s">
        <v>14</v>
      </c>
      <c r="B53" s="42"/>
      <c r="E53" s="42" t="s">
        <v>15</v>
      </c>
      <c r="F53" s="11" t="s">
        <v>4</v>
      </c>
      <c r="G53" s="42"/>
      <c r="H53" s="44" t="s">
        <v>3</v>
      </c>
      <c r="I53" s="42"/>
      <c r="J53" s="49"/>
      <c r="K53" s="42"/>
      <c r="L53" s="48" t="s">
        <v>16</v>
      </c>
      <c r="N53" s="49"/>
      <c r="O53" s="42"/>
    </row>
    <row r="54" spans="1:16" s="43" customFormat="1" ht="6" customHeight="1" x14ac:dyDescent="0.35">
      <c r="A54" s="42"/>
      <c r="B54" s="42"/>
      <c r="E54" s="42"/>
      <c r="F54" s="50"/>
      <c r="G54" s="42"/>
      <c r="H54" s="44"/>
      <c r="I54" s="42"/>
      <c r="J54" s="42"/>
      <c r="K54" s="42"/>
      <c r="L54" s="48"/>
      <c r="N54" s="42"/>
      <c r="O54" s="42"/>
    </row>
    <row r="55" spans="1:16" s="43" customFormat="1" ht="20.25" customHeight="1" x14ac:dyDescent="0.35">
      <c r="A55" s="42" t="s">
        <v>17</v>
      </c>
      <c r="B55" s="42"/>
      <c r="E55" s="42" t="s">
        <v>15</v>
      </c>
      <c r="F55" s="11" t="s">
        <v>4</v>
      </c>
      <c r="G55" s="42"/>
      <c r="H55" s="44" t="s">
        <v>3</v>
      </c>
      <c r="I55" s="42"/>
      <c r="J55" s="49"/>
      <c r="K55" s="42"/>
      <c r="L55" s="48" t="s">
        <v>16</v>
      </c>
      <c r="N55" s="49"/>
    </row>
    <row r="56" spans="1:16" s="43" customFormat="1" ht="5.25" customHeight="1" x14ac:dyDescent="0.35">
      <c r="A56" s="42"/>
      <c r="B56" s="42"/>
      <c r="E56" s="42"/>
      <c r="F56" s="50"/>
      <c r="G56" s="42"/>
      <c r="H56" s="44"/>
      <c r="I56" s="42"/>
      <c r="J56" s="42"/>
      <c r="K56" s="42"/>
      <c r="L56" s="48"/>
      <c r="N56" s="42"/>
      <c r="O56" s="42"/>
    </row>
    <row r="57" spans="1:16" s="43" customFormat="1" ht="21" customHeight="1" x14ac:dyDescent="0.35">
      <c r="A57" s="42" t="s">
        <v>18</v>
      </c>
      <c r="B57" s="42"/>
      <c r="E57" s="42" t="s">
        <v>15</v>
      </c>
      <c r="F57" s="11" t="s">
        <v>4</v>
      </c>
      <c r="G57" s="42"/>
      <c r="H57" s="44" t="s">
        <v>3</v>
      </c>
      <c r="I57" s="42"/>
      <c r="J57" s="49"/>
      <c r="K57" s="42"/>
      <c r="L57" s="48" t="s">
        <v>16</v>
      </c>
      <c r="N57" s="49"/>
    </row>
    <row r="58" spans="1:16" s="43" customFormat="1" ht="6.75" customHeight="1" x14ac:dyDescent="0.35">
      <c r="A58" s="42"/>
      <c r="B58" s="42"/>
      <c r="E58" s="42"/>
      <c r="F58" s="50"/>
      <c r="G58" s="42"/>
      <c r="H58" s="44"/>
      <c r="I58" s="42"/>
      <c r="J58" s="42"/>
      <c r="K58" s="42"/>
      <c r="L58" s="48"/>
      <c r="N58" s="42"/>
      <c r="O58" s="42"/>
    </row>
    <row r="59" spans="1:16" s="43" customFormat="1" ht="19.5" customHeight="1" x14ac:dyDescent="0.35">
      <c r="A59" s="42" t="s">
        <v>19</v>
      </c>
      <c r="B59" s="42"/>
      <c r="E59" s="42" t="s">
        <v>15</v>
      </c>
      <c r="F59" s="11" t="s">
        <v>4</v>
      </c>
      <c r="G59" s="42"/>
      <c r="H59" s="44" t="s">
        <v>3</v>
      </c>
      <c r="I59" s="42"/>
      <c r="J59" s="49"/>
      <c r="K59" s="42"/>
      <c r="L59" s="48" t="s">
        <v>16</v>
      </c>
      <c r="N59" s="49"/>
    </row>
    <row r="60" spans="1:16" ht="7.5" customHeight="1" x14ac:dyDescent="0.35">
      <c r="C60" s="43"/>
      <c r="D60" s="43"/>
      <c r="H60" s="44"/>
      <c r="L60" s="48"/>
      <c r="M60" s="43"/>
      <c r="P60" s="43"/>
    </row>
    <row r="61" spans="1:16" ht="22.5" customHeight="1" x14ac:dyDescent="0.35">
      <c r="A61" s="43" t="s">
        <v>20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</row>
    <row r="62" spans="1:16" ht="23.25" customHeight="1" x14ac:dyDescent="0.35">
      <c r="B62" s="150" t="s">
        <v>116</v>
      </c>
      <c r="C62" s="150"/>
      <c r="D62" s="150"/>
      <c r="E62" s="150"/>
      <c r="F62" s="150"/>
      <c r="G62" s="150"/>
      <c r="H62" s="150"/>
      <c r="I62" s="150"/>
      <c r="J62" s="150"/>
      <c r="K62" s="150"/>
      <c r="L62" s="150"/>
      <c r="M62" s="150"/>
      <c r="N62" s="150"/>
      <c r="O62" s="150"/>
    </row>
    <row r="63" spans="1:16" ht="20.25" customHeight="1" x14ac:dyDescent="0.35">
      <c r="A63" s="43" t="s">
        <v>21</v>
      </c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</row>
    <row r="64" spans="1:16" ht="24" customHeight="1" x14ac:dyDescent="0.35">
      <c r="B64" s="150">
        <f>VLOOKUP('Thang 1'!D39,'Đầu vào'!A:H,8,0)</f>
        <v>0</v>
      </c>
      <c r="C64" s="150"/>
      <c r="D64" s="150"/>
      <c r="E64" s="150"/>
      <c r="F64" s="150"/>
      <c r="G64" s="150"/>
      <c r="H64" s="150"/>
      <c r="I64" s="150"/>
      <c r="J64" s="150"/>
      <c r="K64" s="150"/>
      <c r="L64" s="150"/>
      <c r="M64" s="150"/>
      <c r="N64" s="150"/>
      <c r="O64" s="150"/>
    </row>
    <row r="66" spans="1:16" s="43" customFormat="1" ht="17.399999999999999" x14ac:dyDescent="0.3">
      <c r="C66" s="51" t="s">
        <v>35</v>
      </c>
      <c r="G66" s="51"/>
      <c r="K66" s="51" t="s">
        <v>22</v>
      </c>
    </row>
    <row r="72" spans="1:16" s="43" customFormat="1" ht="17.399999999999999" x14ac:dyDescent="0.3">
      <c r="C72" s="51" t="str">
        <f>'Đầu vào'!$C$7</f>
        <v xml:space="preserve">Nguyễn Tuấn Thành </v>
      </c>
      <c r="G72" s="51"/>
      <c r="K72" s="51" t="str">
        <f>'Đầu vào'!$C$8</f>
        <v>Nguyễn Sĩ Thoả</v>
      </c>
    </row>
    <row r="73" spans="1:16" ht="22.5" customHeight="1" x14ac:dyDescent="0.35">
      <c r="A73" s="152" t="s">
        <v>0</v>
      </c>
      <c r="B73" s="152"/>
      <c r="C73" s="152"/>
      <c r="D73" s="152"/>
      <c r="E73" s="152"/>
      <c r="F73" s="152"/>
      <c r="G73" s="152"/>
      <c r="H73" s="152"/>
      <c r="I73" s="152"/>
      <c r="J73" s="152"/>
      <c r="K73" s="152"/>
      <c r="L73" s="152"/>
      <c r="M73" s="152"/>
      <c r="N73" s="152"/>
      <c r="O73" s="152"/>
    </row>
    <row r="74" spans="1:16" ht="13.5" customHeight="1" x14ac:dyDescent="0.35"/>
    <row r="75" spans="1:16" x14ac:dyDescent="0.35">
      <c r="A75" s="43" t="s">
        <v>1</v>
      </c>
      <c r="B75" s="43"/>
      <c r="D75" s="44">
        <f>D39+1</f>
        <v>3</v>
      </c>
    </row>
    <row r="76" spans="1:16" x14ac:dyDescent="0.35">
      <c r="O76" s="45" t="str">
        <f>"Hải phòng, ngày "&amp;DAY(P76)&amp;" tháng "&amp;MONTH(P76)&amp;" năm 2025"</f>
        <v>Hải phòng, ngày 1 tháng 11 năm 2025</v>
      </c>
      <c r="P76" s="46">
        <f>VLOOKUP('Thang 1'!D75,'Đầu vào'!A:H,2,0)</f>
        <v>45962</v>
      </c>
    </row>
    <row r="78" spans="1:16" ht="21" customHeight="1" x14ac:dyDescent="0.35">
      <c r="A78" s="43" t="s">
        <v>2</v>
      </c>
      <c r="B78" s="43"/>
      <c r="C78" s="43"/>
      <c r="D78" s="47" t="s">
        <v>3</v>
      </c>
      <c r="E78" s="48"/>
      <c r="F78" s="11" t="s">
        <v>4</v>
      </c>
      <c r="H78" s="48" t="s">
        <v>5</v>
      </c>
      <c r="I78" s="48"/>
      <c r="J78" s="49"/>
      <c r="L78" s="48" t="s">
        <v>6</v>
      </c>
      <c r="N78" s="49"/>
    </row>
    <row r="79" spans="1:16" ht="21" customHeight="1" x14ac:dyDescent="0.35">
      <c r="A79" s="43" t="s">
        <v>7</v>
      </c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</row>
    <row r="80" spans="1:16" ht="21" customHeight="1" x14ac:dyDescent="0.35">
      <c r="A80" s="42" t="s">
        <v>8</v>
      </c>
      <c r="C80" s="42" t="str">
        <f>VLOOKUP('Thang 1'!D75,'Đầu vào'!A:H,5,0)</f>
        <v>0 tổ</v>
      </c>
    </row>
    <row r="81" spans="1:16" ht="21" customHeight="1" x14ac:dyDescent="0.35">
      <c r="A81" s="42" t="s">
        <v>9</v>
      </c>
    </row>
    <row r="82" spans="1:16" ht="24" customHeight="1" x14ac:dyDescent="0.35">
      <c r="B82" s="148">
        <f>VLOOKUP('Thang 1'!D75,'Đầu vào'!A:H,6,0)</f>
        <v>0</v>
      </c>
      <c r="C82" s="148"/>
      <c r="D82" s="148"/>
      <c r="E82" s="148"/>
      <c r="F82" s="148"/>
      <c r="G82" s="148"/>
      <c r="H82" s="148"/>
      <c r="I82" s="148"/>
      <c r="J82" s="148"/>
      <c r="K82" s="148"/>
      <c r="L82" s="148"/>
      <c r="M82" s="148"/>
      <c r="N82" s="148"/>
      <c r="O82" s="148"/>
    </row>
    <row r="83" spans="1:16" ht="19.5" customHeight="1" x14ac:dyDescent="0.35">
      <c r="A83" s="43" t="s">
        <v>10</v>
      </c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</row>
    <row r="84" spans="1:16" ht="19.5" customHeight="1" x14ac:dyDescent="0.35">
      <c r="A84" s="43" t="s">
        <v>11</v>
      </c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</row>
    <row r="85" spans="1:16" s="73" customFormat="1" ht="65.25" customHeight="1" x14ac:dyDescent="0.25">
      <c r="B85" s="153" t="str">
        <f>VLOOKUP('Thang 1'!D75,'Đầu vào'!A:H,3,0)</f>
        <v xml:space="preserve">- Chặt cây cối, phát dọn mặt bằng công trình
- Vận chuyển cây cối ra vị trí tập kết
</v>
      </c>
      <c r="C85" s="153"/>
      <c r="D85" s="153"/>
      <c r="E85" s="153"/>
      <c r="F85" s="153"/>
      <c r="G85" s="153"/>
      <c r="H85" s="153"/>
      <c r="I85" s="153"/>
      <c r="J85" s="153"/>
      <c r="K85" s="153"/>
      <c r="L85" s="153"/>
      <c r="M85" s="153"/>
      <c r="N85" s="153"/>
      <c r="O85" s="153"/>
    </row>
    <row r="86" spans="1:16" ht="23.25" customHeight="1" x14ac:dyDescent="0.35">
      <c r="A86" s="43" t="s">
        <v>12</v>
      </c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</row>
    <row r="87" spans="1:16" ht="31.5" customHeight="1" x14ac:dyDescent="0.35">
      <c r="B87" s="149">
        <f>VLOOKUP('Thang 1'!D75,'Đầu vào'!A:H,4,0)</f>
        <v>0</v>
      </c>
      <c r="C87" s="149"/>
      <c r="D87" s="149"/>
      <c r="E87" s="149"/>
      <c r="F87" s="149"/>
      <c r="G87" s="149"/>
      <c r="H87" s="149"/>
      <c r="I87" s="149"/>
      <c r="J87" s="149"/>
      <c r="K87" s="149"/>
      <c r="L87" s="149"/>
      <c r="M87" s="149"/>
      <c r="N87" s="149"/>
      <c r="O87" s="149"/>
    </row>
    <row r="88" spans="1:16" ht="21" customHeight="1" x14ac:dyDescent="0.35">
      <c r="A88" s="43" t="s">
        <v>13</v>
      </c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</row>
    <row r="89" spans="1:16" s="43" customFormat="1" ht="20.25" customHeight="1" x14ac:dyDescent="0.35">
      <c r="A89" s="42" t="s">
        <v>14</v>
      </c>
      <c r="B89" s="42"/>
      <c r="E89" s="42" t="s">
        <v>15</v>
      </c>
      <c r="F89" s="11" t="s">
        <v>4</v>
      </c>
      <c r="G89" s="42"/>
      <c r="H89" s="44" t="s">
        <v>3</v>
      </c>
      <c r="I89" s="42"/>
      <c r="J89" s="49"/>
      <c r="K89" s="42"/>
      <c r="L89" s="48" t="s">
        <v>16</v>
      </c>
      <c r="N89" s="49"/>
      <c r="O89" s="42"/>
    </row>
    <row r="90" spans="1:16" s="43" customFormat="1" ht="6" customHeight="1" x14ac:dyDescent="0.35">
      <c r="A90" s="42"/>
      <c r="B90" s="42"/>
      <c r="E90" s="42"/>
      <c r="F90" s="50"/>
      <c r="G90" s="42"/>
      <c r="H90" s="44"/>
      <c r="I90" s="42"/>
      <c r="J90" s="42"/>
      <c r="K90" s="42"/>
      <c r="L90" s="48"/>
      <c r="N90" s="42"/>
      <c r="O90" s="42"/>
    </row>
    <row r="91" spans="1:16" s="43" customFormat="1" ht="20.25" customHeight="1" x14ac:dyDescent="0.35">
      <c r="A91" s="42" t="s">
        <v>17</v>
      </c>
      <c r="B91" s="42"/>
      <c r="E91" s="42" t="s">
        <v>15</v>
      </c>
      <c r="F91" s="11" t="s">
        <v>4</v>
      </c>
      <c r="G91" s="42"/>
      <c r="H91" s="44" t="s">
        <v>3</v>
      </c>
      <c r="I91" s="42"/>
      <c r="J91" s="49"/>
      <c r="K91" s="42"/>
      <c r="L91" s="48" t="s">
        <v>16</v>
      </c>
      <c r="N91" s="49"/>
    </row>
    <row r="92" spans="1:16" s="43" customFormat="1" ht="5.25" customHeight="1" x14ac:dyDescent="0.35">
      <c r="A92" s="42"/>
      <c r="B92" s="42"/>
      <c r="E92" s="42"/>
      <c r="F92" s="50"/>
      <c r="G92" s="42"/>
      <c r="H92" s="44"/>
      <c r="I92" s="42"/>
      <c r="J92" s="42"/>
      <c r="K92" s="42"/>
      <c r="L92" s="48"/>
      <c r="N92" s="42"/>
      <c r="O92" s="42"/>
    </row>
    <row r="93" spans="1:16" s="43" customFormat="1" ht="21" customHeight="1" x14ac:dyDescent="0.35">
      <c r="A93" s="42" t="s">
        <v>18</v>
      </c>
      <c r="B93" s="42"/>
      <c r="E93" s="42" t="s">
        <v>15</v>
      </c>
      <c r="F93" s="11" t="s">
        <v>4</v>
      </c>
      <c r="G93" s="42"/>
      <c r="H93" s="44" t="s">
        <v>3</v>
      </c>
      <c r="I93" s="42"/>
      <c r="J93" s="49"/>
      <c r="K93" s="42"/>
      <c r="L93" s="48" t="s">
        <v>16</v>
      </c>
      <c r="N93" s="49"/>
    </row>
    <row r="94" spans="1:16" s="43" customFormat="1" ht="6.75" customHeight="1" x14ac:dyDescent="0.35">
      <c r="A94" s="42"/>
      <c r="B94" s="42"/>
      <c r="E94" s="42"/>
      <c r="F94" s="50"/>
      <c r="G94" s="42"/>
      <c r="H94" s="44"/>
      <c r="I94" s="42"/>
      <c r="J94" s="42"/>
      <c r="K94" s="42"/>
      <c r="L94" s="48"/>
      <c r="N94" s="42"/>
      <c r="O94" s="42"/>
    </row>
    <row r="95" spans="1:16" s="43" customFormat="1" ht="19.5" customHeight="1" x14ac:dyDescent="0.35">
      <c r="A95" s="42" t="s">
        <v>19</v>
      </c>
      <c r="B95" s="42"/>
      <c r="E95" s="42" t="s">
        <v>15</v>
      </c>
      <c r="F95" s="11" t="s">
        <v>4</v>
      </c>
      <c r="G95" s="42"/>
      <c r="H95" s="44" t="s">
        <v>3</v>
      </c>
      <c r="I95" s="42"/>
      <c r="J95" s="49"/>
      <c r="K95" s="42"/>
      <c r="L95" s="48" t="s">
        <v>16</v>
      </c>
      <c r="N95" s="49"/>
    </row>
    <row r="96" spans="1:16" ht="7.5" customHeight="1" x14ac:dyDescent="0.35">
      <c r="C96" s="43"/>
      <c r="D96" s="43"/>
      <c r="H96" s="44"/>
      <c r="L96" s="48"/>
      <c r="M96" s="43"/>
      <c r="P96" s="43"/>
    </row>
    <row r="97" spans="1:16" ht="22.5" customHeight="1" x14ac:dyDescent="0.35">
      <c r="A97" s="43" t="s">
        <v>20</v>
      </c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</row>
    <row r="98" spans="1:16" ht="23.25" customHeight="1" x14ac:dyDescent="0.35">
      <c r="B98" s="150">
        <f>VLOOKUP('Thang 1'!D75,'Đầu vào'!A:H,7,0)</f>
        <v>0</v>
      </c>
      <c r="C98" s="150"/>
      <c r="D98" s="150"/>
      <c r="E98" s="150"/>
      <c r="F98" s="150"/>
      <c r="G98" s="150"/>
      <c r="H98" s="150"/>
      <c r="I98" s="150"/>
      <c r="J98" s="150"/>
      <c r="K98" s="150"/>
      <c r="L98" s="150"/>
      <c r="M98" s="150"/>
      <c r="N98" s="150"/>
      <c r="O98" s="150"/>
    </row>
    <row r="99" spans="1:16" ht="20.25" customHeight="1" x14ac:dyDescent="0.35">
      <c r="A99" s="43" t="s">
        <v>21</v>
      </c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</row>
    <row r="100" spans="1:16" ht="24" customHeight="1" x14ac:dyDescent="0.35">
      <c r="B100" s="150">
        <f>VLOOKUP('Thang 1'!D75,'Đầu vào'!A:H,8,0)</f>
        <v>0</v>
      </c>
      <c r="C100" s="150"/>
      <c r="D100" s="150"/>
      <c r="E100" s="150"/>
      <c r="F100" s="150"/>
      <c r="G100" s="150"/>
      <c r="H100" s="150"/>
      <c r="I100" s="150"/>
      <c r="J100" s="150"/>
      <c r="K100" s="150"/>
      <c r="L100" s="150"/>
      <c r="M100" s="150"/>
      <c r="N100" s="150"/>
      <c r="O100" s="150"/>
    </row>
    <row r="102" spans="1:16" s="43" customFormat="1" ht="17.399999999999999" x14ac:dyDescent="0.3">
      <c r="C102" s="51" t="s">
        <v>35</v>
      </c>
      <c r="G102" s="51"/>
      <c r="K102" s="51" t="s">
        <v>22</v>
      </c>
    </row>
    <row r="108" spans="1:16" s="43" customFormat="1" ht="17.399999999999999" x14ac:dyDescent="0.3">
      <c r="C108" s="51" t="str">
        <f>'Đầu vào'!$C$7</f>
        <v xml:space="preserve">Nguyễn Tuấn Thành </v>
      </c>
      <c r="G108" s="51"/>
      <c r="K108" s="51" t="str">
        <f>'Đầu vào'!$C$8</f>
        <v>Nguyễn Sĩ Thoả</v>
      </c>
    </row>
    <row r="109" spans="1:16" ht="22.5" customHeight="1" x14ac:dyDescent="0.35">
      <c r="A109" s="152" t="s">
        <v>0</v>
      </c>
      <c r="B109" s="152"/>
      <c r="C109" s="152"/>
      <c r="D109" s="152"/>
      <c r="E109" s="152"/>
      <c r="F109" s="152"/>
      <c r="G109" s="152"/>
      <c r="H109" s="152"/>
      <c r="I109" s="152"/>
      <c r="J109" s="152"/>
      <c r="K109" s="152"/>
      <c r="L109" s="152"/>
      <c r="M109" s="152"/>
      <c r="N109" s="152"/>
      <c r="O109" s="152"/>
    </row>
    <row r="110" spans="1:16" ht="13.5" customHeight="1" x14ac:dyDescent="0.35"/>
    <row r="111" spans="1:16" x14ac:dyDescent="0.35">
      <c r="A111" s="43" t="s">
        <v>1</v>
      </c>
      <c r="B111" s="43"/>
      <c r="D111" s="44">
        <f>D75+1</f>
        <v>4</v>
      </c>
    </row>
    <row r="112" spans="1:16" x14ac:dyDescent="0.35">
      <c r="O112" s="45" t="str">
        <f>"Hải phòng, ngày "&amp;DAY(P112)&amp;" tháng "&amp;MONTH(P112)&amp;" năm 2025"</f>
        <v>Hải phòng, ngày 2 tháng 11 năm 2025</v>
      </c>
      <c r="P112" s="46">
        <f>VLOOKUP('Thang 1'!D111,'Đầu vào'!A:H,2,0)</f>
        <v>45963</v>
      </c>
    </row>
    <row r="114" spans="1:16" ht="21" customHeight="1" x14ac:dyDescent="0.35">
      <c r="A114" s="43" t="s">
        <v>2</v>
      </c>
      <c r="B114" s="43"/>
      <c r="C114" s="43"/>
      <c r="D114" s="47" t="s">
        <v>3</v>
      </c>
      <c r="E114" s="48"/>
      <c r="F114" s="11" t="s">
        <v>4</v>
      </c>
      <c r="H114" s="48" t="s">
        <v>5</v>
      </c>
      <c r="I114" s="48"/>
      <c r="J114" s="49"/>
      <c r="L114" s="48" t="s">
        <v>6</v>
      </c>
      <c r="N114" s="49"/>
    </row>
    <row r="115" spans="1:16" ht="21" customHeight="1" x14ac:dyDescent="0.35">
      <c r="A115" s="43" t="s">
        <v>7</v>
      </c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</row>
    <row r="116" spans="1:16" ht="21" customHeight="1" x14ac:dyDescent="0.35">
      <c r="A116" s="42" t="s">
        <v>8</v>
      </c>
      <c r="C116" s="42" t="str">
        <f>VLOOKUP('Thang 1'!D111,'Đầu vào'!A:H,5,0)</f>
        <v>01 tổ</v>
      </c>
    </row>
    <row r="117" spans="1:16" ht="21" customHeight="1" x14ac:dyDescent="0.35">
      <c r="A117" s="42" t="s">
        <v>9</v>
      </c>
    </row>
    <row r="118" spans="1:16" ht="24" customHeight="1" x14ac:dyDescent="0.35">
      <c r="B118" s="148" t="str">
        <f>VLOOKUP('Thang 1'!D111,'Đầu vào'!A:H,6,0)</f>
        <v>Máy đào, pông tông</v>
      </c>
      <c r="C118" s="148"/>
      <c r="D118" s="148"/>
      <c r="E118" s="148"/>
      <c r="F118" s="148"/>
      <c r="G118" s="148"/>
      <c r="H118" s="148"/>
      <c r="I118" s="148"/>
      <c r="J118" s="148"/>
      <c r="K118" s="148"/>
      <c r="L118" s="148"/>
      <c r="M118" s="148"/>
      <c r="N118" s="148"/>
      <c r="O118" s="148"/>
    </row>
    <row r="119" spans="1:16" ht="19.5" customHeight="1" x14ac:dyDescent="0.35">
      <c r="A119" s="43" t="s">
        <v>10</v>
      </c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</row>
    <row r="120" spans="1:16" ht="19.5" customHeight="1" x14ac:dyDescent="0.35">
      <c r="A120" s="43" t="s">
        <v>11</v>
      </c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</row>
    <row r="121" spans="1:16" ht="81" customHeight="1" x14ac:dyDescent="0.35">
      <c r="B121" s="149" t="str">
        <f>VLOOKUP('Thang 1'!D111,'Đầu vào'!A:H,3,0)</f>
        <v xml:space="preserve">- Chặt cây cối, phát dọn mặt bằng công trình
- Vận chuyển cây cối ra vị trí tập kết
</v>
      </c>
      <c r="C121" s="149"/>
      <c r="D121" s="149"/>
      <c r="E121" s="149"/>
      <c r="F121" s="149"/>
      <c r="G121" s="149"/>
      <c r="H121" s="149"/>
      <c r="I121" s="149"/>
      <c r="J121" s="149"/>
      <c r="K121" s="149"/>
      <c r="L121" s="149"/>
      <c r="M121" s="149"/>
      <c r="N121" s="149"/>
      <c r="O121" s="149"/>
    </row>
    <row r="122" spans="1:16" ht="23.25" customHeight="1" x14ac:dyDescent="0.35">
      <c r="A122" s="43" t="s">
        <v>12</v>
      </c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</row>
    <row r="123" spans="1:16" ht="26.25" customHeight="1" x14ac:dyDescent="0.35">
      <c r="B123" s="149">
        <f>VLOOKUP('Thang 1'!D111,'Đầu vào'!A:H,4,0)</f>
        <v>0</v>
      </c>
      <c r="C123" s="149"/>
      <c r="D123" s="149"/>
      <c r="E123" s="149"/>
      <c r="F123" s="149"/>
      <c r="G123" s="149"/>
      <c r="H123" s="149"/>
      <c r="I123" s="149"/>
      <c r="J123" s="149"/>
      <c r="K123" s="149"/>
      <c r="L123" s="149"/>
      <c r="M123" s="149"/>
      <c r="N123" s="149"/>
      <c r="O123" s="149"/>
    </row>
    <row r="124" spans="1:16" ht="21" customHeight="1" x14ac:dyDescent="0.35">
      <c r="A124" s="43" t="s">
        <v>13</v>
      </c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</row>
    <row r="125" spans="1:16" s="43" customFormat="1" ht="20.25" customHeight="1" x14ac:dyDescent="0.35">
      <c r="A125" s="42" t="s">
        <v>14</v>
      </c>
      <c r="B125" s="42"/>
      <c r="E125" s="42" t="s">
        <v>15</v>
      </c>
      <c r="F125" s="11" t="s">
        <v>4</v>
      </c>
      <c r="G125" s="42"/>
      <c r="H125" s="44" t="s">
        <v>3</v>
      </c>
      <c r="I125" s="42"/>
      <c r="J125" s="49"/>
      <c r="K125" s="42"/>
      <c r="L125" s="48" t="s">
        <v>16</v>
      </c>
      <c r="N125" s="49"/>
      <c r="O125" s="42"/>
    </row>
    <row r="126" spans="1:16" s="43" customFormat="1" ht="6" customHeight="1" x14ac:dyDescent="0.35">
      <c r="A126" s="42"/>
      <c r="B126" s="42"/>
      <c r="E126" s="42"/>
      <c r="F126" s="50"/>
      <c r="G126" s="42"/>
      <c r="H126" s="44"/>
      <c r="I126" s="42"/>
      <c r="J126" s="42"/>
      <c r="K126" s="42"/>
      <c r="L126" s="48"/>
      <c r="N126" s="42"/>
      <c r="O126" s="42"/>
    </row>
    <row r="127" spans="1:16" s="43" customFormat="1" ht="20.25" customHeight="1" x14ac:dyDescent="0.35">
      <c r="A127" s="42" t="s">
        <v>17</v>
      </c>
      <c r="B127" s="42"/>
      <c r="E127" s="42" t="s">
        <v>15</v>
      </c>
      <c r="F127" s="11" t="s">
        <v>4</v>
      </c>
      <c r="G127" s="42"/>
      <c r="H127" s="44" t="s">
        <v>3</v>
      </c>
      <c r="I127" s="42"/>
      <c r="J127" s="49"/>
      <c r="K127" s="42"/>
      <c r="L127" s="48" t="s">
        <v>16</v>
      </c>
      <c r="N127" s="49"/>
    </row>
    <row r="128" spans="1:16" s="43" customFormat="1" ht="5.25" customHeight="1" x14ac:dyDescent="0.35">
      <c r="A128" s="42"/>
      <c r="B128" s="42"/>
      <c r="E128" s="42"/>
      <c r="F128" s="50"/>
      <c r="G128" s="42"/>
      <c r="H128" s="44"/>
      <c r="I128" s="42"/>
      <c r="J128" s="42"/>
      <c r="K128" s="42"/>
      <c r="L128" s="48"/>
      <c r="N128" s="42"/>
      <c r="O128" s="42"/>
    </row>
    <row r="129" spans="1:16" s="43" customFormat="1" ht="21" customHeight="1" x14ac:dyDescent="0.35">
      <c r="A129" s="42" t="s">
        <v>18</v>
      </c>
      <c r="B129" s="42"/>
      <c r="E129" s="42" t="s">
        <v>15</v>
      </c>
      <c r="F129" s="11" t="s">
        <v>4</v>
      </c>
      <c r="G129" s="42"/>
      <c r="H129" s="44" t="s">
        <v>3</v>
      </c>
      <c r="I129" s="42"/>
      <c r="J129" s="49"/>
      <c r="K129" s="42"/>
      <c r="L129" s="48" t="s">
        <v>16</v>
      </c>
      <c r="N129" s="49"/>
    </row>
    <row r="130" spans="1:16" s="43" customFormat="1" ht="6.75" customHeight="1" x14ac:dyDescent="0.35">
      <c r="A130" s="42"/>
      <c r="B130" s="42"/>
      <c r="E130" s="42"/>
      <c r="F130" s="50"/>
      <c r="G130" s="42"/>
      <c r="H130" s="44"/>
      <c r="I130" s="42"/>
      <c r="J130" s="42"/>
      <c r="K130" s="42"/>
      <c r="L130" s="48"/>
      <c r="N130" s="42"/>
      <c r="O130" s="42"/>
    </row>
    <row r="131" spans="1:16" s="43" customFormat="1" ht="19.5" customHeight="1" x14ac:dyDescent="0.35">
      <c r="A131" s="42" t="s">
        <v>19</v>
      </c>
      <c r="B131" s="42"/>
      <c r="E131" s="42" t="s">
        <v>15</v>
      </c>
      <c r="F131" s="11" t="s">
        <v>4</v>
      </c>
      <c r="G131" s="42"/>
      <c r="H131" s="44" t="s">
        <v>3</v>
      </c>
      <c r="I131" s="42"/>
      <c r="J131" s="49"/>
      <c r="K131" s="42"/>
      <c r="L131" s="48" t="s">
        <v>16</v>
      </c>
      <c r="N131" s="49"/>
    </row>
    <row r="132" spans="1:16" ht="7.5" customHeight="1" x14ac:dyDescent="0.35">
      <c r="C132" s="43"/>
      <c r="D132" s="43"/>
      <c r="H132" s="44"/>
      <c r="L132" s="48"/>
      <c r="M132" s="43"/>
      <c r="P132" s="43"/>
    </row>
    <row r="133" spans="1:16" ht="22.5" customHeight="1" x14ac:dyDescent="0.35">
      <c r="A133" s="43" t="s">
        <v>20</v>
      </c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</row>
    <row r="134" spans="1:16" ht="23.25" customHeight="1" x14ac:dyDescent="0.35">
      <c r="A134" s="151"/>
      <c r="B134" s="151"/>
      <c r="C134" s="151"/>
      <c r="D134" s="151"/>
      <c r="E134" s="151"/>
      <c r="F134" s="151"/>
      <c r="G134" s="151"/>
      <c r="H134" s="151"/>
      <c r="I134" s="151"/>
      <c r="J134" s="151"/>
      <c r="K134" s="151"/>
      <c r="L134" s="151"/>
      <c r="M134" s="151"/>
      <c r="N134" s="151"/>
      <c r="O134" s="151"/>
    </row>
    <row r="135" spans="1:16" ht="20.25" customHeight="1" x14ac:dyDescent="0.35">
      <c r="A135" s="43" t="s">
        <v>21</v>
      </c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</row>
    <row r="136" spans="1:16" ht="24" customHeight="1" x14ac:dyDescent="0.35">
      <c r="B136" s="150">
        <f>VLOOKUP('Thang 1'!D111,'Đầu vào'!A:H,8,0)</f>
        <v>0</v>
      </c>
      <c r="C136" s="150"/>
      <c r="D136" s="150"/>
      <c r="E136" s="150"/>
      <c r="F136" s="150"/>
      <c r="G136" s="150"/>
      <c r="H136" s="150"/>
      <c r="I136" s="150"/>
      <c r="J136" s="150"/>
      <c r="K136" s="150"/>
      <c r="L136" s="150"/>
      <c r="M136" s="150"/>
      <c r="N136" s="150"/>
      <c r="O136" s="150"/>
    </row>
    <row r="138" spans="1:16" s="43" customFormat="1" ht="17.399999999999999" x14ac:dyDescent="0.3">
      <c r="C138" s="51" t="s">
        <v>35</v>
      </c>
      <c r="G138" s="51"/>
      <c r="K138" s="51" t="s">
        <v>22</v>
      </c>
    </row>
    <row r="144" spans="1:16" s="43" customFormat="1" ht="17.399999999999999" x14ac:dyDescent="0.3">
      <c r="C144" s="51" t="str">
        <f>'Đầu vào'!$C$7</f>
        <v xml:space="preserve">Nguyễn Tuấn Thành </v>
      </c>
      <c r="G144" s="51"/>
      <c r="K144" s="51" t="str">
        <f>'Đầu vào'!$C$8</f>
        <v>Nguyễn Sĩ Thoả</v>
      </c>
    </row>
    <row r="145" spans="1:16" ht="22.5" customHeight="1" x14ac:dyDescent="0.35">
      <c r="A145" s="152" t="s">
        <v>0</v>
      </c>
      <c r="B145" s="152"/>
      <c r="C145" s="152"/>
      <c r="D145" s="152"/>
      <c r="E145" s="152"/>
      <c r="F145" s="152"/>
      <c r="G145" s="152"/>
      <c r="H145" s="152"/>
      <c r="I145" s="152"/>
      <c r="J145" s="152"/>
      <c r="K145" s="152"/>
      <c r="L145" s="152"/>
      <c r="M145" s="152"/>
      <c r="N145" s="152"/>
      <c r="O145" s="152"/>
    </row>
    <row r="146" spans="1:16" ht="13.5" customHeight="1" x14ac:dyDescent="0.35"/>
    <row r="147" spans="1:16" x14ac:dyDescent="0.35">
      <c r="A147" s="43" t="s">
        <v>1</v>
      </c>
      <c r="B147" s="43"/>
      <c r="D147" s="44">
        <f>D111+1</f>
        <v>5</v>
      </c>
    </row>
    <row r="148" spans="1:16" x14ac:dyDescent="0.35">
      <c r="O148" s="45" t="str">
        <f>"Hải phòng, ngày "&amp;DAY(P148)&amp;" tháng "&amp;MONTH(P148)&amp;" năm 2025"</f>
        <v>Hải phòng, ngày 3 tháng 11 năm 2025</v>
      </c>
      <c r="P148" s="46">
        <f>VLOOKUP('Thang 1'!D147,'Đầu vào'!A:H,2,0)</f>
        <v>45964</v>
      </c>
    </row>
    <row r="150" spans="1:16" ht="21" customHeight="1" x14ac:dyDescent="0.35">
      <c r="A150" s="43" t="s">
        <v>2</v>
      </c>
      <c r="B150" s="43"/>
      <c r="C150" s="43"/>
      <c r="D150" s="47" t="s">
        <v>3</v>
      </c>
      <c r="E150" s="48"/>
      <c r="F150" s="11" t="s">
        <v>4</v>
      </c>
      <c r="H150" s="48" t="s">
        <v>5</v>
      </c>
      <c r="I150" s="48"/>
      <c r="J150" s="49"/>
      <c r="L150" s="48" t="s">
        <v>6</v>
      </c>
      <c r="N150" s="49"/>
    </row>
    <row r="151" spans="1:16" ht="21" customHeight="1" x14ac:dyDescent="0.35">
      <c r="A151" s="43" t="s">
        <v>7</v>
      </c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</row>
    <row r="152" spans="1:16" ht="21" customHeight="1" x14ac:dyDescent="0.35">
      <c r="A152" s="42" t="s">
        <v>8</v>
      </c>
      <c r="C152" s="42" t="str">
        <f>VLOOKUP('Thang 1'!D147,'Đầu vào'!A:H,5,0)</f>
        <v>01 tổ</v>
      </c>
    </row>
    <row r="153" spans="1:16" ht="21" customHeight="1" x14ac:dyDescent="0.35">
      <c r="A153" s="42" t="s">
        <v>9</v>
      </c>
    </row>
    <row r="154" spans="1:16" ht="24" customHeight="1" x14ac:dyDescent="0.35">
      <c r="B154" s="148" t="str">
        <f>VLOOKUP('Thang 1'!D147,'Đầu vào'!A:H,6,0)</f>
        <v>Máy đào, pông tông</v>
      </c>
      <c r="C154" s="148"/>
      <c r="D154" s="148"/>
      <c r="E154" s="148"/>
      <c r="F154" s="148"/>
      <c r="G154" s="148"/>
      <c r="H154" s="148"/>
      <c r="I154" s="148"/>
      <c r="J154" s="148"/>
      <c r="K154" s="148"/>
      <c r="L154" s="148"/>
      <c r="M154" s="148"/>
      <c r="N154" s="148"/>
      <c r="O154" s="148"/>
    </row>
    <row r="155" spans="1:16" ht="19.5" customHeight="1" x14ac:dyDescent="0.35">
      <c r="A155" s="43" t="s">
        <v>10</v>
      </c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</row>
    <row r="156" spans="1:16" ht="19.5" customHeight="1" x14ac:dyDescent="0.35">
      <c r="A156" s="43" t="s">
        <v>11</v>
      </c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</row>
    <row r="157" spans="1:16" ht="23.25" customHeight="1" x14ac:dyDescent="0.35">
      <c r="B157" s="153" t="str">
        <f>VLOOKUP('Thang 1'!D147,'Đầu vào'!A:H,3,0)</f>
        <v xml:space="preserve">- Chặt cây cối, phát dọn mặt bằng công trình
- Vận chuyển cây cối ra vị trí tập kết
</v>
      </c>
      <c r="C157" s="153"/>
      <c r="D157" s="153"/>
      <c r="E157" s="153"/>
      <c r="F157" s="153"/>
      <c r="G157" s="153"/>
      <c r="H157" s="153"/>
      <c r="I157" s="153"/>
      <c r="J157" s="153"/>
      <c r="K157" s="153"/>
      <c r="L157" s="153"/>
      <c r="M157" s="153"/>
      <c r="N157" s="153"/>
      <c r="O157" s="153"/>
    </row>
    <row r="158" spans="1:16" ht="23.25" customHeight="1" x14ac:dyDescent="0.35">
      <c r="A158" s="43" t="s">
        <v>12</v>
      </c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</row>
    <row r="159" spans="1:16" s="74" customFormat="1" ht="32.25" customHeight="1" x14ac:dyDescent="0.35">
      <c r="B159" s="154" t="str">
        <f>VLOOKUP('Thang 1'!D147,'Đầu vào'!A:H,4,0)</f>
        <v>Tập kết pông tông, máy đào, lắp ghép tấm chống lầy phục vụ thi công.</v>
      </c>
      <c r="C159" s="154"/>
      <c r="D159" s="154"/>
      <c r="E159" s="154"/>
      <c r="F159" s="154"/>
      <c r="G159" s="154"/>
      <c r="H159" s="154"/>
      <c r="I159" s="154"/>
      <c r="J159" s="154"/>
      <c r="K159" s="154"/>
      <c r="L159" s="154"/>
      <c r="M159" s="154"/>
      <c r="N159" s="154"/>
      <c r="O159" s="154"/>
    </row>
    <row r="160" spans="1:16" ht="21" customHeight="1" x14ac:dyDescent="0.35">
      <c r="A160" s="43" t="s">
        <v>13</v>
      </c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</row>
    <row r="161" spans="1:16" s="43" customFormat="1" ht="20.25" customHeight="1" x14ac:dyDescent="0.35">
      <c r="A161" s="42" t="s">
        <v>14</v>
      </c>
      <c r="B161" s="42"/>
      <c r="E161" s="42" t="s">
        <v>15</v>
      </c>
      <c r="F161" s="11" t="s">
        <v>4</v>
      </c>
      <c r="G161" s="42"/>
      <c r="H161" s="44" t="s">
        <v>3</v>
      </c>
      <c r="I161" s="42"/>
      <c r="J161" s="49"/>
      <c r="K161" s="42"/>
      <c r="L161" s="48" t="s">
        <v>16</v>
      </c>
      <c r="N161" s="49"/>
      <c r="O161" s="42"/>
    </row>
    <row r="162" spans="1:16" s="43" customFormat="1" ht="6" customHeight="1" x14ac:dyDescent="0.35">
      <c r="A162" s="42"/>
      <c r="B162" s="42"/>
      <c r="E162" s="42"/>
      <c r="F162" s="50"/>
      <c r="G162" s="42"/>
      <c r="H162" s="44"/>
      <c r="I162" s="42"/>
      <c r="J162" s="42"/>
      <c r="K162" s="42"/>
      <c r="L162" s="48"/>
      <c r="N162" s="42"/>
      <c r="O162" s="42"/>
    </row>
    <row r="163" spans="1:16" s="43" customFormat="1" ht="20.25" customHeight="1" x14ac:dyDescent="0.35">
      <c r="A163" s="42" t="s">
        <v>17</v>
      </c>
      <c r="B163" s="42"/>
      <c r="E163" s="42" t="s">
        <v>15</v>
      </c>
      <c r="F163" s="11" t="s">
        <v>4</v>
      </c>
      <c r="G163" s="42"/>
      <c r="H163" s="44" t="s">
        <v>3</v>
      </c>
      <c r="I163" s="42"/>
      <c r="J163" s="49"/>
      <c r="K163" s="42"/>
      <c r="L163" s="48" t="s">
        <v>16</v>
      </c>
      <c r="N163" s="49"/>
    </row>
    <row r="164" spans="1:16" s="43" customFormat="1" ht="5.25" customHeight="1" x14ac:dyDescent="0.35">
      <c r="A164" s="42"/>
      <c r="B164" s="42"/>
      <c r="E164" s="42"/>
      <c r="F164" s="50"/>
      <c r="G164" s="42"/>
      <c r="H164" s="44"/>
      <c r="I164" s="42"/>
      <c r="J164" s="42"/>
      <c r="K164" s="42"/>
      <c r="L164" s="48"/>
      <c r="N164" s="42"/>
      <c r="O164" s="42"/>
    </row>
    <row r="165" spans="1:16" s="43" customFormat="1" ht="21" customHeight="1" x14ac:dyDescent="0.35">
      <c r="A165" s="42" t="s">
        <v>18</v>
      </c>
      <c r="B165" s="42"/>
      <c r="E165" s="42" t="s">
        <v>15</v>
      </c>
      <c r="F165" s="11" t="s">
        <v>4</v>
      </c>
      <c r="G165" s="42"/>
      <c r="H165" s="44" t="s">
        <v>3</v>
      </c>
      <c r="I165" s="42"/>
      <c r="J165" s="49"/>
      <c r="K165" s="42"/>
      <c r="L165" s="48" t="s">
        <v>16</v>
      </c>
      <c r="N165" s="49"/>
    </row>
    <row r="166" spans="1:16" s="43" customFormat="1" ht="6.75" customHeight="1" x14ac:dyDescent="0.35">
      <c r="A166" s="42"/>
      <c r="B166" s="42"/>
      <c r="E166" s="42"/>
      <c r="F166" s="50"/>
      <c r="G166" s="42"/>
      <c r="H166" s="44"/>
      <c r="I166" s="42"/>
      <c r="J166" s="42"/>
      <c r="K166" s="42"/>
      <c r="L166" s="48"/>
      <c r="N166" s="42"/>
      <c r="O166" s="42"/>
    </row>
    <row r="167" spans="1:16" s="43" customFormat="1" ht="19.5" customHeight="1" x14ac:dyDescent="0.35">
      <c r="A167" s="42" t="s">
        <v>19</v>
      </c>
      <c r="B167" s="42"/>
      <c r="E167" s="42" t="s">
        <v>15</v>
      </c>
      <c r="F167" s="11" t="s">
        <v>4</v>
      </c>
      <c r="G167" s="42"/>
      <c r="H167" s="44" t="s">
        <v>3</v>
      </c>
      <c r="I167" s="42"/>
      <c r="J167" s="49"/>
      <c r="K167" s="42"/>
      <c r="L167" s="48" t="s">
        <v>16</v>
      </c>
      <c r="N167" s="49"/>
    </row>
    <row r="168" spans="1:16" ht="7.5" customHeight="1" x14ac:dyDescent="0.35">
      <c r="C168" s="43"/>
      <c r="D168" s="43"/>
      <c r="H168" s="44"/>
      <c r="L168" s="48"/>
      <c r="M168" s="43"/>
      <c r="P168" s="43"/>
    </row>
    <row r="169" spans="1:16" ht="22.5" customHeight="1" x14ac:dyDescent="0.35">
      <c r="A169" s="43" t="s">
        <v>20</v>
      </c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</row>
    <row r="170" spans="1:16" ht="23.25" customHeight="1" x14ac:dyDescent="0.35">
      <c r="B170" s="151" t="s">
        <v>117</v>
      </c>
      <c r="C170" s="150"/>
      <c r="D170" s="150"/>
      <c r="E170" s="150"/>
      <c r="F170" s="150"/>
      <c r="G170" s="150"/>
      <c r="H170" s="150"/>
      <c r="I170" s="150"/>
      <c r="J170" s="150"/>
      <c r="K170" s="150"/>
      <c r="L170" s="150"/>
      <c r="M170" s="150"/>
      <c r="N170" s="150"/>
      <c r="O170" s="150"/>
    </row>
    <row r="171" spans="1:16" ht="20.25" customHeight="1" x14ac:dyDescent="0.35">
      <c r="A171" s="43" t="s">
        <v>21</v>
      </c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3"/>
    </row>
    <row r="172" spans="1:16" ht="24" customHeight="1" x14ac:dyDescent="0.35">
      <c r="B172" s="150">
        <f>VLOOKUP('Thang 1'!D147,'Đầu vào'!A:H,8,0)</f>
        <v>0</v>
      </c>
      <c r="C172" s="150"/>
      <c r="D172" s="150"/>
      <c r="E172" s="150"/>
      <c r="F172" s="150"/>
      <c r="G172" s="150"/>
      <c r="H172" s="150"/>
      <c r="I172" s="150"/>
      <c r="J172" s="150"/>
      <c r="K172" s="150"/>
      <c r="L172" s="150"/>
      <c r="M172" s="150"/>
      <c r="N172" s="150"/>
      <c r="O172" s="150"/>
    </row>
    <row r="174" spans="1:16" s="43" customFormat="1" ht="17.399999999999999" x14ac:dyDescent="0.3">
      <c r="C174" s="51" t="s">
        <v>35</v>
      </c>
      <c r="G174" s="51"/>
      <c r="K174" s="51" t="s">
        <v>22</v>
      </c>
    </row>
    <row r="180" spans="1:16" s="43" customFormat="1" ht="17.399999999999999" x14ac:dyDescent="0.3">
      <c r="C180" s="51" t="str">
        <f>'Đầu vào'!$C$7</f>
        <v xml:space="preserve">Nguyễn Tuấn Thành </v>
      </c>
      <c r="G180" s="51"/>
      <c r="K180" s="51" t="str">
        <f>'Đầu vào'!$C$8</f>
        <v>Nguyễn Sĩ Thoả</v>
      </c>
    </row>
    <row r="181" spans="1:16" ht="22.5" customHeight="1" x14ac:dyDescent="0.35">
      <c r="A181" s="152" t="s">
        <v>0</v>
      </c>
      <c r="B181" s="152"/>
      <c r="C181" s="152"/>
      <c r="D181" s="152"/>
      <c r="E181" s="152"/>
      <c r="F181" s="152"/>
      <c r="G181" s="152"/>
      <c r="H181" s="152"/>
      <c r="I181" s="152"/>
      <c r="J181" s="152"/>
      <c r="K181" s="152"/>
      <c r="L181" s="152"/>
      <c r="M181" s="152"/>
      <c r="N181" s="152"/>
      <c r="O181" s="152"/>
    </row>
    <row r="182" spans="1:16" ht="13.5" customHeight="1" x14ac:dyDescent="0.35"/>
    <row r="183" spans="1:16" x14ac:dyDescent="0.35">
      <c r="A183" s="43" t="s">
        <v>1</v>
      </c>
      <c r="B183" s="43"/>
      <c r="D183" s="44">
        <f>D147+1</f>
        <v>6</v>
      </c>
    </row>
    <row r="184" spans="1:16" x14ac:dyDescent="0.35">
      <c r="O184" s="45" t="str">
        <f>"Hải phòng, ngày "&amp;DAY(P184)&amp;" tháng "&amp;MONTH(P184)&amp;" năm 2025"</f>
        <v>Hải phòng, ngày 4 tháng 11 năm 2025</v>
      </c>
      <c r="P184" s="46">
        <f>VLOOKUP('Thang 1'!D183,'Đầu vào'!A:H,2,0)</f>
        <v>45965</v>
      </c>
    </row>
    <row r="186" spans="1:16" ht="21" customHeight="1" x14ac:dyDescent="0.35">
      <c r="A186" s="43" t="s">
        <v>2</v>
      </c>
      <c r="B186" s="43"/>
      <c r="C186" s="43"/>
      <c r="D186" s="47" t="s">
        <v>3</v>
      </c>
      <c r="E186" s="48"/>
      <c r="F186" s="11" t="s">
        <v>4</v>
      </c>
      <c r="H186" s="48" t="s">
        <v>5</v>
      </c>
      <c r="I186" s="48"/>
      <c r="J186" s="49"/>
      <c r="L186" s="48" t="s">
        <v>6</v>
      </c>
      <c r="N186" s="49"/>
    </row>
    <row r="187" spans="1:16" ht="21" customHeight="1" x14ac:dyDescent="0.35">
      <c r="A187" s="43" t="s">
        <v>7</v>
      </c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</row>
    <row r="188" spans="1:16" ht="21" customHeight="1" x14ac:dyDescent="0.35">
      <c r="A188" s="42" t="s">
        <v>8</v>
      </c>
      <c r="C188" s="42" t="str">
        <f>VLOOKUP('Thang 1'!D183,'Đầu vào'!A:H,5,0)</f>
        <v>01 tổ</v>
      </c>
    </row>
    <row r="189" spans="1:16" ht="21" customHeight="1" x14ac:dyDescent="0.35">
      <c r="A189" s="42" t="s">
        <v>9</v>
      </c>
    </row>
    <row r="190" spans="1:16" ht="24" customHeight="1" x14ac:dyDescent="0.35">
      <c r="B190" s="148">
        <f>VLOOKUP('Thang 1'!D183,'Đầu vào'!A:H,6,0)</f>
        <v>0</v>
      </c>
      <c r="C190" s="148"/>
      <c r="D190" s="148"/>
      <c r="E190" s="148"/>
      <c r="F190" s="148"/>
      <c r="G190" s="148"/>
      <c r="H190" s="148"/>
      <c r="I190" s="148"/>
      <c r="J190" s="148"/>
      <c r="K190" s="148"/>
      <c r="L190" s="148"/>
      <c r="M190" s="148"/>
      <c r="N190" s="148"/>
      <c r="O190" s="148"/>
    </row>
    <row r="191" spans="1:16" ht="19.5" customHeight="1" x14ac:dyDescent="0.35">
      <c r="A191" s="43" t="s">
        <v>10</v>
      </c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</row>
    <row r="192" spans="1:16" ht="19.5" customHeight="1" x14ac:dyDescent="0.35">
      <c r="A192" s="43" t="s">
        <v>11</v>
      </c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</row>
    <row r="193" spans="1:16" s="74" customFormat="1" ht="21" customHeight="1" x14ac:dyDescent="0.35">
      <c r="B193" s="153" t="str">
        <f>VLOOKUP('Thang 1'!D183,'Đầu vào'!A:H,3,0)</f>
        <v xml:space="preserve">- Chặt cây cối, phát dọn mặt bằng công trình
- Vận chuyển cây cối ra vị trí tập kết
</v>
      </c>
      <c r="C193" s="153"/>
      <c r="D193" s="153"/>
      <c r="E193" s="153"/>
      <c r="F193" s="153"/>
      <c r="G193" s="153"/>
      <c r="H193" s="153"/>
      <c r="I193" s="153"/>
      <c r="J193" s="153"/>
      <c r="K193" s="153"/>
      <c r="L193" s="153"/>
      <c r="M193" s="153"/>
      <c r="N193" s="153"/>
      <c r="O193" s="153"/>
    </row>
    <row r="194" spans="1:16" ht="23.25" customHeight="1" x14ac:dyDescent="0.35">
      <c r="A194" s="43" t="s">
        <v>12</v>
      </c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</row>
    <row r="195" spans="1:16" ht="31.5" customHeight="1" x14ac:dyDescent="0.35">
      <c r="B195" s="149">
        <f>VLOOKUP('Thang 1'!D183,'Đầu vào'!A:H,4,0)</f>
        <v>0</v>
      </c>
      <c r="C195" s="149"/>
      <c r="D195" s="149"/>
      <c r="E195" s="149"/>
      <c r="F195" s="149"/>
      <c r="G195" s="149"/>
      <c r="H195" s="149"/>
      <c r="I195" s="149"/>
      <c r="J195" s="149"/>
      <c r="K195" s="149"/>
      <c r="L195" s="149"/>
      <c r="M195" s="149"/>
      <c r="N195" s="149"/>
      <c r="O195" s="149"/>
    </row>
    <row r="196" spans="1:16" ht="21" customHeight="1" x14ac:dyDescent="0.35">
      <c r="A196" s="43" t="s">
        <v>13</v>
      </c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</row>
    <row r="197" spans="1:16" s="43" customFormat="1" ht="20.25" customHeight="1" x14ac:dyDescent="0.35">
      <c r="A197" s="42" t="s">
        <v>14</v>
      </c>
      <c r="B197" s="42"/>
      <c r="E197" s="42" t="s">
        <v>15</v>
      </c>
      <c r="F197" s="11" t="s">
        <v>4</v>
      </c>
      <c r="G197" s="42"/>
      <c r="H197" s="44" t="s">
        <v>3</v>
      </c>
      <c r="I197" s="42"/>
      <c r="J197" s="49"/>
      <c r="K197" s="42"/>
      <c r="L197" s="48" t="s">
        <v>16</v>
      </c>
      <c r="N197" s="49"/>
      <c r="O197" s="42"/>
    </row>
    <row r="198" spans="1:16" s="43" customFormat="1" ht="6" customHeight="1" x14ac:dyDescent="0.35">
      <c r="A198" s="42"/>
      <c r="B198" s="42"/>
      <c r="E198" s="42"/>
      <c r="F198" s="50"/>
      <c r="G198" s="42"/>
      <c r="H198" s="44"/>
      <c r="I198" s="42"/>
      <c r="J198" s="42"/>
      <c r="K198" s="42"/>
      <c r="L198" s="48"/>
      <c r="N198" s="42"/>
      <c r="O198" s="42"/>
    </row>
    <row r="199" spans="1:16" s="43" customFormat="1" ht="20.25" customHeight="1" x14ac:dyDescent="0.35">
      <c r="A199" s="42" t="s">
        <v>17</v>
      </c>
      <c r="B199" s="42"/>
      <c r="E199" s="42" t="s">
        <v>15</v>
      </c>
      <c r="F199" s="11" t="s">
        <v>4</v>
      </c>
      <c r="G199" s="42"/>
      <c r="H199" s="44" t="s">
        <v>3</v>
      </c>
      <c r="I199" s="42"/>
      <c r="J199" s="49"/>
      <c r="K199" s="42"/>
      <c r="L199" s="48" t="s">
        <v>16</v>
      </c>
      <c r="N199" s="49"/>
    </row>
    <row r="200" spans="1:16" s="43" customFormat="1" ht="5.25" customHeight="1" x14ac:dyDescent="0.35">
      <c r="A200" s="42"/>
      <c r="B200" s="42"/>
      <c r="E200" s="42"/>
      <c r="F200" s="50"/>
      <c r="G200" s="42"/>
      <c r="H200" s="44"/>
      <c r="I200" s="42"/>
      <c r="J200" s="42"/>
      <c r="K200" s="42"/>
      <c r="L200" s="48"/>
      <c r="N200" s="42"/>
      <c r="O200" s="42"/>
    </row>
    <row r="201" spans="1:16" s="43" customFormat="1" ht="21" customHeight="1" x14ac:dyDescent="0.35">
      <c r="A201" s="42" t="s">
        <v>18</v>
      </c>
      <c r="B201" s="42"/>
      <c r="E201" s="42" t="s">
        <v>15</v>
      </c>
      <c r="F201" s="11" t="s">
        <v>4</v>
      </c>
      <c r="G201" s="42"/>
      <c r="H201" s="44" t="s">
        <v>3</v>
      </c>
      <c r="I201" s="42"/>
      <c r="J201" s="49"/>
      <c r="K201" s="42"/>
      <c r="L201" s="48" t="s">
        <v>16</v>
      </c>
      <c r="N201" s="49"/>
    </row>
    <row r="202" spans="1:16" s="43" customFormat="1" ht="6.75" customHeight="1" x14ac:dyDescent="0.35">
      <c r="A202" s="42"/>
      <c r="B202" s="42"/>
      <c r="E202" s="42"/>
      <c r="F202" s="50"/>
      <c r="G202" s="42"/>
      <c r="H202" s="44"/>
      <c r="I202" s="42"/>
      <c r="J202" s="42"/>
      <c r="K202" s="42"/>
      <c r="L202" s="48"/>
      <c r="N202" s="42"/>
      <c r="O202" s="42"/>
    </row>
    <row r="203" spans="1:16" s="43" customFormat="1" ht="19.5" customHeight="1" x14ac:dyDescent="0.35">
      <c r="A203" s="42" t="s">
        <v>19</v>
      </c>
      <c r="B203" s="42"/>
      <c r="E203" s="42" t="s">
        <v>15</v>
      </c>
      <c r="F203" s="11" t="s">
        <v>4</v>
      </c>
      <c r="G203" s="42"/>
      <c r="H203" s="44" t="s">
        <v>3</v>
      </c>
      <c r="I203" s="42"/>
      <c r="J203" s="49"/>
      <c r="K203" s="42"/>
      <c r="L203" s="48" t="s">
        <v>16</v>
      </c>
      <c r="N203" s="49"/>
    </row>
    <row r="204" spans="1:16" ht="7.5" customHeight="1" x14ac:dyDescent="0.35">
      <c r="C204" s="43"/>
      <c r="D204" s="43"/>
      <c r="H204" s="44"/>
      <c r="L204" s="48"/>
      <c r="M204" s="43"/>
      <c r="P204" s="43"/>
    </row>
    <row r="205" spans="1:16" ht="22.5" customHeight="1" x14ac:dyDescent="0.35">
      <c r="A205" s="43" t="s">
        <v>20</v>
      </c>
      <c r="B205" s="43"/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</row>
    <row r="206" spans="1:16" ht="23.25" customHeight="1" x14ac:dyDescent="0.35">
      <c r="B206" s="150">
        <f>VLOOKUP('Thang 1'!D183,'Đầu vào'!A:H,7,0)</f>
        <v>0</v>
      </c>
      <c r="C206" s="150"/>
      <c r="D206" s="150"/>
      <c r="E206" s="150"/>
      <c r="F206" s="150"/>
      <c r="G206" s="150"/>
      <c r="H206" s="150"/>
      <c r="I206" s="150"/>
      <c r="J206" s="150"/>
      <c r="K206" s="150"/>
      <c r="L206" s="150"/>
      <c r="M206" s="150"/>
      <c r="N206" s="150"/>
      <c r="O206" s="150"/>
    </row>
    <row r="207" spans="1:16" ht="20.25" customHeight="1" x14ac:dyDescent="0.35">
      <c r="A207" s="43" t="s">
        <v>21</v>
      </c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</row>
    <row r="208" spans="1:16" ht="24" customHeight="1" x14ac:dyDescent="0.35">
      <c r="B208" s="150">
        <f>VLOOKUP('Thang 1'!D183,'Đầu vào'!A:H,8,0)</f>
        <v>0</v>
      </c>
      <c r="C208" s="150"/>
      <c r="D208" s="150"/>
      <c r="E208" s="150"/>
      <c r="F208" s="150"/>
      <c r="G208" s="150"/>
      <c r="H208" s="150"/>
      <c r="I208" s="150"/>
      <c r="J208" s="150"/>
      <c r="K208" s="150"/>
      <c r="L208" s="150"/>
      <c r="M208" s="150"/>
      <c r="N208" s="150"/>
      <c r="O208" s="150"/>
    </row>
    <row r="210" spans="1:16" s="43" customFormat="1" ht="17.399999999999999" x14ac:dyDescent="0.3">
      <c r="C210" s="51" t="s">
        <v>35</v>
      </c>
      <c r="G210" s="51"/>
      <c r="K210" s="51" t="s">
        <v>22</v>
      </c>
    </row>
    <row r="216" spans="1:16" s="43" customFormat="1" ht="17.399999999999999" x14ac:dyDescent="0.3">
      <c r="C216" s="51" t="str">
        <f>'Đầu vào'!$C$7</f>
        <v xml:space="preserve">Nguyễn Tuấn Thành </v>
      </c>
      <c r="G216" s="51"/>
      <c r="K216" s="51" t="str">
        <f>'Đầu vào'!$C$8</f>
        <v>Nguyễn Sĩ Thoả</v>
      </c>
    </row>
    <row r="217" spans="1:16" ht="22.5" customHeight="1" x14ac:dyDescent="0.35">
      <c r="A217" s="152" t="s">
        <v>0</v>
      </c>
      <c r="B217" s="152"/>
      <c r="C217" s="152"/>
      <c r="D217" s="152"/>
      <c r="E217" s="152"/>
      <c r="F217" s="152"/>
      <c r="G217" s="152"/>
      <c r="H217" s="152"/>
      <c r="I217" s="152"/>
      <c r="J217" s="152"/>
      <c r="K217" s="152"/>
      <c r="L217" s="152"/>
      <c r="M217" s="152"/>
      <c r="N217" s="152"/>
      <c r="O217" s="152"/>
    </row>
    <row r="218" spans="1:16" ht="13.5" customHeight="1" x14ac:dyDescent="0.35"/>
    <row r="219" spans="1:16" x14ac:dyDescent="0.35">
      <c r="A219" s="43" t="s">
        <v>1</v>
      </c>
      <c r="B219" s="43"/>
      <c r="D219" s="44">
        <f>D183+1</f>
        <v>7</v>
      </c>
    </row>
    <row r="220" spans="1:16" x14ac:dyDescent="0.35">
      <c r="O220" s="45" t="str">
        <f>"Hải phòng, ngày "&amp;DAY(P220)&amp;" tháng "&amp;MONTH(P220)&amp;" năm 2025"</f>
        <v>Hải phòng, ngày 5 tháng 11 năm 2025</v>
      </c>
      <c r="P220" s="46">
        <f>VLOOKUP('Thang 1'!D219,'Đầu vào'!A:H,2,0)</f>
        <v>45966</v>
      </c>
    </row>
    <row r="222" spans="1:16" ht="21" customHeight="1" x14ac:dyDescent="0.35">
      <c r="A222" s="43" t="s">
        <v>2</v>
      </c>
      <c r="B222" s="43"/>
      <c r="C222" s="43"/>
      <c r="D222" s="47" t="s">
        <v>3</v>
      </c>
      <c r="E222" s="48"/>
      <c r="F222" s="11" t="s">
        <v>4</v>
      </c>
      <c r="H222" s="48" t="s">
        <v>5</v>
      </c>
      <c r="I222" s="48"/>
      <c r="J222" s="49"/>
      <c r="L222" s="48" t="s">
        <v>6</v>
      </c>
      <c r="N222" s="49"/>
    </row>
    <row r="223" spans="1:16" ht="21" customHeight="1" x14ac:dyDescent="0.35">
      <c r="A223" s="43" t="s">
        <v>7</v>
      </c>
      <c r="B223" s="43"/>
      <c r="C223" s="43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</row>
    <row r="224" spans="1:16" ht="21" customHeight="1" x14ac:dyDescent="0.35">
      <c r="A224" s="42" t="s">
        <v>8</v>
      </c>
      <c r="C224" s="42" t="str">
        <f>VLOOKUP('Thang 1'!D219,'Đầu vào'!A:H,5,0)</f>
        <v>01 tổ</v>
      </c>
    </row>
    <row r="225" spans="1:16" ht="21" customHeight="1" x14ac:dyDescent="0.35">
      <c r="A225" s="42" t="s">
        <v>9</v>
      </c>
    </row>
    <row r="226" spans="1:16" ht="24" customHeight="1" x14ac:dyDescent="0.35">
      <c r="B226" s="148">
        <f>VLOOKUP('Thang 1'!D219,'Đầu vào'!A:H,6,0)</f>
        <v>0</v>
      </c>
      <c r="C226" s="148"/>
      <c r="D226" s="148"/>
      <c r="E226" s="148"/>
      <c r="F226" s="148"/>
      <c r="G226" s="148"/>
      <c r="H226" s="148"/>
      <c r="I226" s="148"/>
      <c r="J226" s="148"/>
      <c r="K226" s="148"/>
      <c r="L226" s="148"/>
      <c r="M226" s="148"/>
      <c r="N226" s="148"/>
      <c r="O226" s="148"/>
    </row>
    <row r="227" spans="1:16" ht="19.5" customHeight="1" x14ac:dyDescent="0.35">
      <c r="A227" s="43" t="s">
        <v>10</v>
      </c>
      <c r="B227" s="43"/>
      <c r="C227" s="43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</row>
    <row r="228" spans="1:16" ht="19.5" customHeight="1" x14ac:dyDescent="0.35">
      <c r="A228" s="43" t="s">
        <v>11</v>
      </c>
      <c r="B228" s="43"/>
      <c r="C228" s="43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</row>
    <row r="229" spans="1:16" ht="55.95" customHeight="1" x14ac:dyDescent="0.35">
      <c r="B229" s="149" t="str">
        <f>VLOOKUP('Thang 1'!D219,'Đầu vào'!A:H,3,0)</f>
        <v xml:space="preserve">- Chặt cây cối, phát dọn mặt bằng công trình
- Vận chuyển cây cối ra vị trí tập kết
</v>
      </c>
      <c r="C229" s="149"/>
      <c r="D229" s="149"/>
      <c r="E229" s="149"/>
      <c r="F229" s="149"/>
      <c r="G229" s="149"/>
      <c r="H229" s="149"/>
      <c r="I229" s="149"/>
      <c r="J229" s="149"/>
      <c r="K229" s="149"/>
      <c r="L229" s="149"/>
      <c r="M229" s="149"/>
      <c r="N229" s="149"/>
      <c r="O229" s="149"/>
    </row>
    <row r="230" spans="1:16" ht="23.25" customHeight="1" x14ac:dyDescent="0.35">
      <c r="A230" s="43" t="s">
        <v>12</v>
      </c>
      <c r="B230" s="43"/>
      <c r="C230" s="43"/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</row>
    <row r="231" spans="1:16" ht="31.5" customHeight="1" x14ac:dyDescent="0.35">
      <c r="B231" s="149">
        <f>VLOOKUP('Thang 1'!D219,'Đầu vào'!A:H,4,0)</f>
        <v>0</v>
      </c>
      <c r="C231" s="149"/>
      <c r="D231" s="149"/>
      <c r="E231" s="149"/>
      <c r="F231" s="149"/>
      <c r="G231" s="149"/>
      <c r="H231" s="149"/>
      <c r="I231" s="149"/>
      <c r="J231" s="149"/>
      <c r="K231" s="149"/>
      <c r="L231" s="149"/>
      <c r="M231" s="149"/>
      <c r="N231" s="149"/>
      <c r="O231" s="149"/>
    </row>
    <row r="232" spans="1:16" ht="21" customHeight="1" x14ac:dyDescent="0.35">
      <c r="A232" s="43" t="s">
        <v>13</v>
      </c>
      <c r="B232" s="43"/>
      <c r="C232" s="43"/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</row>
    <row r="233" spans="1:16" s="43" customFormat="1" ht="20.25" customHeight="1" x14ac:dyDescent="0.35">
      <c r="A233" s="42" t="s">
        <v>14</v>
      </c>
      <c r="B233" s="42"/>
      <c r="E233" s="42" t="s">
        <v>15</v>
      </c>
      <c r="F233" s="11" t="s">
        <v>4</v>
      </c>
      <c r="G233" s="42"/>
      <c r="H233" s="44" t="s">
        <v>3</v>
      </c>
      <c r="I233" s="42"/>
      <c r="J233" s="49"/>
      <c r="K233" s="42"/>
      <c r="L233" s="48" t="s">
        <v>16</v>
      </c>
      <c r="N233" s="49"/>
      <c r="O233" s="42"/>
    </row>
    <row r="234" spans="1:16" s="43" customFormat="1" ht="6" customHeight="1" x14ac:dyDescent="0.35">
      <c r="A234" s="42"/>
      <c r="B234" s="42"/>
      <c r="E234" s="42"/>
      <c r="F234" s="50"/>
      <c r="G234" s="42"/>
      <c r="H234" s="44"/>
      <c r="I234" s="42"/>
      <c r="J234" s="42"/>
      <c r="K234" s="42"/>
      <c r="L234" s="48"/>
      <c r="N234" s="42"/>
      <c r="O234" s="42"/>
    </row>
    <row r="235" spans="1:16" s="43" customFormat="1" ht="20.25" customHeight="1" x14ac:dyDescent="0.35">
      <c r="A235" s="42" t="s">
        <v>17</v>
      </c>
      <c r="B235" s="42"/>
      <c r="E235" s="42" t="s">
        <v>15</v>
      </c>
      <c r="F235" s="11" t="s">
        <v>4</v>
      </c>
      <c r="G235" s="42"/>
      <c r="H235" s="44" t="s">
        <v>3</v>
      </c>
      <c r="I235" s="42"/>
      <c r="J235" s="49"/>
      <c r="K235" s="42"/>
      <c r="L235" s="48" t="s">
        <v>16</v>
      </c>
      <c r="N235" s="49"/>
    </row>
    <row r="236" spans="1:16" s="43" customFormat="1" ht="5.25" customHeight="1" x14ac:dyDescent="0.35">
      <c r="A236" s="42"/>
      <c r="B236" s="42"/>
      <c r="E236" s="42"/>
      <c r="F236" s="50"/>
      <c r="G236" s="42"/>
      <c r="H236" s="44"/>
      <c r="I236" s="42"/>
      <c r="J236" s="42"/>
      <c r="K236" s="42"/>
      <c r="L236" s="48"/>
      <c r="N236" s="42"/>
      <c r="O236" s="42"/>
    </row>
    <row r="237" spans="1:16" s="43" customFormat="1" ht="21" customHeight="1" x14ac:dyDescent="0.35">
      <c r="A237" s="42" t="s">
        <v>18</v>
      </c>
      <c r="B237" s="42"/>
      <c r="E237" s="42" t="s">
        <v>15</v>
      </c>
      <c r="F237" s="11" t="s">
        <v>4</v>
      </c>
      <c r="G237" s="42"/>
      <c r="H237" s="44" t="s">
        <v>3</v>
      </c>
      <c r="I237" s="42"/>
      <c r="J237" s="49"/>
      <c r="K237" s="42"/>
      <c r="L237" s="48" t="s">
        <v>16</v>
      </c>
      <c r="N237" s="49"/>
    </row>
    <row r="238" spans="1:16" s="43" customFormat="1" ht="6.75" customHeight="1" x14ac:dyDescent="0.35">
      <c r="A238" s="42"/>
      <c r="B238" s="42"/>
      <c r="E238" s="42"/>
      <c r="F238" s="50"/>
      <c r="G238" s="42"/>
      <c r="H238" s="44"/>
      <c r="I238" s="42"/>
      <c r="J238" s="42"/>
      <c r="K238" s="42"/>
      <c r="L238" s="48"/>
      <c r="N238" s="42"/>
      <c r="O238" s="42"/>
    </row>
    <row r="239" spans="1:16" s="43" customFormat="1" ht="19.5" customHeight="1" x14ac:dyDescent="0.35">
      <c r="A239" s="42" t="s">
        <v>19</v>
      </c>
      <c r="B239" s="42"/>
      <c r="E239" s="42" t="s">
        <v>15</v>
      </c>
      <c r="F239" s="11" t="s">
        <v>4</v>
      </c>
      <c r="G239" s="42"/>
      <c r="H239" s="44" t="s">
        <v>3</v>
      </c>
      <c r="I239" s="42"/>
      <c r="J239" s="49"/>
      <c r="K239" s="42"/>
      <c r="L239" s="48" t="s">
        <v>16</v>
      </c>
      <c r="N239" s="49"/>
    </row>
    <row r="240" spans="1:16" ht="7.5" customHeight="1" x14ac:dyDescent="0.35">
      <c r="C240" s="43"/>
      <c r="D240" s="43"/>
      <c r="H240" s="44"/>
      <c r="L240" s="48"/>
      <c r="M240" s="43"/>
      <c r="P240" s="43"/>
    </row>
    <row r="241" spans="1:16" ht="22.5" customHeight="1" x14ac:dyDescent="0.35">
      <c r="A241" s="43" t="s">
        <v>20</v>
      </c>
      <c r="B241" s="43"/>
      <c r="C241" s="43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</row>
    <row r="242" spans="1:16" ht="23.25" customHeight="1" x14ac:dyDescent="0.35">
      <c r="B242" s="150">
        <f>VLOOKUP('Thang 1'!D219,'Đầu vào'!A:H,7,0)</f>
        <v>0</v>
      </c>
      <c r="C242" s="150"/>
      <c r="D242" s="150"/>
      <c r="E242" s="150"/>
      <c r="F242" s="150"/>
      <c r="G242" s="150"/>
      <c r="H242" s="150"/>
      <c r="I242" s="150"/>
      <c r="J242" s="150"/>
      <c r="K242" s="150"/>
      <c r="L242" s="150"/>
      <c r="M242" s="150"/>
      <c r="N242" s="150"/>
      <c r="O242" s="150"/>
    </row>
    <row r="243" spans="1:16" ht="20.25" customHeight="1" x14ac:dyDescent="0.35">
      <c r="A243" s="43" t="s">
        <v>21</v>
      </c>
      <c r="B243" s="43"/>
      <c r="C243" s="43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</row>
    <row r="244" spans="1:16" ht="24" customHeight="1" x14ac:dyDescent="0.35">
      <c r="B244" s="150">
        <f>VLOOKUP('Thang 1'!D219,'Đầu vào'!A:H,8,0)</f>
        <v>0</v>
      </c>
      <c r="C244" s="150"/>
      <c r="D244" s="150"/>
      <c r="E244" s="150"/>
      <c r="F244" s="150"/>
      <c r="G244" s="150"/>
      <c r="H244" s="150"/>
      <c r="I244" s="150"/>
      <c r="J244" s="150"/>
      <c r="K244" s="150"/>
      <c r="L244" s="150"/>
      <c r="M244" s="150"/>
      <c r="N244" s="150"/>
      <c r="O244" s="150"/>
    </row>
    <row r="246" spans="1:16" s="43" customFormat="1" ht="17.399999999999999" x14ac:dyDescent="0.3">
      <c r="C246" s="51" t="s">
        <v>35</v>
      </c>
      <c r="G246" s="51"/>
      <c r="K246" s="51" t="s">
        <v>22</v>
      </c>
    </row>
    <row r="252" spans="1:16" s="43" customFormat="1" ht="17.399999999999999" x14ac:dyDescent="0.3">
      <c r="C252" s="51" t="str">
        <f>'Đầu vào'!$C$7</f>
        <v xml:space="preserve">Nguyễn Tuấn Thành </v>
      </c>
      <c r="G252" s="51"/>
      <c r="K252" s="51" t="str">
        <f>'Đầu vào'!$C$8</f>
        <v>Nguyễn Sĩ Thoả</v>
      </c>
    </row>
    <row r="253" spans="1:16" ht="22.5" customHeight="1" x14ac:dyDescent="0.35">
      <c r="A253" s="152" t="s">
        <v>0</v>
      </c>
      <c r="B253" s="152"/>
      <c r="C253" s="152"/>
      <c r="D253" s="152"/>
      <c r="E253" s="152"/>
      <c r="F253" s="152"/>
      <c r="G253" s="152"/>
      <c r="H253" s="152"/>
      <c r="I253" s="152"/>
      <c r="J253" s="152"/>
      <c r="K253" s="152"/>
      <c r="L253" s="152"/>
      <c r="M253" s="152"/>
      <c r="N253" s="152"/>
      <c r="O253" s="152"/>
    </row>
    <row r="254" spans="1:16" ht="13.5" customHeight="1" x14ac:dyDescent="0.35"/>
    <row r="255" spans="1:16" x14ac:dyDescent="0.35">
      <c r="A255" s="43" t="s">
        <v>1</v>
      </c>
      <c r="B255" s="43"/>
      <c r="D255" s="44">
        <f>D219+1</f>
        <v>8</v>
      </c>
    </row>
    <row r="256" spans="1:16" x14ac:dyDescent="0.35">
      <c r="O256" s="45" t="str">
        <f>"Hải phòng, ngày "&amp;DAY(P256)&amp;" tháng "&amp;MONTH(P256)&amp;" năm 2025"</f>
        <v>Hải phòng, ngày 6 tháng 11 năm 2025</v>
      </c>
      <c r="P256" s="46">
        <f>VLOOKUP('Thang 1'!D255,'Đầu vào'!A:H,2,0)</f>
        <v>45967</v>
      </c>
    </row>
    <row r="258" spans="1:16" ht="21" customHeight="1" x14ac:dyDescent="0.35">
      <c r="A258" s="43" t="s">
        <v>2</v>
      </c>
      <c r="B258" s="43"/>
      <c r="C258" s="43"/>
      <c r="D258" s="47" t="s">
        <v>3</v>
      </c>
      <c r="E258" s="48"/>
      <c r="F258" s="11" t="s">
        <v>4</v>
      </c>
      <c r="H258" s="48" t="s">
        <v>5</v>
      </c>
      <c r="I258" s="48"/>
      <c r="J258" s="49"/>
      <c r="L258" s="48" t="s">
        <v>6</v>
      </c>
      <c r="N258" s="49"/>
    </row>
    <row r="259" spans="1:16" ht="21" customHeight="1" x14ac:dyDescent="0.35">
      <c r="A259" s="43" t="s">
        <v>7</v>
      </c>
      <c r="B259" s="43"/>
      <c r="C259" s="43"/>
      <c r="D259" s="43"/>
      <c r="E259" s="43"/>
      <c r="F259" s="43"/>
      <c r="G259" s="43"/>
      <c r="H259" s="43"/>
      <c r="I259" s="43"/>
      <c r="J259" s="43"/>
      <c r="K259" s="43"/>
      <c r="L259" s="43"/>
      <c r="M259" s="43"/>
      <c r="N259" s="43"/>
      <c r="O259" s="43"/>
      <c r="P259" s="43"/>
    </row>
    <row r="260" spans="1:16" ht="21" customHeight="1" x14ac:dyDescent="0.35">
      <c r="A260" s="42" t="s">
        <v>8</v>
      </c>
      <c r="C260" s="42" t="str">
        <f>VLOOKUP('Thang 1'!D255,'Đầu vào'!A:H,5,0)</f>
        <v>01 tổ</v>
      </c>
    </row>
    <row r="261" spans="1:16" ht="21" customHeight="1" x14ac:dyDescent="0.35">
      <c r="A261" s="42" t="s">
        <v>9</v>
      </c>
    </row>
    <row r="262" spans="1:16" ht="24" customHeight="1" x14ac:dyDescent="0.35">
      <c r="B262" s="148" t="str">
        <f>VLOOKUP('Thang 1'!D255,'Đầu vào'!A:H,6,0)</f>
        <v>Máy đào, pông tông</v>
      </c>
      <c r="C262" s="148"/>
      <c r="D262" s="148"/>
      <c r="E262" s="148"/>
      <c r="F262" s="148"/>
      <c r="G262" s="148"/>
      <c r="H262" s="148"/>
      <c r="I262" s="148"/>
      <c r="J262" s="148"/>
      <c r="K262" s="148"/>
      <c r="L262" s="148"/>
      <c r="M262" s="148"/>
      <c r="N262" s="148"/>
      <c r="O262" s="148"/>
    </row>
    <row r="263" spans="1:16" ht="19.5" customHeight="1" x14ac:dyDescent="0.35">
      <c r="A263" s="43" t="s">
        <v>10</v>
      </c>
      <c r="B263" s="43"/>
      <c r="C263" s="43"/>
      <c r="D263" s="43"/>
      <c r="E263" s="43"/>
      <c r="F263" s="43"/>
      <c r="G263" s="43"/>
      <c r="H263" s="43"/>
      <c r="I263" s="43"/>
      <c r="J263" s="43"/>
      <c r="K263" s="43"/>
      <c r="L263" s="43"/>
      <c r="M263" s="43"/>
      <c r="N263" s="43"/>
      <c r="O263" s="43"/>
      <c r="P263" s="43"/>
    </row>
    <row r="264" spans="1:16" ht="19.5" customHeight="1" x14ac:dyDescent="0.35">
      <c r="A264" s="43" t="s">
        <v>11</v>
      </c>
      <c r="B264" s="43"/>
      <c r="C264" s="43"/>
      <c r="D264" s="43"/>
      <c r="E264" s="43"/>
      <c r="F264" s="43"/>
      <c r="G264" s="43"/>
      <c r="H264" s="43"/>
      <c r="I264" s="43"/>
      <c r="J264" s="43"/>
      <c r="K264" s="43"/>
      <c r="L264" s="43"/>
      <c r="M264" s="43"/>
      <c r="N264" s="43"/>
      <c r="O264" s="43"/>
      <c r="P264" s="43"/>
    </row>
    <row r="265" spans="1:16" ht="21.75" customHeight="1" x14ac:dyDescent="0.35">
      <c r="B265" s="154" t="str">
        <f>VLOOKUP('Thang 1'!D255,'Đầu vào'!A:H,3,0)</f>
        <v>- Đào đất lòng kênh bằng máy đào đoạn 1 từ Km: 0+000.00 đến Km: 0+132</v>
      </c>
      <c r="C265" s="154"/>
      <c r="D265" s="154"/>
      <c r="E265" s="154"/>
      <c r="F265" s="154"/>
      <c r="G265" s="154"/>
      <c r="H265" s="154"/>
      <c r="I265" s="154"/>
      <c r="J265" s="154"/>
      <c r="K265" s="154"/>
      <c r="L265" s="154"/>
      <c r="M265" s="154"/>
      <c r="N265" s="154"/>
      <c r="O265" s="154"/>
    </row>
    <row r="266" spans="1:16" ht="23.25" customHeight="1" x14ac:dyDescent="0.35">
      <c r="A266" s="43" t="s">
        <v>12</v>
      </c>
      <c r="B266" s="43"/>
      <c r="C266" s="43"/>
      <c r="D266" s="43"/>
      <c r="E266" s="43"/>
      <c r="F266" s="43"/>
      <c r="G266" s="43"/>
      <c r="H266" s="43"/>
      <c r="I266" s="43"/>
      <c r="J266" s="43"/>
      <c r="K266" s="43"/>
      <c r="L266" s="43"/>
      <c r="M266" s="43"/>
      <c r="N266" s="43"/>
      <c r="O266" s="43"/>
      <c r="P266" s="43"/>
    </row>
    <row r="267" spans="1:16" ht="37.049999999999997" customHeight="1" x14ac:dyDescent="0.35">
      <c r="B267" s="149" t="str">
        <f>VLOOKUP('Thang 1'!D255,'Đầu vào'!A:H,4,0)</f>
        <v xml:space="preserve">
Chặt cây cối, phát quang mặt bằng công trình, vận chuyển  cây cối ra vị trí tập kết</v>
      </c>
      <c r="C267" s="149"/>
      <c r="D267" s="149"/>
      <c r="E267" s="149"/>
      <c r="F267" s="149"/>
      <c r="G267" s="149"/>
      <c r="H267" s="149"/>
      <c r="I267" s="149"/>
      <c r="J267" s="149"/>
      <c r="K267" s="149"/>
      <c r="L267" s="149"/>
      <c r="M267" s="149"/>
      <c r="N267" s="149"/>
      <c r="O267" s="149"/>
    </row>
    <row r="268" spans="1:16" ht="21" customHeight="1" x14ac:dyDescent="0.35">
      <c r="A268" s="43" t="s">
        <v>13</v>
      </c>
      <c r="B268" s="43"/>
      <c r="C268" s="43"/>
      <c r="D268" s="43"/>
      <c r="E268" s="43"/>
      <c r="F268" s="43"/>
      <c r="G268" s="43"/>
      <c r="H268" s="43"/>
      <c r="I268" s="43"/>
      <c r="J268" s="43"/>
      <c r="K268" s="43"/>
      <c r="L268" s="43"/>
      <c r="M268" s="43"/>
      <c r="N268" s="43"/>
      <c r="O268" s="43"/>
      <c r="P268" s="43"/>
    </row>
    <row r="269" spans="1:16" s="43" customFormat="1" ht="20.25" customHeight="1" x14ac:dyDescent="0.35">
      <c r="A269" s="42" t="s">
        <v>14</v>
      </c>
      <c r="B269" s="42"/>
      <c r="E269" s="42" t="s">
        <v>15</v>
      </c>
      <c r="F269" s="11" t="s">
        <v>4</v>
      </c>
      <c r="G269" s="42"/>
      <c r="H269" s="44" t="s">
        <v>3</v>
      </c>
      <c r="I269" s="42"/>
      <c r="J269" s="49"/>
      <c r="K269" s="42"/>
      <c r="L269" s="48" t="s">
        <v>16</v>
      </c>
      <c r="N269" s="49"/>
      <c r="O269" s="42"/>
    </row>
    <row r="270" spans="1:16" s="43" customFormat="1" ht="6" customHeight="1" x14ac:dyDescent="0.35">
      <c r="A270" s="42"/>
      <c r="B270" s="42"/>
      <c r="E270" s="42"/>
      <c r="F270" s="50"/>
      <c r="G270" s="42"/>
      <c r="H270" s="44"/>
      <c r="I270" s="42"/>
      <c r="J270" s="42"/>
      <c r="K270" s="42"/>
      <c r="L270" s="48"/>
      <c r="N270" s="42"/>
      <c r="O270" s="42"/>
    </row>
    <row r="271" spans="1:16" s="43" customFormat="1" ht="20.25" customHeight="1" x14ac:dyDescent="0.35">
      <c r="A271" s="42" t="s">
        <v>17</v>
      </c>
      <c r="B271" s="42"/>
      <c r="E271" s="42" t="s">
        <v>15</v>
      </c>
      <c r="F271" s="11" t="s">
        <v>4</v>
      </c>
      <c r="G271" s="42"/>
      <c r="H271" s="44" t="s">
        <v>3</v>
      </c>
      <c r="I271" s="42"/>
      <c r="J271" s="49"/>
      <c r="K271" s="42"/>
      <c r="L271" s="48" t="s">
        <v>16</v>
      </c>
      <c r="N271" s="49"/>
    </row>
    <row r="272" spans="1:16" s="43" customFormat="1" ht="5.25" customHeight="1" x14ac:dyDescent="0.35">
      <c r="A272" s="42"/>
      <c r="B272" s="42"/>
      <c r="E272" s="42"/>
      <c r="F272" s="50"/>
      <c r="G272" s="42"/>
      <c r="H272" s="44"/>
      <c r="I272" s="42"/>
      <c r="J272" s="42"/>
      <c r="K272" s="42"/>
      <c r="L272" s="48"/>
      <c r="N272" s="42"/>
      <c r="O272" s="42"/>
    </row>
    <row r="273" spans="1:16" s="43" customFormat="1" ht="21" customHeight="1" x14ac:dyDescent="0.35">
      <c r="A273" s="42" t="s">
        <v>18</v>
      </c>
      <c r="B273" s="42"/>
      <c r="E273" s="42" t="s">
        <v>15</v>
      </c>
      <c r="F273" s="11" t="s">
        <v>4</v>
      </c>
      <c r="G273" s="42"/>
      <c r="H273" s="44" t="s">
        <v>3</v>
      </c>
      <c r="I273" s="42"/>
      <c r="J273" s="49"/>
      <c r="K273" s="42"/>
      <c r="L273" s="48" t="s">
        <v>16</v>
      </c>
      <c r="N273" s="49"/>
    </row>
    <row r="274" spans="1:16" s="43" customFormat="1" ht="6.75" customHeight="1" x14ac:dyDescent="0.35">
      <c r="A274" s="42"/>
      <c r="B274" s="42"/>
      <c r="E274" s="42"/>
      <c r="F274" s="50"/>
      <c r="G274" s="42"/>
      <c r="H274" s="44"/>
      <c r="I274" s="42"/>
      <c r="J274" s="42"/>
      <c r="K274" s="42"/>
      <c r="L274" s="48"/>
      <c r="N274" s="42"/>
      <c r="O274" s="42"/>
    </row>
    <row r="275" spans="1:16" s="43" customFormat="1" ht="19.5" customHeight="1" x14ac:dyDescent="0.35">
      <c r="A275" s="42" t="s">
        <v>19</v>
      </c>
      <c r="B275" s="42"/>
      <c r="E275" s="42" t="s">
        <v>15</v>
      </c>
      <c r="F275" s="11" t="s">
        <v>4</v>
      </c>
      <c r="G275" s="42"/>
      <c r="H275" s="44" t="s">
        <v>3</v>
      </c>
      <c r="I275" s="42"/>
      <c r="J275" s="49"/>
      <c r="K275" s="42"/>
      <c r="L275" s="48" t="s">
        <v>16</v>
      </c>
      <c r="N275" s="49"/>
    </row>
    <row r="276" spans="1:16" ht="7.5" customHeight="1" x14ac:dyDescent="0.35">
      <c r="C276" s="43"/>
      <c r="D276" s="43"/>
      <c r="H276" s="44"/>
      <c r="L276" s="48"/>
      <c r="M276" s="43"/>
      <c r="P276" s="43"/>
    </row>
    <row r="277" spans="1:16" ht="22.5" customHeight="1" x14ac:dyDescent="0.35">
      <c r="A277" s="43" t="s">
        <v>20</v>
      </c>
      <c r="B277" s="43"/>
      <c r="C277" s="43"/>
      <c r="D277" s="43"/>
      <c r="E277" s="43"/>
      <c r="F277" s="43"/>
      <c r="G277" s="43"/>
      <c r="H277" s="43"/>
      <c r="I277" s="43"/>
      <c r="J277" s="43"/>
      <c r="K277" s="43"/>
      <c r="L277" s="43"/>
      <c r="M277" s="43"/>
      <c r="N277" s="43"/>
      <c r="O277" s="43"/>
      <c r="P277" s="43"/>
    </row>
    <row r="278" spans="1:16" ht="23.25" customHeight="1" x14ac:dyDescent="0.35">
      <c r="B278" s="150">
        <f>VLOOKUP('Thang 1'!D255,'Đầu vào'!A:H,7,0)</f>
        <v>0</v>
      </c>
      <c r="C278" s="150"/>
      <c r="D278" s="150"/>
      <c r="E278" s="150"/>
      <c r="F278" s="150"/>
      <c r="G278" s="150"/>
      <c r="H278" s="150"/>
      <c r="I278" s="150"/>
      <c r="J278" s="150"/>
      <c r="K278" s="150"/>
      <c r="L278" s="150"/>
      <c r="M278" s="150"/>
      <c r="N278" s="150"/>
      <c r="O278" s="150"/>
    </row>
    <row r="279" spans="1:16" ht="20.25" customHeight="1" x14ac:dyDescent="0.35">
      <c r="A279" s="43" t="s">
        <v>21</v>
      </c>
      <c r="B279" s="43"/>
      <c r="C279" s="43"/>
      <c r="D279" s="43"/>
      <c r="E279" s="43"/>
      <c r="F279" s="43"/>
      <c r="G279" s="43"/>
      <c r="H279" s="43"/>
      <c r="I279" s="43"/>
      <c r="J279" s="43"/>
      <c r="K279" s="43"/>
      <c r="L279" s="43"/>
      <c r="M279" s="43"/>
      <c r="N279" s="43"/>
      <c r="O279" s="43"/>
      <c r="P279" s="43"/>
    </row>
    <row r="280" spans="1:16" ht="24" customHeight="1" x14ac:dyDescent="0.35">
      <c r="B280" s="150">
        <f>VLOOKUP('Thang 1'!D255,'Đầu vào'!A:H,8,0)</f>
        <v>0</v>
      </c>
      <c r="C280" s="150"/>
      <c r="D280" s="150"/>
      <c r="E280" s="150"/>
      <c r="F280" s="150"/>
      <c r="G280" s="150"/>
      <c r="H280" s="150"/>
      <c r="I280" s="150"/>
      <c r="J280" s="150"/>
      <c r="K280" s="150"/>
      <c r="L280" s="150"/>
      <c r="M280" s="150"/>
      <c r="N280" s="150"/>
      <c r="O280" s="150"/>
    </row>
    <row r="282" spans="1:16" s="43" customFormat="1" ht="17.399999999999999" x14ac:dyDescent="0.3">
      <c r="C282" s="51" t="s">
        <v>35</v>
      </c>
      <c r="G282" s="51"/>
      <c r="K282" s="51" t="s">
        <v>22</v>
      </c>
    </row>
    <row r="288" spans="1:16" s="43" customFormat="1" ht="17.399999999999999" x14ac:dyDescent="0.3">
      <c r="C288" s="51" t="str">
        <f>'Đầu vào'!$C$7</f>
        <v xml:space="preserve">Nguyễn Tuấn Thành </v>
      </c>
      <c r="G288" s="51"/>
      <c r="K288" s="51" t="str">
        <f>'Đầu vào'!$C$8</f>
        <v>Nguyễn Sĩ Thoả</v>
      </c>
    </row>
    <row r="289" spans="1:16" ht="22.5" customHeight="1" x14ac:dyDescent="0.35">
      <c r="A289" s="152" t="s">
        <v>0</v>
      </c>
      <c r="B289" s="152"/>
      <c r="C289" s="152"/>
      <c r="D289" s="152"/>
      <c r="E289" s="152"/>
      <c r="F289" s="152"/>
      <c r="G289" s="152"/>
      <c r="H289" s="152"/>
      <c r="I289" s="152"/>
      <c r="J289" s="152"/>
      <c r="K289" s="152"/>
      <c r="L289" s="152"/>
      <c r="M289" s="152"/>
      <c r="N289" s="152"/>
      <c r="O289" s="152"/>
    </row>
    <row r="290" spans="1:16" ht="13.5" customHeight="1" x14ac:dyDescent="0.35"/>
    <row r="291" spans="1:16" x14ac:dyDescent="0.35">
      <c r="A291" s="43" t="s">
        <v>1</v>
      </c>
      <c r="B291" s="43"/>
      <c r="D291" s="44">
        <f>D255+1</f>
        <v>9</v>
      </c>
    </row>
    <row r="292" spans="1:16" x14ac:dyDescent="0.35">
      <c r="O292" s="45" t="str">
        <f>"Hải phòng, ngày "&amp;DAY(P292)&amp;" tháng "&amp;MONTH(P292)&amp;" năm 2025"</f>
        <v>Hải phòng, ngày 7 tháng 11 năm 2025</v>
      </c>
      <c r="P292" s="46">
        <f>VLOOKUP('Thang 1'!D291,'Đầu vào'!A:H,2,0)</f>
        <v>45968</v>
      </c>
    </row>
    <row r="294" spans="1:16" ht="21" customHeight="1" x14ac:dyDescent="0.35">
      <c r="A294" s="43" t="s">
        <v>2</v>
      </c>
      <c r="B294" s="43"/>
      <c r="C294" s="43"/>
      <c r="D294" s="47" t="s">
        <v>3</v>
      </c>
      <c r="E294" s="48"/>
      <c r="F294" s="11" t="s">
        <v>4</v>
      </c>
      <c r="H294" s="48" t="s">
        <v>5</v>
      </c>
      <c r="I294" s="48"/>
      <c r="J294" s="49"/>
      <c r="L294" s="48" t="s">
        <v>6</v>
      </c>
      <c r="N294" s="49"/>
    </row>
    <row r="295" spans="1:16" ht="21" customHeight="1" x14ac:dyDescent="0.35">
      <c r="A295" s="43" t="s">
        <v>7</v>
      </c>
      <c r="B295" s="43"/>
      <c r="C295" s="43"/>
      <c r="D295" s="43"/>
      <c r="E295" s="43"/>
      <c r="F295" s="43"/>
      <c r="G295" s="43"/>
      <c r="H295" s="43"/>
      <c r="I295" s="43"/>
      <c r="J295" s="43"/>
      <c r="K295" s="43"/>
      <c r="L295" s="43"/>
      <c r="M295" s="43"/>
      <c r="N295" s="43"/>
      <c r="O295" s="43"/>
      <c r="P295" s="43"/>
    </row>
    <row r="296" spans="1:16" ht="21" customHeight="1" x14ac:dyDescent="0.35">
      <c r="A296" s="42" t="s">
        <v>8</v>
      </c>
      <c r="C296" s="42" t="str">
        <f>VLOOKUP('Thang 1'!D291,'Đầu vào'!A:H,5,0)</f>
        <v>01 tổ</v>
      </c>
    </row>
    <row r="297" spans="1:16" ht="21" customHeight="1" x14ac:dyDescent="0.35">
      <c r="A297" s="42" t="s">
        <v>9</v>
      </c>
    </row>
    <row r="298" spans="1:16" ht="24" customHeight="1" x14ac:dyDescent="0.35">
      <c r="B298" s="148" t="str">
        <f>VLOOKUP('Thang 1'!D291,'Đầu vào'!A:H,6,0)</f>
        <v>Máy đào, pông tông</v>
      </c>
      <c r="C298" s="148"/>
      <c r="D298" s="148"/>
      <c r="E298" s="148"/>
      <c r="F298" s="148"/>
      <c r="G298" s="148"/>
      <c r="H298" s="148"/>
      <c r="I298" s="148"/>
      <c r="J298" s="148"/>
      <c r="K298" s="148"/>
      <c r="L298" s="148"/>
      <c r="M298" s="148"/>
      <c r="N298" s="148"/>
      <c r="O298" s="148"/>
    </row>
    <row r="299" spans="1:16" ht="19.5" customHeight="1" x14ac:dyDescent="0.35">
      <c r="A299" s="43" t="s">
        <v>10</v>
      </c>
      <c r="B299" s="43"/>
      <c r="C299" s="43"/>
      <c r="D299" s="43"/>
      <c r="E299" s="43"/>
      <c r="F299" s="43"/>
      <c r="G299" s="43"/>
      <c r="H299" s="43"/>
      <c r="I299" s="43"/>
      <c r="J299" s="43"/>
      <c r="K299" s="43"/>
      <c r="L299" s="43"/>
      <c r="M299" s="43"/>
      <c r="N299" s="43"/>
      <c r="O299" s="43"/>
      <c r="P299" s="43"/>
    </row>
    <row r="300" spans="1:16" ht="19.5" customHeight="1" x14ac:dyDescent="0.35">
      <c r="A300" s="43" t="s">
        <v>11</v>
      </c>
      <c r="B300" s="43"/>
      <c r="C300" s="43"/>
      <c r="D300" s="43"/>
      <c r="E300" s="43"/>
      <c r="F300" s="43"/>
      <c r="G300" s="43"/>
      <c r="H300" s="43"/>
      <c r="I300" s="43"/>
      <c r="J300" s="43"/>
      <c r="K300" s="43"/>
      <c r="L300" s="43"/>
      <c r="M300" s="43"/>
      <c r="N300" s="43"/>
      <c r="O300" s="43"/>
      <c r="P300" s="43"/>
    </row>
    <row r="301" spans="1:16" ht="31.5" customHeight="1" x14ac:dyDescent="0.35">
      <c r="B301" s="149" t="str">
        <f>VLOOKUP('Thang 1'!D291,'Đầu vào'!A:H,3,0)</f>
        <v>- Đào đất lòng kênh bằng máy đào đoạn 1 từ Km: 0+000.00 đến Km: 0+132</v>
      </c>
      <c r="C301" s="149"/>
      <c r="D301" s="149"/>
      <c r="E301" s="149"/>
      <c r="F301" s="149"/>
      <c r="G301" s="149"/>
      <c r="H301" s="149"/>
      <c r="I301" s="149"/>
      <c r="J301" s="149"/>
      <c r="K301" s="149"/>
      <c r="L301" s="149"/>
      <c r="M301" s="149"/>
      <c r="N301" s="149"/>
      <c r="O301" s="149"/>
    </row>
    <row r="302" spans="1:16" ht="23.25" customHeight="1" x14ac:dyDescent="0.35">
      <c r="A302" s="43" t="s">
        <v>12</v>
      </c>
      <c r="B302" s="43"/>
      <c r="C302" s="43"/>
      <c r="D302" s="43"/>
      <c r="E302" s="43"/>
      <c r="F302" s="43"/>
      <c r="G302" s="43"/>
      <c r="H302" s="43"/>
      <c r="I302" s="43"/>
      <c r="J302" s="43"/>
      <c r="K302" s="43"/>
      <c r="L302" s="43"/>
      <c r="M302" s="43"/>
      <c r="N302" s="43"/>
      <c r="O302" s="43"/>
      <c r="P302" s="43"/>
    </row>
    <row r="303" spans="1:16" ht="27.75" customHeight="1" x14ac:dyDescent="0.35">
      <c r="B303" s="149">
        <f>VLOOKUP('Thang 1'!D291,'Đầu vào'!A:H,4,0)</f>
        <v>0</v>
      </c>
      <c r="C303" s="149"/>
      <c r="D303" s="149"/>
      <c r="E303" s="149"/>
      <c r="F303" s="149"/>
      <c r="G303" s="149"/>
      <c r="H303" s="149"/>
      <c r="I303" s="149"/>
      <c r="J303" s="149"/>
      <c r="K303" s="149"/>
      <c r="L303" s="149"/>
      <c r="M303" s="149"/>
      <c r="N303" s="149"/>
      <c r="O303" s="149"/>
    </row>
    <row r="304" spans="1:16" ht="21" customHeight="1" x14ac:dyDescent="0.35">
      <c r="A304" s="43" t="s">
        <v>13</v>
      </c>
      <c r="B304" s="43"/>
      <c r="C304" s="43"/>
      <c r="D304" s="43"/>
      <c r="E304" s="43"/>
      <c r="F304" s="43"/>
      <c r="G304" s="43"/>
      <c r="H304" s="43"/>
      <c r="I304" s="43"/>
      <c r="J304" s="43"/>
      <c r="K304" s="43"/>
      <c r="L304" s="43"/>
      <c r="M304" s="43"/>
      <c r="N304" s="43"/>
      <c r="O304" s="43"/>
      <c r="P304" s="43"/>
    </row>
    <row r="305" spans="1:16" s="43" customFormat="1" ht="20.25" customHeight="1" x14ac:dyDescent="0.35">
      <c r="A305" s="42" t="s">
        <v>14</v>
      </c>
      <c r="B305" s="42"/>
      <c r="E305" s="42" t="s">
        <v>15</v>
      </c>
      <c r="F305" s="11" t="s">
        <v>4</v>
      </c>
      <c r="G305" s="42"/>
      <c r="H305" s="44" t="s">
        <v>3</v>
      </c>
      <c r="I305" s="42"/>
      <c r="J305" s="49"/>
      <c r="K305" s="42"/>
      <c r="L305" s="48" t="s">
        <v>16</v>
      </c>
      <c r="N305" s="49"/>
      <c r="O305" s="42"/>
    </row>
    <row r="306" spans="1:16" s="43" customFormat="1" ht="6" customHeight="1" x14ac:dyDescent="0.35">
      <c r="A306" s="42"/>
      <c r="B306" s="42"/>
      <c r="E306" s="42"/>
      <c r="F306" s="50"/>
      <c r="G306" s="42"/>
      <c r="H306" s="44"/>
      <c r="I306" s="42"/>
      <c r="J306" s="42"/>
      <c r="K306" s="42"/>
      <c r="L306" s="48"/>
      <c r="N306" s="42"/>
      <c r="O306" s="42"/>
    </row>
    <row r="307" spans="1:16" s="43" customFormat="1" ht="20.25" customHeight="1" x14ac:dyDescent="0.35">
      <c r="A307" s="42" t="s">
        <v>17</v>
      </c>
      <c r="B307" s="42"/>
      <c r="E307" s="42" t="s">
        <v>15</v>
      </c>
      <c r="F307" s="11" t="s">
        <v>4</v>
      </c>
      <c r="G307" s="42"/>
      <c r="H307" s="44" t="s">
        <v>3</v>
      </c>
      <c r="I307" s="42"/>
      <c r="J307" s="49"/>
      <c r="K307" s="42"/>
      <c r="L307" s="48" t="s">
        <v>16</v>
      </c>
      <c r="N307" s="49"/>
    </row>
    <row r="308" spans="1:16" s="43" customFormat="1" ht="5.25" customHeight="1" x14ac:dyDescent="0.35">
      <c r="A308" s="42"/>
      <c r="B308" s="42"/>
      <c r="E308" s="42"/>
      <c r="F308" s="50"/>
      <c r="G308" s="42"/>
      <c r="H308" s="44"/>
      <c r="I308" s="42"/>
      <c r="J308" s="42"/>
      <c r="K308" s="42"/>
      <c r="L308" s="48"/>
      <c r="N308" s="42"/>
      <c r="O308" s="42"/>
    </row>
    <row r="309" spans="1:16" s="43" customFormat="1" ht="21" customHeight="1" x14ac:dyDescent="0.35">
      <c r="A309" s="42" t="s">
        <v>18</v>
      </c>
      <c r="B309" s="42"/>
      <c r="E309" s="42" t="s">
        <v>15</v>
      </c>
      <c r="F309" s="11" t="s">
        <v>4</v>
      </c>
      <c r="G309" s="42"/>
      <c r="H309" s="44" t="s">
        <v>3</v>
      </c>
      <c r="I309" s="42"/>
      <c r="J309" s="49"/>
      <c r="K309" s="42"/>
      <c r="L309" s="48" t="s">
        <v>16</v>
      </c>
      <c r="N309" s="49"/>
    </row>
    <row r="310" spans="1:16" s="43" customFormat="1" ht="6.75" customHeight="1" x14ac:dyDescent="0.35">
      <c r="A310" s="42"/>
      <c r="B310" s="42"/>
      <c r="E310" s="42"/>
      <c r="F310" s="50"/>
      <c r="G310" s="42"/>
      <c r="H310" s="44"/>
      <c r="I310" s="42"/>
      <c r="J310" s="42"/>
      <c r="K310" s="42"/>
      <c r="L310" s="48"/>
      <c r="N310" s="42"/>
      <c r="O310" s="42"/>
    </row>
    <row r="311" spans="1:16" s="43" customFormat="1" ht="19.5" customHeight="1" x14ac:dyDescent="0.35">
      <c r="A311" s="42" t="s">
        <v>19</v>
      </c>
      <c r="B311" s="42"/>
      <c r="E311" s="42" t="s">
        <v>15</v>
      </c>
      <c r="F311" s="11" t="s">
        <v>4</v>
      </c>
      <c r="G311" s="42"/>
      <c r="H311" s="44" t="s">
        <v>3</v>
      </c>
      <c r="I311" s="42"/>
      <c r="J311" s="49"/>
      <c r="K311" s="42"/>
      <c r="L311" s="48" t="s">
        <v>16</v>
      </c>
      <c r="N311" s="49"/>
    </row>
    <row r="312" spans="1:16" ht="7.5" customHeight="1" x14ac:dyDescent="0.35">
      <c r="C312" s="43"/>
      <c r="D312" s="43"/>
      <c r="H312" s="44"/>
      <c r="L312" s="48"/>
      <c r="M312" s="43"/>
      <c r="P312" s="43"/>
    </row>
    <row r="313" spans="1:16" ht="22.5" customHeight="1" x14ac:dyDescent="0.35">
      <c r="A313" s="43" t="s">
        <v>20</v>
      </c>
      <c r="B313" s="43"/>
      <c r="C313" s="43"/>
      <c r="D313" s="43"/>
      <c r="E313" s="43"/>
      <c r="F313" s="43"/>
      <c r="G313" s="43"/>
      <c r="H313" s="43"/>
      <c r="I313" s="43"/>
      <c r="J313" s="43"/>
      <c r="K313" s="43"/>
      <c r="L313" s="43"/>
      <c r="M313" s="43"/>
      <c r="N313" s="43"/>
      <c r="O313" s="43"/>
      <c r="P313" s="43"/>
    </row>
    <row r="314" spans="1:16" ht="23.25" customHeight="1" x14ac:dyDescent="0.35">
      <c r="B314" s="150">
        <f>VLOOKUP('Thang 1'!D291,'Đầu vào'!A:H,7,0)</f>
        <v>0</v>
      </c>
      <c r="C314" s="150"/>
      <c r="D314" s="150"/>
      <c r="E314" s="150"/>
      <c r="F314" s="150"/>
      <c r="G314" s="150"/>
      <c r="H314" s="150"/>
      <c r="I314" s="150"/>
      <c r="J314" s="150"/>
      <c r="K314" s="150"/>
      <c r="L314" s="150"/>
      <c r="M314" s="150"/>
      <c r="N314" s="150"/>
      <c r="O314" s="150"/>
    </row>
    <row r="315" spans="1:16" ht="20.25" customHeight="1" x14ac:dyDescent="0.35">
      <c r="A315" s="43" t="s">
        <v>21</v>
      </c>
      <c r="B315" s="43"/>
      <c r="C315" s="43"/>
      <c r="D315" s="43"/>
      <c r="E315" s="43"/>
      <c r="F315" s="43"/>
      <c r="G315" s="43"/>
      <c r="H315" s="43"/>
      <c r="I315" s="43"/>
      <c r="J315" s="43"/>
      <c r="K315" s="43"/>
      <c r="L315" s="43"/>
      <c r="M315" s="43"/>
      <c r="N315" s="43"/>
      <c r="O315" s="43"/>
      <c r="P315" s="43"/>
    </row>
    <row r="316" spans="1:16" ht="24" customHeight="1" x14ac:dyDescent="0.35">
      <c r="B316" s="150">
        <f>VLOOKUP('Thang 1'!D291,'Đầu vào'!A:H,8,0)</f>
        <v>0</v>
      </c>
      <c r="C316" s="150"/>
      <c r="D316" s="150"/>
      <c r="E316" s="150"/>
      <c r="F316" s="150"/>
      <c r="G316" s="150"/>
      <c r="H316" s="150"/>
      <c r="I316" s="150"/>
      <c r="J316" s="150"/>
      <c r="K316" s="150"/>
      <c r="L316" s="150"/>
      <c r="M316" s="150"/>
      <c r="N316" s="150"/>
      <c r="O316" s="150"/>
    </row>
    <row r="318" spans="1:16" s="43" customFormat="1" ht="17.399999999999999" x14ac:dyDescent="0.3">
      <c r="C318" s="51" t="s">
        <v>35</v>
      </c>
      <c r="G318" s="51"/>
      <c r="K318" s="51" t="s">
        <v>22</v>
      </c>
    </row>
    <row r="324" spans="1:16" s="43" customFormat="1" ht="17.399999999999999" x14ac:dyDescent="0.3">
      <c r="C324" s="51" t="str">
        <f>'Đầu vào'!$C$7</f>
        <v xml:space="preserve">Nguyễn Tuấn Thành </v>
      </c>
      <c r="G324" s="51"/>
      <c r="K324" s="51" t="str">
        <f>'Đầu vào'!$C$8</f>
        <v>Nguyễn Sĩ Thoả</v>
      </c>
    </row>
    <row r="325" spans="1:16" ht="22.5" customHeight="1" x14ac:dyDescent="0.35">
      <c r="A325" s="152" t="s">
        <v>0</v>
      </c>
      <c r="B325" s="152"/>
      <c r="C325" s="152"/>
      <c r="D325" s="152"/>
      <c r="E325" s="152"/>
      <c r="F325" s="152"/>
      <c r="G325" s="152"/>
      <c r="H325" s="152"/>
      <c r="I325" s="152"/>
      <c r="J325" s="152"/>
      <c r="K325" s="152"/>
      <c r="L325" s="152"/>
      <c r="M325" s="152"/>
      <c r="N325" s="152"/>
      <c r="O325" s="152"/>
    </row>
    <row r="326" spans="1:16" ht="13.5" customHeight="1" x14ac:dyDescent="0.35"/>
    <row r="327" spans="1:16" x14ac:dyDescent="0.35">
      <c r="A327" s="43" t="s">
        <v>1</v>
      </c>
      <c r="B327" s="43"/>
      <c r="D327" s="44">
        <f>D291+1</f>
        <v>10</v>
      </c>
    </row>
    <row r="328" spans="1:16" x14ac:dyDescent="0.35">
      <c r="O328" s="45" t="str">
        <f>"Hải phòng, ngày "&amp;DAY(P328)&amp;" tháng "&amp;MONTH(P328)&amp;" năm 2025"</f>
        <v>Hải phòng, ngày 8 tháng 11 năm 2025</v>
      </c>
      <c r="P328" s="46">
        <f>VLOOKUP('Thang 1'!D327,'Đầu vào'!A:H,2,0)</f>
        <v>45969</v>
      </c>
    </row>
    <row r="330" spans="1:16" ht="21" customHeight="1" x14ac:dyDescent="0.35">
      <c r="A330" s="43" t="s">
        <v>2</v>
      </c>
      <c r="B330" s="43"/>
      <c r="C330" s="43"/>
      <c r="D330" s="47" t="s">
        <v>3</v>
      </c>
      <c r="E330" s="48"/>
      <c r="F330" s="11" t="s">
        <v>4</v>
      </c>
      <c r="H330" s="48" t="s">
        <v>5</v>
      </c>
      <c r="I330" s="48"/>
      <c r="J330" s="49"/>
      <c r="L330" s="48" t="s">
        <v>6</v>
      </c>
      <c r="N330" s="49"/>
    </row>
    <row r="331" spans="1:16" ht="21" customHeight="1" x14ac:dyDescent="0.35">
      <c r="A331" s="43" t="s">
        <v>7</v>
      </c>
      <c r="B331" s="43"/>
      <c r="C331" s="43"/>
      <c r="D331" s="43"/>
      <c r="E331" s="43"/>
      <c r="F331" s="43"/>
      <c r="G331" s="43"/>
      <c r="H331" s="43"/>
      <c r="I331" s="43"/>
      <c r="J331" s="43"/>
      <c r="K331" s="43"/>
      <c r="L331" s="43"/>
      <c r="M331" s="43"/>
      <c r="N331" s="43"/>
      <c r="O331" s="43"/>
      <c r="P331" s="43"/>
    </row>
    <row r="332" spans="1:16" ht="21" customHeight="1" x14ac:dyDescent="0.35">
      <c r="A332" s="42" t="s">
        <v>8</v>
      </c>
      <c r="C332" s="42" t="str">
        <f>VLOOKUP('Thang 1'!D327,'Đầu vào'!A:H,5,0)</f>
        <v>01 tổ</v>
      </c>
    </row>
    <row r="333" spans="1:16" ht="21" customHeight="1" x14ac:dyDescent="0.35">
      <c r="A333" s="42" t="s">
        <v>9</v>
      </c>
    </row>
    <row r="334" spans="1:16" ht="24" customHeight="1" x14ac:dyDescent="0.35">
      <c r="B334" s="148" t="str">
        <f>VLOOKUP('Thang 1'!D327,'Đầu vào'!A:H,6,0)</f>
        <v>Máy đào, pông tông</v>
      </c>
      <c r="C334" s="148"/>
      <c r="D334" s="148"/>
      <c r="E334" s="148"/>
      <c r="F334" s="148"/>
      <c r="G334" s="148"/>
      <c r="H334" s="148"/>
      <c r="I334" s="148"/>
      <c r="J334" s="148"/>
      <c r="K334" s="148"/>
      <c r="L334" s="148"/>
      <c r="M334" s="148"/>
      <c r="N334" s="148"/>
      <c r="O334" s="148"/>
    </row>
    <row r="335" spans="1:16" ht="19.5" customHeight="1" x14ac:dyDescent="0.35">
      <c r="A335" s="43" t="s">
        <v>10</v>
      </c>
      <c r="B335" s="43"/>
      <c r="C335" s="43"/>
      <c r="D335" s="43"/>
      <c r="E335" s="43"/>
      <c r="F335" s="43"/>
      <c r="G335" s="43"/>
      <c r="H335" s="43"/>
      <c r="I335" s="43"/>
      <c r="J335" s="43"/>
      <c r="K335" s="43"/>
      <c r="L335" s="43"/>
      <c r="M335" s="43"/>
      <c r="N335" s="43"/>
      <c r="O335" s="43"/>
      <c r="P335" s="43"/>
    </row>
    <row r="336" spans="1:16" ht="19.5" customHeight="1" x14ac:dyDescent="0.35">
      <c r="A336" s="43" t="s">
        <v>11</v>
      </c>
      <c r="B336" s="43"/>
      <c r="C336" s="43"/>
      <c r="D336" s="43"/>
      <c r="E336" s="43"/>
      <c r="F336" s="43"/>
      <c r="G336" s="43"/>
      <c r="H336" s="43"/>
      <c r="I336" s="43"/>
      <c r="J336" s="43"/>
      <c r="K336" s="43"/>
      <c r="L336" s="43"/>
      <c r="M336" s="43"/>
      <c r="N336" s="43"/>
      <c r="O336" s="43"/>
      <c r="P336" s="43"/>
    </row>
    <row r="337" spans="1:16" ht="25.5" customHeight="1" x14ac:dyDescent="0.35">
      <c r="B337" s="149" t="str">
        <f>VLOOKUP('Thang 1'!D327,'Đầu vào'!A:H,3,0)</f>
        <v>- Đào đất lòng kênh bằng máy đào đoạn 1 từ Km: 0+000.00 đến Km: 0+132</v>
      </c>
      <c r="C337" s="149"/>
      <c r="D337" s="149"/>
      <c r="E337" s="149"/>
      <c r="F337" s="149"/>
      <c r="G337" s="149"/>
      <c r="H337" s="149"/>
      <c r="I337" s="149"/>
      <c r="J337" s="149"/>
      <c r="K337" s="149"/>
      <c r="L337" s="149"/>
      <c r="M337" s="149"/>
      <c r="N337" s="149"/>
      <c r="O337" s="149"/>
    </row>
    <row r="338" spans="1:16" ht="23.25" customHeight="1" x14ac:dyDescent="0.35">
      <c r="A338" s="43" t="s">
        <v>12</v>
      </c>
      <c r="B338" s="43"/>
      <c r="C338" s="43"/>
      <c r="D338" s="43"/>
      <c r="E338" s="43"/>
      <c r="F338" s="43"/>
      <c r="G338" s="43"/>
      <c r="H338" s="43"/>
      <c r="I338" s="43"/>
      <c r="J338" s="43"/>
      <c r="K338" s="43"/>
      <c r="L338" s="43"/>
      <c r="M338" s="43"/>
      <c r="N338" s="43"/>
      <c r="O338" s="43"/>
      <c r="P338" s="43"/>
    </row>
    <row r="339" spans="1:16" ht="22.5" customHeight="1" x14ac:dyDescent="0.35">
      <c r="B339" s="149">
        <f>VLOOKUP('Thang 1'!D327,'Đầu vào'!A:H,4,0)</f>
        <v>0</v>
      </c>
      <c r="C339" s="149"/>
      <c r="D339" s="149"/>
      <c r="E339" s="149"/>
      <c r="F339" s="149"/>
      <c r="G339" s="149"/>
      <c r="H339" s="149"/>
      <c r="I339" s="149"/>
      <c r="J339" s="149"/>
      <c r="K339" s="149"/>
      <c r="L339" s="149"/>
      <c r="M339" s="149"/>
      <c r="N339" s="149"/>
      <c r="O339" s="149"/>
    </row>
    <row r="340" spans="1:16" ht="21" customHeight="1" x14ac:dyDescent="0.35">
      <c r="A340" s="43" t="s">
        <v>13</v>
      </c>
      <c r="B340" s="43"/>
      <c r="C340" s="43"/>
      <c r="D340" s="43"/>
      <c r="E340" s="43"/>
      <c r="F340" s="43"/>
      <c r="G340" s="43"/>
      <c r="H340" s="43"/>
      <c r="I340" s="43"/>
      <c r="J340" s="43"/>
      <c r="K340" s="43"/>
      <c r="L340" s="43"/>
      <c r="M340" s="43"/>
      <c r="N340" s="43"/>
      <c r="O340" s="43"/>
      <c r="P340" s="43"/>
    </row>
    <row r="341" spans="1:16" s="43" customFormat="1" ht="20.25" customHeight="1" x14ac:dyDescent="0.35">
      <c r="A341" s="42" t="s">
        <v>14</v>
      </c>
      <c r="B341" s="42"/>
      <c r="E341" s="42" t="s">
        <v>15</v>
      </c>
      <c r="F341" s="11" t="s">
        <v>4</v>
      </c>
      <c r="G341" s="42"/>
      <c r="H341" s="44" t="s">
        <v>3</v>
      </c>
      <c r="I341" s="42"/>
      <c r="J341" s="49"/>
      <c r="K341" s="42"/>
      <c r="L341" s="48" t="s">
        <v>16</v>
      </c>
      <c r="N341" s="49"/>
      <c r="O341" s="42"/>
    </row>
    <row r="342" spans="1:16" s="43" customFormat="1" ht="6" customHeight="1" x14ac:dyDescent="0.35">
      <c r="A342" s="42"/>
      <c r="B342" s="42"/>
      <c r="E342" s="42"/>
      <c r="F342" s="50"/>
      <c r="G342" s="42"/>
      <c r="H342" s="44"/>
      <c r="I342" s="42"/>
      <c r="J342" s="42"/>
      <c r="K342" s="42"/>
      <c r="L342" s="48"/>
      <c r="N342" s="42"/>
      <c r="O342" s="42"/>
    </row>
    <row r="343" spans="1:16" s="43" customFormat="1" ht="20.25" customHeight="1" x14ac:dyDescent="0.35">
      <c r="A343" s="42" t="s">
        <v>17</v>
      </c>
      <c r="B343" s="42"/>
      <c r="E343" s="42" t="s">
        <v>15</v>
      </c>
      <c r="F343" s="11" t="s">
        <v>4</v>
      </c>
      <c r="G343" s="42"/>
      <c r="H343" s="44" t="s">
        <v>3</v>
      </c>
      <c r="I343" s="42"/>
      <c r="J343" s="49"/>
      <c r="K343" s="42"/>
      <c r="L343" s="48" t="s">
        <v>16</v>
      </c>
      <c r="N343" s="49"/>
    </row>
    <row r="344" spans="1:16" s="43" customFormat="1" ht="5.25" customHeight="1" x14ac:dyDescent="0.35">
      <c r="A344" s="42"/>
      <c r="B344" s="42"/>
      <c r="E344" s="42"/>
      <c r="F344" s="50"/>
      <c r="G344" s="42"/>
      <c r="H344" s="44"/>
      <c r="I344" s="42"/>
      <c r="J344" s="42"/>
      <c r="K344" s="42"/>
      <c r="L344" s="48"/>
      <c r="N344" s="42"/>
      <c r="O344" s="42"/>
    </row>
    <row r="345" spans="1:16" s="43" customFormat="1" ht="21" customHeight="1" x14ac:dyDescent="0.35">
      <c r="A345" s="42" t="s">
        <v>18</v>
      </c>
      <c r="B345" s="42"/>
      <c r="E345" s="42" t="s">
        <v>15</v>
      </c>
      <c r="F345" s="11" t="s">
        <v>4</v>
      </c>
      <c r="G345" s="42"/>
      <c r="H345" s="44" t="s">
        <v>3</v>
      </c>
      <c r="I345" s="42"/>
      <c r="J345" s="49"/>
      <c r="K345" s="42"/>
      <c r="L345" s="48" t="s">
        <v>16</v>
      </c>
      <c r="N345" s="49"/>
    </row>
    <row r="346" spans="1:16" s="43" customFormat="1" ht="6.75" customHeight="1" x14ac:dyDescent="0.35">
      <c r="A346" s="42"/>
      <c r="B346" s="42"/>
      <c r="E346" s="42"/>
      <c r="F346" s="50"/>
      <c r="G346" s="42"/>
      <c r="H346" s="44"/>
      <c r="I346" s="42"/>
      <c r="J346" s="42"/>
      <c r="K346" s="42"/>
      <c r="L346" s="48"/>
      <c r="N346" s="42"/>
      <c r="O346" s="42"/>
    </row>
    <row r="347" spans="1:16" s="43" customFormat="1" ht="19.5" customHeight="1" x14ac:dyDescent="0.35">
      <c r="A347" s="42" t="s">
        <v>19</v>
      </c>
      <c r="B347" s="42"/>
      <c r="E347" s="42" t="s">
        <v>15</v>
      </c>
      <c r="F347" s="11" t="s">
        <v>4</v>
      </c>
      <c r="G347" s="42"/>
      <c r="H347" s="44" t="s">
        <v>3</v>
      </c>
      <c r="I347" s="42"/>
      <c r="J347" s="49"/>
      <c r="K347" s="42"/>
      <c r="L347" s="48" t="s">
        <v>16</v>
      </c>
      <c r="N347" s="49"/>
    </row>
    <row r="348" spans="1:16" ht="7.5" customHeight="1" x14ac:dyDescent="0.35">
      <c r="C348" s="43"/>
      <c r="D348" s="43"/>
      <c r="H348" s="44"/>
      <c r="L348" s="48"/>
      <c r="M348" s="43"/>
      <c r="P348" s="43"/>
    </row>
    <row r="349" spans="1:16" ht="22.5" customHeight="1" x14ac:dyDescent="0.35">
      <c r="A349" s="43" t="s">
        <v>20</v>
      </c>
      <c r="B349" s="43"/>
      <c r="C349" s="43"/>
      <c r="D349" s="43"/>
      <c r="E349" s="43"/>
      <c r="F349" s="43"/>
      <c r="G349" s="43"/>
      <c r="H349" s="43"/>
      <c r="I349" s="43"/>
      <c r="J349" s="43"/>
      <c r="K349" s="43"/>
      <c r="L349" s="43"/>
      <c r="M349" s="43"/>
      <c r="N349" s="43"/>
      <c r="O349" s="43"/>
      <c r="P349" s="43"/>
    </row>
    <row r="350" spans="1:16" ht="23.25" customHeight="1" x14ac:dyDescent="0.35">
      <c r="B350" s="150">
        <f>VLOOKUP('Thang 1'!D327,'Đầu vào'!A:H,7,0)</f>
        <v>0</v>
      </c>
      <c r="C350" s="150"/>
      <c r="D350" s="150"/>
      <c r="E350" s="150"/>
      <c r="F350" s="150"/>
      <c r="G350" s="150"/>
      <c r="H350" s="150"/>
      <c r="I350" s="150"/>
      <c r="J350" s="150"/>
      <c r="K350" s="150"/>
      <c r="L350" s="150"/>
      <c r="M350" s="150"/>
      <c r="N350" s="150"/>
      <c r="O350" s="150"/>
    </row>
    <row r="351" spans="1:16" ht="20.25" customHeight="1" x14ac:dyDescent="0.35">
      <c r="A351" s="43" t="s">
        <v>21</v>
      </c>
      <c r="B351" s="43"/>
      <c r="C351" s="43"/>
      <c r="D351" s="43"/>
      <c r="E351" s="43"/>
      <c r="F351" s="43"/>
      <c r="G351" s="43"/>
      <c r="H351" s="43"/>
      <c r="I351" s="43"/>
      <c r="J351" s="43"/>
      <c r="K351" s="43"/>
      <c r="L351" s="43"/>
      <c r="M351" s="43"/>
      <c r="N351" s="43"/>
      <c r="O351" s="43"/>
      <c r="P351" s="43"/>
    </row>
    <row r="352" spans="1:16" ht="24" customHeight="1" x14ac:dyDescent="0.35">
      <c r="B352" s="150">
        <f>VLOOKUP('Thang 1'!D327,'Đầu vào'!A:H,8,0)</f>
        <v>0</v>
      </c>
      <c r="C352" s="150"/>
      <c r="D352" s="150"/>
      <c r="E352" s="150"/>
      <c r="F352" s="150"/>
      <c r="G352" s="150"/>
      <c r="H352" s="150"/>
      <c r="I352" s="150"/>
      <c r="J352" s="150"/>
      <c r="K352" s="150"/>
      <c r="L352" s="150"/>
      <c r="M352" s="150"/>
      <c r="N352" s="150"/>
      <c r="O352" s="150"/>
    </row>
    <row r="354" spans="1:16" s="43" customFormat="1" ht="17.399999999999999" x14ac:dyDescent="0.3">
      <c r="C354" s="51" t="s">
        <v>35</v>
      </c>
      <c r="G354" s="51"/>
      <c r="K354" s="51" t="s">
        <v>22</v>
      </c>
    </row>
    <row r="360" spans="1:16" s="92" customFormat="1" ht="22.5" customHeight="1" x14ac:dyDescent="0.25">
      <c r="C360" s="93" t="str">
        <f>'Đầu vào'!$C$7</f>
        <v xml:space="preserve">Nguyễn Tuấn Thành </v>
      </c>
      <c r="G360" s="93"/>
      <c r="K360" s="93" t="str">
        <f>'Đầu vào'!$C$8</f>
        <v>Nguyễn Sĩ Thoả</v>
      </c>
    </row>
    <row r="361" spans="1:16" ht="22.5" customHeight="1" x14ac:dyDescent="0.35">
      <c r="A361" s="152" t="s">
        <v>0</v>
      </c>
      <c r="B361" s="152"/>
      <c r="C361" s="152"/>
      <c r="D361" s="152"/>
      <c r="E361" s="152"/>
      <c r="F361" s="152"/>
      <c r="G361" s="152"/>
      <c r="H361" s="152"/>
      <c r="I361" s="152"/>
      <c r="J361" s="152"/>
      <c r="K361" s="152"/>
      <c r="L361" s="152"/>
      <c r="M361" s="152"/>
      <c r="N361" s="152"/>
      <c r="O361" s="152"/>
    </row>
    <row r="362" spans="1:16" ht="13.5" customHeight="1" x14ac:dyDescent="0.35"/>
    <row r="363" spans="1:16" x14ac:dyDescent="0.35">
      <c r="A363" s="43" t="s">
        <v>1</v>
      </c>
      <c r="B363" s="43"/>
      <c r="D363" s="44">
        <f>D327+1</f>
        <v>11</v>
      </c>
    </row>
    <row r="364" spans="1:16" x14ac:dyDescent="0.35">
      <c r="O364" s="45" t="str">
        <f>"Hải phòng, ngày "&amp;DAY(P364)&amp;" tháng "&amp;MONTH(P364)&amp;" năm 2025"</f>
        <v>Hải phòng, ngày 9 tháng 11 năm 2025</v>
      </c>
      <c r="P364" s="46">
        <f>VLOOKUP('Thang 1'!D363,'Đầu vào'!A:H,2,0)</f>
        <v>45970</v>
      </c>
    </row>
    <row r="366" spans="1:16" ht="21" customHeight="1" x14ac:dyDescent="0.35">
      <c r="A366" s="43" t="s">
        <v>2</v>
      </c>
      <c r="B366" s="43"/>
      <c r="C366" s="43"/>
      <c r="D366" s="47" t="s">
        <v>3</v>
      </c>
      <c r="E366" s="48"/>
      <c r="F366" s="11" t="s">
        <v>4</v>
      </c>
      <c r="H366" s="48" t="s">
        <v>5</v>
      </c>
      <c r="I366" s="48"/>
      <c r="J366" s="49"/>
      <c r="L366" s="48" t="s">
        <v>6</v>
      </c>
      <c r="N366" s="49"/>
    </row>
    <row r="367" spans="1:16" ht="21" customHeight="1" x14ac:dyDescent="0.35">
      <c r="A367" s="43" t="s">
        <v>7</v>
      </c>
      <c r="B367" s="43"/>
      <c r="C367" s="43"/>
      <c r="D367" s="43"/>
      <c r="E367" s="43"/>
      <c r="F367" s="43"/>
      <c r="G367" s="43"/>
      <c r="H367" s="43"/>
      <c r="I367" s="43"/>
      <c r="J367" s="43"/>
      <c r="K367" s="43"/>
      <c r="L367" s="43"/>
      <c r="M367" s="43"/>
      <c r="N367" s="43"/>
      <c r="O367" s="43"/>
      <c r="P367" s="43"/>
    </row>
    <row r="368" spans="1:16" ht="21" customHeight="1" x14ac:dyDescent="0.35">
      <c r="A368" s="42" t="s">
        <v>8</v>
      </c>
      <c r="C368" s="42" t="str">
        <f>VLOOKUP('Thang 1'!D363,'Đầu vào'!A:H,5,0)</f>
        <v>01 tổ</v>
      </c>
    </row>
    <row r="369" spans="1:16" ht="21" customHeight="1" x14ac:dyDescent="0.35">
      <c r="A369" s="42" t="s">
        <v>9</v>
      </c>
    </row>
    <row r="370" spans="1:16" ht="20.25" customHeight="1" x14ac:dyDescent="0.35">
      <c r="B370" s="148" t="str">
        <f>VLOOKUP('Thang 1'!D363,'Đầu vào'!A:H,6,0)</f>
        <v>Máy đào, pông tông</v>
      </c>
      <c r="C370" s="148"/>
      <c r="D370" s="148"/>
      <c r="E370" s="148"/>
      <c r="F370" s="148"/>
      <c r="G370" s="148"/>
      <c r="H370" s="148"/>
      <c r="I370" s="148"/>
      <c r="J370" s="148"/>
      <c r="K370" s="148"/>
      <c r="L370" s="148"/>
      <c r="M370" s="148"/>
      <c r="N370" s="148"/>
      <c r="O370" s="148"/>
    </row>
    <row r="371" spans="1:16" ht="19.5" customHeight="1" x14ac:dyDescent="0.35">
      <c r="A371" s="43" t="s">
        <v>10</v>
      </c>
      <c r="B371" s="43"/>
      <c r="C371" s="43"/>
      <c r="D371" s="43"/>
      <c r="E371" s="43"/>
      <c r="F371" s="43"/>
      <c r="G371" s="43"/>
      <c r="H371" s="43"/>
      <c r="I371" s="43"/>
      <c r="J371" s="43"/>
      <c r="K371" s="43"/>
      <c r="L371" s="43"/>
      <c r="M371" s="43"/>
      <c r="N371" s="43"/>
      <c r="O371" s="43"/>
      <c r="P371" s="43"/>
    </row>
    <row r="372" spans="1:16" ht="19.5" customHeight="1" x14ac:dyDescent="0.35">
      <c r="A372" s="43" t="s">
        <v>11</v>
      </c>
      <c r="B372" s="43"/>
      <c r="C372" s="43"/>
      <c r="D372" s="43"/>
      <c r="E372" s="43"/>
      <c r="F372" s="43"/>
      <c r="G372" s="43"/>
      <c r="H372" s="43"/>
      <c r="I372" s="43"/>
      <c r="J372" s="43"/>
      <c r="K372" s="43"/>
      <c r="L372" s="43"/>
      <c r="M372" s="43"/>
      <c r="N372" s="43"/>
      <c r="O372" s="43"/>
      <c r="P372" s="43"/>
    </row>
    <row r="373" spans="1:16" s="73" customFormat="1" ht="57.75" customHeight="1" x14ac:dyDescent="0.25">
      <c r="B373" s="153" t="str">
        <f>VLOOKUP('Thang 1'!D363,'Đầu vào'!A:H,3,0)</f>
        <v>- Đào đất lòng kênh bằng máy đào đoạn 1 từ Km: 0+000.00 đến Km: 0+132</v>
      </c>
      <c r="C373" s="153"/>
      <c r="D373" s="153"/>
      <c r="E373" s="153"/>
      <c r="F373" s="153"/>
      <c r="G373" s="153"/>
      <c r="H373" s="153"/>
      <c r="I373" s="153"/>
      <c r="J373" s="153"/>
      <c r="K373" s="153"/>
      <c r="L373" s="153"/>
      <c r="M373" s="153"/>
      <c r="N373" s="153"/>
      <c r="O373" s="153"/>
    </row>
    <row r="374" spans="1:16" ht="23.25" customHeight="1" x14ac:dyDescent="0.35">
      <c r="A374" s="43" t="s">
        <v>12</v>
      </c>
      <c r="B374" s="43"/>
      <c r="C374" s="43"/>
      <c r="D374" s="43"/>
      <c r="E374" s="43"/>
      <c r="F374" s="43"/>
      <c r="G374" s="43"/>
      <c r="H374" s="43"/>
      <c r="I374" s="43"/>
      <c r="J374" s="43"/>
      <c r="K374" s="43"/>
      <c r="L374" s="43"/>
      <c r="M374" s="43"/>
      <c r="N374" s="43"/>
      <c r="O374" s="43"/>
      <c r="P374" s="43"/>
    </row>
    <row r="375" spans="1:16" ht="31.5" customHeight="1" x14ac:dyDescent="0.35">
      <c r="B375" s="149">
        <f>VLOOKUP('Thang 1'!D363,'Đầu vào'!A:H,4,0)</f>
        <v>0</v>
      </c>
      <c r="C375" s="149"/>
      <c r="D375" s="149"/>
      <c r="E375" s="149"/>
      <c r="F375" s="149"/>
      <c r="G375" s="149"/>
      <c r="H375" s="149"/>
      <c r="I375" s="149"/>
      <c r="J375" s="149"/>
      <c r="K375" s="149"/>
      <c r="L375" s="149"/>
      <c r="M375" s="149"/>
      <c r="N375" s="149"/>
      <c r="O375" s="149"/>
    </row>
    <row r="376" spans="1:16" ht="21" customHeight="1" x14ac:dyDescent="0.35">
      <c r="A376" s="43" t="s">
        <v>13</v>
      </c>
      <c r="B376" s="43"/>
      <c r="C376" s="43"/>
      <c r="D376" s="43"/>
      <c r="E376" s="43"/>
      <c r="F376" s="43"/>
      <c r="G376" s="43"/>
      <c r="H376" s="43"/>
      <c r="I376" s="43"/>
      <c r="J376" s="43"/>
      <c r="K376" s="43"/>
      <c r="L376" s="43"/>
      <c r="M376" s="43"/>
      <c r="N376" s="43"/>
      <c r="O376" s="43"/>
      <c r="P376" s="43"/>
    </row>
    <row r="377" spans="1:16" s="43" customFormat="1" ht="20.25" customHeight="1" x14ac:dyDescent="0.35">
      <c r="A377" s="42" t="s">
        <v>14</v>
      </c>
      <c r="B377" s="42"/>
      <c r="E377" s="42" t="s">
        <v>15</v>
      </c>
      <c r="F377" s="11" t="s">
        <v>4</v>
      </c>
      <c r="G377" s="42"/>
      <c r="H377" s="44" t="s">
        <v>3</v>
      </c>
      <c r="I377" s="42"/>
      <c r="J377" s="49"/>
      <c r="K377" s="42"/>
      <c r="L377" s="48" t="s">
        <v>16</v>
      </c>
      <c r="N377" s="49"/>
      <c r="O377" s="42"/>
    </row>
    <row r="378" spans="1:16" s="43" customFormat="1" ht="6" customHeight="1" x14ac:dyDescent="0.35">
      <c r="A378" s="42"/>
      <c r="B378" s="42"/>
      <c r="E378" s="42"/>
      <c r="F378" s="50"/>
      <c r="G378" s="42"/>
      <c r="H378" s="44"/>
      <c r="I378" s="42"/>
      <c r="J378" s="42"/>
      <c r="K378" s="42"/>
      <c r="L378" s="48"/>
      <c r="N378" s="42"/>
      <c r="O378" s="42"/>
    </row>
    <row r="379" spans="1:16" s="43" customFormat="1" ht="20.25" customHeight="1" x14ac:dyDescent="0.35">
      <c r="A379" s="42" t="s">
        <v>17</v>
      </c>
      <c r="B379" s="42"/>
      <c r="E379" s="42" t="s">
        <v>15</v>
      </c>
      <c r="F379" s="11" t="s">
        <v>4</v>
      </c>
      <c r="G379" s="42"/>
      <c r="H379" s="44" t="s">
        <v>3</v>
      </c>
      <c r="I379" s="42"/>
      <c r="J379" s="49"/>
      <c r="K379" s="42"/>
      <c r="L379" s="48" t="s">
        <v>16</v>
      </c>
      <c r="N379" s="49"/>
    </row>
    <row r="380" spans="1:16" s="43" customFormat="1" ht="5.25" customHeight="1" x14ac:dyDescent="0.35">
      <c r="A380" s="42"/>
      <c r="B380" s="42"/>
      <c r="E380" s="42"/>
      <c r="F380" s="50"/>
      <c r="G380" s="42"/>
      <c r="H380" s="44"/>
      <c r="I380" s="42"/>
      <c r="J380" s="42"/>
      <c r="K380" s="42"/>
      <c r="L380" s="48"/>
      <c r="N380" s="42"/>
      <c r="O380" s="42"/>
    </row>
    <row r="381" spans="1:16" s="43" customFormat="1" ht="21" customHeight="1" x14ac:dyDescent="0.35">
      <c r="A381" s="42" t="s">
        <v>18</v>
      </c>
      <c r="B381" s="42"/>
      <c r="E381" s="42" t="s">
        <v>15</v>
      </c>
      <c r="F381" s="11" t="s">
        <v>4</v>
      </c>
      <c r="G381" s="42"/>
      <c r="H381" s="44" t="s">
        <v>3</v>
      </c>
      <c r="I381" s="42"/>
      <c r="J381" s="49"/>
      <c r="K381" s="42"/>
      <c r="L381" s="48" t="s">
        <v>16</v>
      </c>
      <c r="N381" s="49"/>
    </row>
    <row r="382" spans="1:16" s="43" customFormat="1" ht="6.75" customHeight="1" x14ac:dyDescent="0.35">
      <c r="A382" s="42"/>
      <c r="B382" s="42"/>
      <c r="E382" s="42"/>
      <c r="F382" s="50"/>
      <c r="G382" s="42"/>
      <c r="H382" s="44"/>
      <c r="I382" s="42"/>
      <c r="J382" s="42"/>
      <c r="K382" s="42"/>
      <c r="L382" s="48"/>
      <c r="N382" s="42"/>
      <c r="O382" s="42"/>
    </row>
    <row r="383" spans="1:16" s="43" customFormat="1" ht="19.5" customHeight="1" x14ac:dyDescent="0.35">
      <c r="A383" s="42" t="s">
        <v>19</v>
      </c>
      <c r="B383" s="42"/>
      <c r="E383" s="42" t="s">
        <v>15</v>
      </c>
      <c r="F383" s="11" t="s">
        <v>4</v>
      </c>
      <c r="G383" s="42"/>
      <c r="H383" s="44" t="s">
        <v>3</v>
      </c>
      <c r="I383" s="42"/>
      <c r="J383" s="49"/>
      <c r="K383" s="42"/>
      <c r="L383" s="48" t="s">
        <v>16</v>
      </c>
      <c r="N383" s="49"/>
    </row>
    <row r="384" spans="1:16" ht="7.5" customHeight="1" x14ac:dyDescent="0.35">
      <c r="C384" s="43"/>
      <c r="D384" s="43"/>
      <c r="H384" s="44"/>
      <c r="L384" s="48"/>
      <c r="M384" s="43"/>
      <c r="P384" s="43"/>
    </row>
    <row r="385" spans="1:16" ht="22.5" customHeight="1" x14ac:dyDescent="0.35">
      <c r="A385" s="43" t="s">
        <v>20</v>
      </c>
      <c r="B385" s="43"/>
      <c r="C385" s="43"/>
      <c r="D385" s="43"/>
      <c r="E385" s="43"/>
      <c r="F385" s="43"/>
      <c r="G385" s="43"/>
      <c r="H385" s="43"/>
      <c r="I385" s="43"/>
      <c r="J385" s="43"/>
      <c r="K385" s="43"/>
      <c r="L385" s="43"/>
      <c r="M385" s="43"/>
      <c r="N385" s="43"/>
      <c r="O385" s="43"/>
      <c r="P385" s="43"/>
    </row>
    <row r="386" spans="1:16" ht="23.25" customHeight="1" x14ac:dyDescent="0.35">
      <c r="B386" s="150">
        <f>VLOOKUP('Thang 1'!D363,'Đầu vào'!A:H,7,0)</f>
        <v>0</v>
      </c>
      <c r="C386" s="150"/>
      <c r="D386" s="150"/>
      <c r="E386" s="150"/>
      <c r="F386" s="150"/>
      <c r="G386" s="150"/>
      <c r="H386" s="150"/>
      <c r="I386" s="150"/>
      <c r="J386" s="150"/>
      <c r="K386" s="150"/>
      <c r="L386" s="150"/>
      <c r="M386" s="150"/>
      <c r="N386" s="150"/>
      <c r="O386" s="150"/>
    </row>
    <row r="387" spans="1:16" ht="20.25" customHeight="1" x14ac:dyDescent="0.35">
      <c r="A387" s="43" t="s">
        <v>21</v>
      </c>
      <c r="B387" s="43"/>
      <c r="C387" s="43"/>
      <c r="D387" s="43"/>
      <c r="E387" s="43"/>
      <c r="F387" s="43"/>
      <c r="G387" s="43"/>
      <c r="H387" s="43"/>
      <c r="I387" s="43"/>
      <c r="J387" s="43"/>
      <c r="K387" s="43"/>
      <c r="L387" s="43"/>
      <c r="M387" s="43"/>
      <c r="N387" s="43"/>
      <c r="O387" s="43"/>
      <c r="P387" s="43"/>
    </row>
    <row r="388" spans="1:16" ht="24" customHeight="1" x14ac:dyDescent="0.35">
      <c r="B388" s="150">
        <f>VLOOKUP('Thang 1'!D363,'Đầu vào'!A:H,8,0)</f>
        <v>0</v>
      </c>
      <c r="C388" s="150"/>
      <c r="D388" s="150"/>
      <c r="E388" s="150"/>
      <c r="F388" s="150"/>
      <c r="G388" s="150"/>
      <c r="H388" s="150"/>
      <c r="I388" s="150"/>
      <c r="J388" s="150"/>
      <c r="K388" s="150"/>
      <c r="L388" s="150"/>
      <c r="M388" s="150"/>
      <c r="N388" s="150"/>
      <c r="O388" s="150"/>
    </row>
    <row r="390" spans="1:16" s="43" customFormat="1" ht="17.399999999999999" x14ac:dyDescent="0.3">
      <c r="C390" s="51" t="s">
        <v>35</v>
      </c>
      <c r="G390" s="51"/>
      <c r="K390" s="51" t="s">
        <v>22</v>
      </c>
    </row>
    <row r="396" spans="1:16" s="43" customFormat="1" ht="17.399999999999999" x14ac:dyDescent="0.3">
      <c r="C396" s="51" t="str">
        <f>'Đầu vào'!$C$7</f>
        <v xml:space="preserve">Nguyễn Tuấn Thành </v>
      </c>
      <c r="G396" s="51"/>
      <c r="K396" s="51" t="str">
        <f>'Đầu vào'!$C$8</f>
        <v>Nguyễn Sĩ Thoả</v>
      </c>
    </row>
    <row r="397" spans="1:16" ht="22.5" customHeight="1" x14ac:dyDescent="0.35">
      <c r="A397" s="152" t="s">
        <v>0</v>
      </c>
      <c r="B397" s="152"/>
      <c r="C397" s="152"/>
      <c r="D397" s="152"/>
      <c r="E397" s="152"/>
      <c r="F397" s="152"/>
      <c r="G397" s="152"/>
      <c r="H397" s="152"/>
      <c r="I397" s="152"/>
      <c r="J397" s="152"/>
      <c r="K397" s="152"/>
      <c r="L397" s="152"/>
      <c r="M397" s="152"/>
      <c r="N397" s="152"/>
      <c r="O397" s="152"/>
    </row>
    <row r="398" spans="1:16" ht="13.5" customHeight="1" x14ac:dyDescent="0.35"/>
    <row r="399" spans="1:16" x14ac:dyDescent="0.35">
      <c r="A399" s="43" t="s">
        <v>1</v>
      </c>
      <c r="B399" s="43"/>
      <c r="D399" s="44">
        <f>D363+1</f>
        <v>12</v>
      </c>
    </row>
    <row r="400" spans="1:16" x14ac:dyDescent="0.35">
      <c r="O400" s="45" t="str">
        <f>"Hải phòng, ngày "&amp;DAY(P400)&amp;" tháng "&amp;MONTH(P400)&amp;" năm 2025"</f>
        <v>Hải phòng, ngày 10 tháng 11 năm 2025</v>
      </c>
      <c r="P400" s="46">
        <f>VLOOKUP('Thang 1'!D399,'Đầu vào'!A:H,2,0)</f>
        <v>45971</v>
      </c>
    </row>
    <row r="402" spans="1:16" ht="21" customHeight="1" x14ac:dyDescent="0.35">
      <c r="A402" s="43" t="s">
        <v>2</v>
      </c>
      <c r="B402" s="43"/>
      <c r="C402" s="43"/>
      <c r="D402" s="47" t="s">
        <v>3</v>
      </c>
      <c r="E402" s="48"/>
      <c r="F402" s="11" t="s">
        <v>4</v>
      </c>
      <c r="H402" s="48" t="s">
        <v>5</v>
      </c>
      <c r="I402" s="48"/>
      <c r="J402" s="49"/>
      <c r="L402" s="48" t="s">
        <v>6</v>
      </c>
      <c r="N402" s="49"/>
    </row>
    <row r="403" spans="1:16" ht="21" customHeight="1" x14ac:dyDescent="0.35">
      <c r="A403" s="43" t="s">
        <v>7</v>
      </c>
      <c r="B403" s="43"/>
      <c r="C403" s="43"/>
      <c r="D403" s="43"/>
      <c r="E403" s="43"/>
      <c r="F403" s="43"/>
      <c r="G403" s="43"/>
      <c r="H403" s="43"/>
      <c r="I403" s="43"/>
      <c r="J403" s="43"/>
      <c r="K403" s="43"/>
      <c r="L403" s="43"/>
      <c r="M403" s="43"/>
      <c r="N403" s="43"/>
      <c r="O403" s="43"/>
      <c r="P403" s="43"/>
    </row>
    <row r="404" spans="1:16" ht="21" customHeight="1" x14ac:dyDescent="0.35">
      <c r="A404" s="42" t="s">
        <v>8</v>
      </c>
      <c r="C404" s="42" t="str">
        <f>VLOOKUP('Thang 1'!D399,'Đầu vào'!A:H,5,0)</f>
        <v>01 tổ</v>
      </c>
    </row>
    <row r="405" spans="1:16" ht="21" customHeight="1" x14ac:dyDescent="0.35">
      <c r="A405" s="42" t="s">
        <v>9</v>
      </c>
    </row>
    <row r="406" spans="1:16" ht="24" customHeight="1" x14ac:dyDescent="0.35">
      <c r="B406" s="148" t="str">
        <f>VLOOKUP('Thang 1'!D399,'Đầu vào'!A:H,6,0)</f>
        <v>Máy đào, pông tông</v>
      </c>
      <c r="C406" s="148"/>
      <c r="D406" s="148"/>
      <c r="E406" s="148"/>
      <c r="F406" s="148"/>
      <c r="G406" s="148"/>
      <c r="H406" s="148"/>
      <c r="I406" s="148"/>
      <c r="J406" s="148"/>
      <c r="K406" s="148"/>
      <c r="L406" s="148"/>
      <c r="M406" s="148"/>
      <c r="N406" s="148"/>
      <c r="O406" s="148"/>
    </row>
    <row r="407" spans="1:16" ht="19.5" customHeight="1" x14ac:dyDescent="0.35">
      <c r="A407" s="43" t="s">
        <v>10</v>
      </c>
      <c r="B407" s="43"/>
      <c r="C407" s="43"/>
      <c r="D407" s="43"/>
      <c r="E407" s="43"/>
      <c r="F407" s="43"/>
      <c r="G407" s="43"/>
      <c r="H407" s="43"/>
      <c r="I407" s="43"/>
      <c r="J407" s="43"/>
      <c r="K407" s="43"/>
      <c r="L407" s="43"/>
      <c r="M407" s="43"/>
      <c r="N407" s="43"/>
      <c r="O407" s="43"/>
      <c r="P407" s="43"/>
    </row>
    <row r="408" spans="1:16" ht="19.5" customHeight="1" x14ac:dyDescent="0.35">
      <c r="A408" s="43" t="s">
        <v>11</v>
      </c>
      <c r="B408" s="43"/>
      <c r="C408" s="43"/>
      <c r="D408" s="43"/>
      <c r="E408" s="43"/>
      <c r="F408" s="43"/>
      <c r="G408" s="43"/>
      <c r="H408" s="43"/>
      <c r="I408" s="43"/>
      <c r="J408" s="43"/>
      <c r="K408" s="43"/>
      <c r="L408" s="43"/>
      <c r="M408" s="43"/>
      <c r="N408" s="43"/>
      <c r="O408" s="43"/>
      <c r="P408" s="43"/>
    </row>
    <row r="409" spans="1:16" ht="42.75" customHeight="1" x14ac:dyDescent="0.35">
      <c r="B409" s="149" t="str">
        <f>VLOOKUP('Thang 1'!D399,'Đầu vào'!A:H,3,0)</f>
        <v>- Đào đất lòng kênh bằng máy đào đoạn 1 từ Km: 0+000.00 đến Km: 0+132</v>
      </c>
      <c r="C409" s="149"/>
      <c r="D409" s="149"/>
      <c r="E409" s="149"/>
      <c r="F409" s="149"/>
      <c r="G409" s="149"/>
      <c r="H409" s="149"/>
      <c r="I409" s="149"/>
      <c r="J409" s="149"/>
      <c r="K409" s="149"/>
      <c r="L409" s="149"/>
      <c r="M409" s="149"/>
      <c r="N409" s="149"/>
      <c r="O409" s="149"/>
    </row>
    <row r="410" spans="1:16" ht="23.25" customHeight="1" x14ac:dyDescent="0.35">
      <c r="A410" s="43" t="s">
        <v>12</v>
      </c>
      <c r="B410" s="43"/>
      <c r="C410" s="43"/>
      <c r="D410" s="43"/>
      <c r="E410" s="43"/>
      <c r="F410" s="43"/>
      <c r="G410" s="43"/>
      <c r="H410" s="43"/>
      <c r="I410" s="43"/>
      <c r="J410" s="43"/>
      <c r="K410" s="43"/>
      <c r="L410" s="43"/>
      <c r="M410" s="43"/>
      <c r="N410" s="43"/>
      <c r="O410" s="43"/>
      <c r="P410" s="43"/>
    </row>
    <row r="411" spans="1:16" ht="31.5" customHeight="1" x14ac:dyDescent="0.35">
      <c r="B411" s="149">
        <f>VLOOKUP('Thang 1'!D399,'Đầu vào'!A:H,4,0)</f>
        <v>0</v>
      </c>
      <c r="C411" s="149"/>
      <c r="D411" s="149"/>
      <c r="E411" s="149"/>
      <c r="F411" s="149"/>
      <c r="G411" s="149"/>
      <c r="H411" s="149"/>
      <c r="I411" s="149"/>
      <c r="J411" s="149"/>
      <c r="K411" s="149"/>
      <c r="L411" s="149"/>
      <c r="M411" s="149"/>
      <c r="N411" s="149"/>
      <c r="O411" s="149"/>
    </row>
    <row r="412" spans="1:16" ht="21" customHeight="1" x14ac:dyDescent="0.35">
      <c r="A412" s="43" t="s">
        <v>13</v>
      </c>
      <c r="B412" s="43"/>
      <c r="C412" s="43"/>
      <c r="D412" s="43"/>
      <c r="E412" s="43"/>
      <c r="F412" s="43"/>
      <c r="G412" s="43"/>
      <c r="H412" s="43"/>
      <c r="I412" s="43"/>
      <c r="J412" s="43"/>
      <c r="K412" s="43"/>
      <c r="L412" s="43"/>
      <c r="M412" s="43"/>
      <c r="N412" s="43"/>
      <c r="O412" s="43"/>
      <c r="P412" s="43"/>
    </row>
    <row r="413" spans="1:16" s="43" customFormat="1" ht="20.25" customHeight="1" x14ac:dyDescent="0.35">
      <c r="A413" s="42" t="s">
        <v>14</v>
      </c>
      <c r="B413" s="42"/>
      <c r="E413" s="42" t="s">
        <v>15</v>
      </c>
      <c r="F413" s="11" t="s">
        <v>4</v>
      </c>
      <c r="G413" s="42"/>
      <c r="H413" s="44" t="s">
        <v>3</v>
      </c>
      <c r="I413" s="42"/>
      <c r="J413" s="49"/>
      <c r="K413" s="42"/>
      <c r="L413" s="48" t="s">
        <v>16</v>
      </c>
      <c r="N413" s="49"/>
      <c r="O413" s="42"/>
    </row>
    <row r="414" spans="1:16" s="43" customFormat="1" ht="6" customHeight="1" x14ac:dyDescent="0.35">
      <c r="A414" s="42"/>
      <c r="B414" s="42"/>
      <c r="E414" s="42"/>
      <c r="F414" s="50"/>
      <c r="G414" s="42"/>
      <c r="H414" s="44"/>
      <c r="I414" s="42"/>
      <c r="J414" s="42"/>
      <c r="K414" s="42"/>
      <c r="L414" s="48"/>
      <c r="N414" s="42"/>
      <c r="O414" s="42"/>
    </row>
    <row r="415" spans="1:16" s="43" customFormat="1" ht="20.25" customHeight="1" x14ac:dyDescent="0.35">
      <c r="A415" s="42" t="s">
        <v>17</v>
      </c>
      <c r="B415" s="42"/>
      <c r="E415" s="42" t="s">
        <v>15</v>
      </c>
      <c r="F415" s="11" t="s">
        <v>4</v>
      </c>
      <c r="G415" s="42"/>
      <c r="H415" s="44" t="s">
        <v>3</v>
      </c>
      <c r="I415" s="42"/>
      <c r="J415" s="49"/>
      <c r="K415" s="42"/>
      <c r="L415" s="48" t="s">
        <v>16</v>
      </c>
      <c r="N415" s="49"/>
    </row>
    <row r="416" spans="1:16" s="43" customFormat="1" ht="5.25" customHeight="1" x14ac:dyDescent="0.35">
      <c r="A416" s="42"/>
      <c r="B416" s="42"/>
      <c r="E416" s="42"/>
      <c r="F416" s="50"/>
      <c r="G416" s="42"/>
      <c r="H416" s="44"/>
      <c r="I416" s="42"/>
      <c r="J416" s="42"/>
      <c r="K416" s="42"/>
      <c r="L416" s="48"/>
      <c r="N416" s="42"/>
      <c r="O416" s="42"/>
    </row>
    <row r="417" spans="1:16" s="43" customFormat="1" ht="21" customHeight="1" x14ac:dyDescent="0.35">
      <c r="A417" s="42" t="s">
        <v>18</v>
      </c>
      <c r="B417" s="42"/>
      <c r="E417" s="42" t="s">
        <v>15</v>
      </c>
      <c r="F417" s="11" t="s">
        <v>4</v>
      </c>
      <c r="G417" s="42"/>
      <c r="H417" s="44" t="s">
        <v>3</v>
      </c>
      <c r="I417" s="42"/>
      <c r="J417" s="49"/>
      <c r="K417" s="42"/>
      <c r="L417" s="48" t="s">
        <v>16</v>
      </c>
      <c r="N417" s="49"/>
    </row>
    <row r="418" spans="1:16" s="43" customFormat="1" ht="6.75" customHeight="1" x14ac:dyDescent="0.35">
      <c r="A418" s="42"/>
      <c r="B418" s="42"/>
      <c r="E418" s="42"/>
      <c r="F418" s="50"/>
      <c r="G418" s="42"/>
      <c r="H418" s="44"/>
      <c r="I418" s="42"/>
      <c r="J418" s="42"/>
      <c r="K418" s="42"/>
      <c r="L418" s="48"/>
      <c r="N418" s="42"/>
      <c r="O418" s="42"/>
    </row>
    <row r="419" spans="1:16" s="43" customFormat="1" ht="19.5" customHeight="1" x14ac:dyDescent="0.35">
      <c r="A419" s="42" t="s">
        <v>19</v>
      </c>
      <c r="B419" s="42"/>
      <c r="E419" s="42" t="s">
        <v>15</v>
      </c>
      <c r="F419" s="11" t="s">
        <v>4</v>
      </c>
      <c r="G419" s="42"/>
      <c r="H419" s="44" t="s">
        <v>3</v>
      </c>
      <c r="I419" s="42"/>
      <c r="J419" s="49"/>
      <c r="K419" s="42"/>
      <c r="L419" s="48" t="s">
        <v>16</v>
      </c>
      <c r="N419" s="49"/>
    </row>
    <row r="420" spans="1:16" ht="7.5" customHeight="1" x14ac:dyDescent="0.35">
      <c r="C420" s="43"/>
      <c r="D420" s="43"/>
      <c r="H420" s="44"/>
      <c r="L420" s="48"/>
      <c r="M420" s="43"/>
      <c r="P420" s="43"/>
    </row>
    <row r="421" spans="1:16" ht="22.5" customHeight="1" x14ac:dyDescent="0.35">
      <c r="A421" s="43" t="s">
        <v>20</v>
      </c>
      <c r="B421" s="43"/>
      <c r="C421" s="43"/>
      <c r="D421" s="43"/>
      <c r="E421" s="43"/>
      <c r="F421" s="43"/>
      <c r="G421" s="43"/>
      <c r="H421" s="43"/>
      <c r="I421" s="43"/>
      <c r="J421" s="43"/>
      <c r="K421" s="43"/>
      <c r="L421" s="43"/>
      <c r="M421" s="43"/>
      <c r="N421" s="43"/>
      <c r="O421" s="43"/>
      <c r="P421" s="43"/>
    </row>
    <row r="422" spans="1:16" ht="23.25" customHeight="1" x14ac:dyDescent="0.35">
      <c r="B422" s="151" t="s">
        <v>117</v>
      </c>
      <c r="C422" s="150"/>
      <c r="D422" s="150"/>
      <c r="E422" s="150"/>
      <c r="F422" s="150"/>
      <c r="G422" s="150"/>
      <c r="H422" s="150"/>
      <c r="I422" s="150"/>
      <c r="J422" s="150"/>
      <c r="K422" s="150"/>
      <c r="L422" s="150"/>
      <c r="M422" s="150"/>
      <c r="N422" s="150"/>
      <c r="O422" s="150"/>
    </row>
    <row r="423" spans="1:16" ht="20.25" customHeight="1" x14ac:dyDescent="0.35">
      <c r="A423" s="43" t="s">
        <v>21</v>
      </c>
      <c r="B423" s="43"/>
      <c r="C423" s="43"/>
      <c r="D423" s="43"/>
      <c r="E423" s="43"/>
      <c r="F423" s="43"/>
      <c r="G423" s="43"/>
      <c r="H423" s="43"/>
      <c r="I423" s="43"/>
      <c r="J423" s="43"/>
      <c r="K423" s="43"/>
      <c r="L423" s="43"/>
      <c r="M423" s="43"/>
      <c r="N423" s="43"/>
      <c r="O423" s="43"/>
      <c r="P423" s="43"/>
    </row>
    <row r="424" spans="1:16" ht="24" customHeight="1" x14ac:dyDescent="0.35">
      <c r="B424" s="150">
        <f>VLOOKUP('Thang 1'!D399,'Đầu vào'!A:H,8,0)</f>
        <v>0</v>
      </c>
      <c r="C424" s="150"/>
      <c r="D424" s="150"/>
      <c r="E424" s="150"/>
      <c r="F424" s="150"/>
      <c r="G424" s="150"/>
      <c r="H424" s="150"/>
      <c r="I424" s="150"/>
      <c r="J424" s="150"/>
      <c r="K424" s="150"/>
      <c r="L424" s="150"/>
      <c r="M424" s="150"/>
      <c r="N424" s="150"/>
      <c r="O424" s="150"/>
    </row>
    <row r="426" spans="1:16" s="43" customFormat="1" ht="17.399999999999999" x14ac:dyDescent="0.3">
      <c r="C426" s="51" t="s">
        <v>35</v>
      </c>
      <c r="G426" s="51"/>
      <c r="K426" s="51" t="s">
        <v>22</v>
      </c>
    </row>
    <row r="432" spans="1:16" s="43" customFormat="1" ht="17.399999999999999" x14ac:dyDescent="0.3">
      <c r="C432" s="51" t="str">
        <f>'Đầu vào'!$C$7</f>
        <v xml:space="preserve">Nguyễn Tuấn Thành </v>
      </c>
      <c r="G432" s="51"/>
      <c r="K432" s="51" t="str">
        <f>'Đầu vào'!$C$8</f>
        <v>Nguyễn Sĩ Thoả</v>
      </c>
    </row>
    <row r="433" spans="1:16" ht="22.5" customHeight="1" x14ac:dyDescent="0.35">
      <c r="A433" s="152" t="s">
        <v>0</v>
      </c>
      <c r="B433" s="152"/>
      <c r="C433" s="152"/>
      <c r="D433" s="152"/>
      <c r="E433" s="152"/>
      <c r="F433" s="152"/>
      <c r="G433" s="152"/>
      <c r="H433" s="152"/>
      <c r="I433" s="152"/>
      <c r="J433" s="152"/>
      <c r="K433" s="152"/>
      <c r="L433" s="152"/>
      <c r="M433" s="152"/>
      <c r="N433" s="152"/>
      <c r="O433" s="152"/>
    </row>
    <row r="434" spans="1:16" ht="13.5" customHeight="1" x14ac:dyDescent="0.35"/>
    <row r="435" spans="1:16" x14ac:dyDescent="0.35">
      <c r="A435" s="43" t="s">
        <v>1</v>
      </c>
      <c r="B435" s="43"/>
      <c r="D435" s="44">
        <f>D399+1</f>
        <v>13</v>
      </c>
    </row>
    <row r="436" spans="1:16" x14ac:dyDescent="0.35">
      <c r="O436" s="45" t="str">
        <f>"Hải phòng, ngày "&amp;DAY(P436)&amp;" tháng "&amp;MONTH(P436)&amp;" năm 2025"</f>
        <v>Hải phòng, ngày 11 tháng 11 năm 2025</v>
      </c>
      <c r="P436" s="46">
        <f>VLOOKUP('Thang 1'!D435,'Đầu vào'!A:H,2,0)</f>
        <v>45972</v>
      </c>
    </row>
    <row r="438" spans="1:16" ht="21" customHeight="1" x14ac:dyDescent="0.35">
      <c r="A438" s="43" t="s">
        <v>2</v>
      </c>
      <c r="B438" s="43"/>
      <c r="C438" s="43"/>
      <c r="D438" s="47" t="s">
        <v>3</v>
      </c>
      <c r="E438" s="48"/>
      <c r="F438" s="11" t="s">
        <v>4</v>
      </c>
      <c r="H438" s="48" t="s">
        <v>5</v>
      </c>
      <c r="I438" s="48"/>
      <c r="J438" s="49"/>
      <c r="L438" s="48" t="s">
        <v>6</v>
      </c>
      <c r="N438" s="49"/>
    </row>
    <row r="439" spans="1:16" ht="21" customHeight="1" x14ac:dyDescent="0.35">
      <c r="A439" s="43" t="s">
        <v>7</v>
      </c>
      <c r="B439" s="43"/>
      <c r="C439" s="43"/>
      <c r="D439" s="43"/>
      <c r="E439" s="43"/>
      <c r="F439" s="43"/>
      <c r="G439" s="43"/>
      <c r="H439" s="43"/>
      <c r="I439" s="43"/>
      <c r="J439" s="43"/>
      <c r="K439" s="43"/>
      <c r="L439" s="43"/>
      <c r="M439" s="43"/>
      <c r="N439" s="43"/>
      <c r="O439" s="43"/>
      <c r="P439" s="43"/>
    </row>
    <row r="440" spans="1:16" ht="21" customHeight="1" x14ac:dyDescent="0.35">
      <c r="A440" s="42" t="s">
        <v>8</v>
      </c>
      <c r="C440" s="42" t="str">
        <f>VLOOKUP('Thang 1'!D435,'Đầu vào'!A:H,5,0)</f>
        <v>01 tổ</v>
      </c>
    </row>
    <row r="441" spans="1:16" ht="21" customHeight="1" x14ac:dyDescent="0.35">
      <c r="A441" s="42" t="s">
        <v>9</v>
      </c>
    </row>
    <row r="442" spans="1:16" ht="24" customHeight="1" x14ac:dyDescent="0.35">
      <c r="B442" s="148" t="str">
        <f>VLOOKUP('Thang 1'!D435,'Đầu vào'!A:H,6,0)</f>
        <v>Máy đào, pông tông</v>
      </c>
      <c r="C442" s="148"/>
      <c r="D442" s="148"/>
      <c r="E442" s="148"/>
      <c r="F442" s="148"/>
      <c r="G442" s="148"/>
      <c r="H442" s="148"/>
      <c r="I442" s="148"/>
      <c r="J442" s="148"/>
      <c r="K442" s="148"/>
      <c r="L442" s="148"/>
      <c r="M442" s="148"/>
      <c r="N442" s="148"/>
      <c r="O442" s="148"/>
    </row>
    <row r="443" spans="1:16" ht="19.5" customHeight="1" x14ac:dyDescent="0.35">
      <c r="A443" s="43" t="s">
        <v>10</v>
      </c>
      <c r="B443" s="43"/>
      <c r="C443" s="43"/>
      <c r="D443" s="43"/>
      <c r="E443" s="43"/>
      <c r="F443" s="43"/>
      <c r="G443" s="43"/>
      <c r="H443" s="43"/>
      <c r="I443" s="43"/>
      <c r="J443" s="43"/>
      <c r="K443" s="43"/>
      <c r="L443" s="43"/>
      <c r="M443" s="43"/>
      <c r="N443" s="43"/>
      <c r="O443" s="43"/>
      <c r="P443" s="43"/>
    </row>
    <row r="444" spans="1:16" ht="19.5" customHeight="1" x14ac:dyDescent="0.35">
      <c r="A444" s="43" t="s">
        <v>11</v>
      </c>
      <c r="B444" s="43"/>
      <c r="C444" s="43"/>
      <c r="D444" s="43"/>
      <c r="E444" s="43"/>
      <c r="F444" s="43"/>
      <c r="G444" s="43"/>
      <c r="H444" s="43"/>
      <c r="I444" s="43"/>
      <c r="J444" s="43"/>
      <c r="K444" s="43"/>
      <c r="L444" s="43"/>
      <c r="M444" s="43"/>
      <c r="N444" s="43"/>
      <c r="O444" s="43"/>
      <c r="P444" s="43"/>
    </row>
    <row r="445" spans="1:16" ht="41.25" customHeight="1" x14ac:dyDescent="0.35">
      <c r="B445" s="149" t="str">
        <f>VLOOKUP('Thang 1'!D435,'Đầu vào'!A:H,3,0)</f>
        <v>- Đào đất lòng kênh bằng máy đào đoạn 1 từ Km: 0+000.00 đến Km: 0+132</v>
      </c>
      <c r="C445" s="149"/>
      <c r="D445" s="149"/>
      <c r="E445" s="149"/>
      <c r="F445" s="149"/>
      <c r="G445" s="149"/>
      <c r="H445" s="149"/>
      <c r="I445" s="149"/>
      <c r="J445" s="149"/>
      <c r="K445" s="149"/>
      <c r="L445" s="149"/>
      <c r="M445" s="149"/>
      <c r="N445" s="149"/>
      <c r="O445" s="149"/>
    </row>
    <row r="446" spans="1:16" ht="23.25" customHeight="1" x14ac:dyDescent="0.35">
      <c r="A446" s="43" t="s">
        <v>12</v>
      </c>
      <c r="B446" s="43"/>
      <c r="C446" s="43"/>
      <c r="D446" s="43"/>
      <c r="E446" s="43"/>
      <c r="F446" s="43"/>
      <c r="G446" s="43"/>
      <c r="H446" s="43"/>
      <c r="I446" s="43"/>
      <c r="J446" s="43"/>
      <c r="K446" s="43"/>
      <c r="L446" s="43"/>
      <c r="M446" s="43"/>
      <c r="N446" s="43"/>
      <c r="O446" s="43"/>
      <c r="P446" s="43"/>
    </row>
    <row r="447" spans="1:16" ht="31.5" customHeight="1" x14ac:dyDescent="0.35">
      <c r="B447" s="149">
        <f>VLOOKUP('Thang 1'!D435,'Đầu vào'!A:H,4,0)</f>
        <v>0</v>
      </c>
      <c r="C447" s="149"/>
      <c r="D447" s="149"/>
      <c r="E447" s="149"/>
      <c r="F447" s="149"/>
      <c r="G447" s="149"/>
      <c r="H447" s="149"/>
      <c r="I447" s="149"/>
      <c r="J447" s="149"/>
      <c r="K447" s="149"/>
      <c r="L447" s="149"/>
      <c r="M447" s="149"/>
      <c r="N447" s="149"/>
      <c r="O447" s="149"/>
    </row>
    <row r="448" spans="1:16" ht="21" customHeight="1" x14ac:dyDescent="0.35">
      <c r="A448" s="43" t="s">
        <v>13</v>
      </c>
      <c r="B448" s="43"/>
      <c r="C448" s="43"/>
      <c r="D448" s="43"/>
      <c r="E448" s="43"/>
      <c r="F448" s="43"/>
      <c r="G448" s="43"/>
      <c r="H448" s="43"/>
      <c r="I448" s="43"/>
      <c r="J448" s="43"/>
      <c r="K448" s="43"/>
      <c r="L448" s="43"/>
      <c r="M448" s="43"/>
      <c r="N448" s="43"/>
      <c r="O448" s="43"/>
      <c r="P448" s="43"/>
    </row>
    <row r="449" spans="1:16" s="43" customFormat="1" ht="20.25" customHeight="1" x14ac:dyDescent="0.35">
      <c r="A449" s="42" t="s">
        <v>14</v>
      </c>
      <c r="B449" s="42"/>
      <c r="E449" s="42" t="s">
        <v>15</v>
      </c>
      <c r="F449" s="11" t="s">
        <v>4</v>
      </c>
      <c r="G449" s="42"/>
      <c r="H449" s="44" t="s">
        <v>3</v>
      </c>
      <c r="I449" s="42"/>
      <c r="J449" s="49"/>
      <c r="K449" s="42"/>
      <c r="L449" s="48" t="s">
        <v>16</v>
      </c>
      <c r="N449" s="49"/>
      <c r="O449" s="42"/>
    </row>
    <row r="450" spans="1:16" s="43" customFormat="1" ht="6" customHeight="1" x14ac:dyDescent="0.35">
      <c r="A450" s="42"/>
      <c r="B450" s="42"/>
      <c r="E450" s="42"/>
      <c r="F450" s="50"/>
      <c r="G450" s="42"/>
      <c r="H450" s="44"/>
      <c r="I450" s="42"/>
      <c r="J450" s="42"/>
      <c r="K450" s="42"/>
      <c r="L450" s="48"/>
      <c r="N450" s="42"/>
      <c r="O450" s="42"/>
    </row>
    <row r="451" spans="1:16" s="43" customFormat="1" ht="20.25" customHeight="1" x14ac:dyDescent="0.35">
      <c r="A451" s="42" t="s">
        <v>17</v>
      </c>
      <c r="B451" s="42"/>
      <c r="E451" s="42" t="s">
        <v>15</v>
      </c>
      <c r="F451" s="11" t="s">
        <v>4</v>
      </c>
      <c r="G451" s="42"/>
      <c r="H451" s="44" t="s">
        <v>3</v>
      </c>
      <c r="I451" s="42"/>
      <c r="J451" s="49"/>
      <c r="K451" s="42"/>
      <c r="L451" s="48" t="s">
        <v>16</v>
      </c>
      <c r="N451" s="49"/>
    </row>
    <row r="452" spans="1:16" s="43" customFormat="1" ht="5.25" customHeight="1" x14ac:dyDescent="0.35">
      <c r="A452" s="42"/>
      <c r="B452" s="42"/>
      <c r="E452" s="42"/>
      <c r="F452" s="50"/>
      <c r="G452" s="42"/>
      <c r="H452" s="44"/>
      <c r="I452" s="42"/>
      <c r="J452" s="42"/>
      <c r="K452" s="42"/>
      <c r="L452" s="48"/>
      <c r="N452" s="42"/>
      <c r="O452" s="42"/>
    </row>
    <row r="453" spans="1:16" s="43" customFormat="1" ht="21" customHeight="1" x14ac:dyDescent="0.35">
      <c r="A453" s="42" t="s">
        <v>18</v>
      </c>
      <c r="B453" s="42"/>
      <c r="E453" s="42" t="s">
        <v>15</v>
      </c>
      <c r="F453" s="11" t="s">
        <v>4</v>
      </c>
      <c r="G453" s="42"/>
      <c r="H453" s="44" t="s">
        <v>3</v>
      </c>
      <c r="I453" s="42"/>
      <c r="J453" s="49"/>
      <c r="K453" s="42"/>
      <c r="L453" s="48" t="s">
        <v>16</v>
      </c>
      <c r="N453" s="49"/>
    </row>
    <row r="454" spans="1:16" s="43" customFormat="1" ht="6.75" customHeight="1" x14ac:dyDescent="0.35">
      <c r="A454" s="42"/>
      <c r="B454" s="42"/>
      <c r="E454" s="42"/>
      <c r="F454" s="50"/>
      <c r="G454" s="42"/>
      <c r="H454" s="44"/>
      <c r="I454" s="42"/>
      <c r="J454" s="42"/>
      <c r="K454" s="42"/>
      <c r="L454" s="48"/>
      <c r="N454" s="42"/>
      <c r="O454" s="42"/>
    </row>
    <row r="455" spans="1:16" s="43" customFormat="1" ht="19.5" customHeight="1" x14ac:dyDescent="0.35">
      <c r="A455" s="42" t="s">
        <v>19</v>
      </c>
      <c r="B455" s="42"/>
      <c r="E455" s="42" t="s">
        <v>15</v>
      </c>
      <c r="F455" s="11" t="s">
        <v>4</v>
      </c>
      <c r="G455" s="42"/>
      <c r="H455" s="44" t="s">
        <v>3</v>
      </c>
      <c r="I455" s="42"/>
      <c r="J455" s="49"/>
      <c r="K455" s="42"/>
      <c r="L455" s="48" t="s">
        <v>16</v>
      </c>
      <c r="N455" s="49"/>
    </row>
    <row r="456" spans="1:16" ht="7.5" customHeight="1" x14ac:dyDescent="0.35">
      <c r="C456" s="43"/>
      <c r="D456" s="43"/>
      <c r="H456" s="44"/>
      <c r="L456" s="48"/>
      <c r="M456" s="43"/>
      <c r="P456" s="43"/>
    </row>
    <row r="457" spans="1:16" ht="22.5" customHeight="1" x14ac:dyDescent="0.35">
      <c r="A457" s="43" t="s">
        <v>20</v>
      </c>
      <c r="B457" s="43"/>
      <c r="C457" s="43"/>
      <c r="D457" s="43"/>
      <c r="E457" s="43"/>
      <c r="F457" s="43"/>
      <c r="G457" s="43"/>
      <c r="H457" s="43"/>
      <c r="I457" s="43"/>
      <c r="J457" s="43"/>
      <c r="K457" s="43"/>
      <c r="L457" s="43"/>
      <c r="M457" s="43"/>
      <c r="N457" s="43"/>
      <c r="O457" s="43"/>
      <c r="P457" s="43"/>
    </row>
    <row r="458" spans="1:16" ht="23.25" customHeight="1" x14ac:dyDescent="0.35">
      <c r="B458" s="150">
        <f>VLOOKUP('Thang 1'!D435,'Đầu vào'!A:H,7,0)</f>
        <v>0</v>
      </c>
      <c r="C458" s="150"/>
      <c r="D458" s="150"/>
      <c r="E458" s="150"/>
      <c r="F458" s="150"/>
      <c r="G458" s="150"/>
      <c r="H458" s="150"/>
      <c r="I458" s="150"/>
      <c r="J458" s="150"/>
      <c r="K458" s="150"/>
      <c r="L458" s="150"/>
      <c r="M458" s="150"/>
      <c r="N458" s="150"/>
      <c r="O458" s="150"/>
    </row>
    <row r="459" spans="1:16" ht="20.25" customHeight="1" x14ac:dyDescent="0.35">
      <c r="A459" s="43" t="s">
        <v>21</v>
      </c>
      <c r="B459" s="43"/>
      <c r="C459" s="43"/>
      <c r="D459" s="43"/>
      <c r="E459" s="43"/>
      <c r="F459" s="43"/>
      <c r="G459" s="43"/>
      <c r="H459" s="43"/>
      <c r="I459" s="43"/>
      <c r="J459" s="43"/>
      <c r="K459" s="43"/>
      <c r="L459" s="43"/>
      <c r="M459" s="43"/>
      <c r="N459" s="43"/>
      <c r="O459" s="43"/>
      <c r="P459" s="43"/>
    </row>
    <row r="460" spans="1:16" ht="24" customHeight="1" x14ac:dyDescent="0.35">
      <c r="B460" s="150">
        <f>VLOOKUP('Thang 1'!D435,'Đầu vào'!A:H,8,0)</f>
        <v>0</v>
      </c>
      <c r="C460" s="150"/>
      <c r="D460" s="150"/>
      <c r="E460" s="150"/>
      <c r="F460" s="150"/>
      <c r="G460" s="150"/>
      <c r="H460" s="150"/>
      <c r="I460" s="150"/>
      <c r="J460" s="150"/>
      <c r="K460" s="150"/>
      <c r="L460" s="150"/>
      <c r="M460" s="150"/>
      <c r="N460" s="150"/>
      <c r="O460" s="150"/>
    </row>
    <row r="462" spans="1:16" s="43" customFormat="1" ht="17.399999999999999" x14ac:dyDescent="0.3">
      <c r="C462" s="51" t="s">
        <v>35</v>
      </c>
      <c r="G462" s="51"/>
      <c r="K462" s="51" t="s">
        <v>22</v>
      </c>
    </row>
    <row r="468" spans="1:16" s="43" customFormat="1" ht="17.399999999999999" x14ac:dyDescent="0.3">
      <c r="C468" s="51" t="str">
        <f>'Đầu vào'!$C$7</f>
        <v xml:space="preserve">Nguyễn Tuấn Thành </v>
      </c>
      <c r="G468" s="51"/>
      <c r="K468" s="51" t="str">
        <f>'Đầu vào'!$C$8</f>
        <v>Nguyễn Sĩ Thoả</v>
      </c>
    </row>
    <row r="469" spans="1:16" ht="22.5" customHeight="1" x14ac:dyDescent="0.35">
      <c r="A469" s="152" t="s">
        <v>0</v>
      </c>
      <c r="B469" s="152"/>
      <c r="C469" s="152"/>
      <c r="D469" s="152"/>
      <c r="E469" s="152"/>
      <c r="F469" s="152"/>
      <c r="G469" s="152"/>
      <c r="H469" s="152"/>
      <c r="I469" s="152"/>
      <c r="J469" s="152"/>
      <c r="K469" s="152"/>
      <c r="L469" s="152"/>
      <c r="M469" s="152"/>
      <c r="N469" s="152"/>
      <c r="O469" s="152"/>
    </row>
    <row r="470" spans="1:16" ht="13.5" customHeight="1" x14ac:dyDescent="0.35"/>
    <row r="471" spans="1:16" x14ac:dyDescent="0.35">
      <c r="A471" s="43" t="s">
        <v>1</v>
      </c>
      <c r="B471" s="43"/>
      <c r="D471" s="44">
        <f>D435+1</f>
        <v>14</v>
      </c>
    </row>
    <row r="472" spans="1:16" x14ac:dyDescent="0.35">
      <c r="O472" s="45" t="str">
        <f>"Hải phòng, ngày "&amp;DAY(P472)&amp;" tháng "&amp;MONTH(P472)&amp;" năm 2025"</f>
        <v>Hải phòng, ngày 12 tháng 11 năm 2025</v>
      </c>
      <c r="P472" s="46">
        <f>VLOOKUP('Thang 1'!D471,'Đầu vào'!A:H,2,0)</f>
        <v>45973</v>
      </c>
    </row>
    <row r="474" spans="1:16" ht="21" customHeight="1" x14ac:dyDescent="0.35">
      <c r="A474" s="43" t="s">
        <v>2</v>
      </c>
      <c r="B474" s="43"/>
      <c r="C474" s="43"/>
      <c r="D474" s="47" t="s">
        <v>3</v>
      </c>
      <c r="E474" s="48"/>
      <c r="F474" s="11" t="s">
        <v>4</v>
      </c>
      <c r="H474" s="48" t="s">
        <v>5</v>
      </c>
      <c r="I474" s="48"/>
      <c r="J474" s="49"/>
      <c r="L474" s="48" t="s">
        <v>6</v>
      </c>
      <c r="N474" s="49"/>
    </row>
    <row r="475" spans="1:16" ht="21" customHeight="1" x14ac:dyDescent="0.35">
      <c r="A475" s="43" t="s">
        <v>7</v>
      </c>
      <c r="B475" s="43"/>
      <c r="C475" s="43"/>
      <c r="D475" s="43"/>
      <c r="E475" s="43"/>
      <c r="F475" s="43"/>
      <c r="G475" s="43"/>
      <c r="H475" s="43"/>
      <c r="I475" s="43"/>
      <c r="J475" s="43"/>
      <c r="K475" s="43"/>
      <c r="L475" s="43"/>
      <c r="M475" s="43"/>
      <c r="N475" s="43"/>
      <c r="O475" s="43"/>
      <c r="P475" s="43"/>
    </row>
    <row r="476" spans="1:16" ht="21" customHeight="1" x14ac:dyDescent="0.35">
      <c r="A476" s="42" t="s">
        <v>8</v>
      </c>
      <c r="C476" s="42" t="str">
        <f>VLOOKUP('Thang 1'!D471,'Đầu vào'!A:H,5,0)</f>
        <v>01 tổ</v>
      </c>
    </row>
    <row r="477" spans="1:16" ht="21" customHeight="1" x14ac:dyDescent="0.35">
      <c r="A477" s="42" t="s">
        <v>9</v>
      </c>
    </row>
    <row r="478" spans="1:16" ht="24" customHeight="1" x14ac:dyDescent="0.35">
      <c r="B478" s="148" t="str">
        <f>VLOOKUP('Thang 1'!D471,'Đầu vào'!A:H,6,0)</f>
        <v>Máy đào, pông tông</v>
      </c>
      <c r="C478" s="148"/>
      <c r="D478" s="148"/>
      <c r="E478" s="148"/>
      <c r="F478" s="148"/>
      <c r="G478" s="148"/>
      <c r="H478" s="148"/>
      <c r="I478" s="148"/>
      <c r="J478" s="148"/>
      <c r="K478" s="148"/>
      <c r="L478" s="148"/>
      <c r="M478" s="148"/>
      <c r="N478" s="148"/>
      <c r="O478" s="148"/>
    </row>
    <row r="479" spans="1:16" ht="19.5" customHeight="1" x14ac:dyDescent="0.35">
      <c r="A479" s="43" t="s">
        <v>10</v>
      </c>
      <c r="B479" s="43"/>
      <c r="C479" s="43"/>
      <c r="D479" s="43"/>
      <c r="E479" s="43"/>
      <c r="F479" s="43"/>
      <c r="G479" s="43"/>
      <c r="H479" s="43"/>
      <c r="I479" s="43"/>
      <c r="J479" s="43"/>
      <c r="K479" s="43"/>
      <c r="L479" s="43"/>
      <c r="M479" s="43"/>
      <c r="N479" s="43"/>
      <c r="O479" s="43"/>
      <c r="P479" s="43"/>
    </row>
    <row r="480" spans="1:16" ht="19.5" customHeight="1" x14ac:dyDescent="0.35">
      <c r="A480" s="43" t="s">
        <v>11</v>
      </c>
      <c r="B480" s="43"/>
      <c r="C480" s="43"/>
      <c r="D480" s="43"/>
      <c r="E480" s="43"/>
      <c r="F480" s="43"/>
      <c r="G480" s="43"/>
      <c r="H480" s="43"/>
      <c r="I480" s="43"/>
      <c r="J480" s="43"/>
      <c r="K480" s="43"/>
      <c r="L480" s="43"/>
      <c r="M480" s="43"/>
      <c r="N480" s="43"/>
      <c r="O480" s="43"/>
      <c r="P480" s="43"/>
    </row>
    <row r="481" spans="1:16" ht="40.5" customHeight="1" x14ac:dyDescent="0.35">
      <c r="B481" s="149" t="str">
        <f>VLOOKUP('Thang 1'!D471,'Đầu vào'!A:H,3,0)</f>
        <v>- Đào đất lòng kênh bằng máy đào đoạn 1 từ Km: 0+000.00 đến Km: 0+132</v>
      </c>
      <c r="C481" s="149"/>
      <c r="D481" s="149"/>
      <c r="E481" s="149"/>
      <c r="F481" s="149"/>
      <c r="G481" s="149"/>
      <c r="H481" s="149"/>
      <c r="I481" s="149"/>
      <c r="J481" s="149"/>
      <c r="K481" s="149"/>
      <c r="L481" s="149"/>
      <c r="M481" s="149"/>
      <c r="N481" s="149"/>
      <c r="O481" s="149"/>
    </row>
    <row r="482" spans="1:16" ht="23.25" customHeight="1" x14ac:dyDescent="0.35">
      <c r="A482" s="43" t="s">
        <v>12</v>
      </c>
      <c r="B482" s="43"/>
      <c r="C482" s="43"/>
      <c r="D482" s="43"/>
      <c r="E482" s="43"/>
      <c r="F482" s="43"/>
      <c r="G482" s="43"/>
      <c r="H482" s="43"/>
      <c r="I482" s="43"/>
      <c r="J482" s="43"/>
      <c r="K482" s="43"/>
      <c r="L482" s="43"/>
      <c r="M482" s="43"/>
      <c r="N482" s="43"/>
      <c r="O482" s="43"/>
      <c r="P482" s="43"/>
    </row>
    <row r="483" spans="1:16" ht="31.5" customHeight="1" x14ac:dyDescent="0.35">
      <c r="B483" s="149">
        <f>VLOOKUP('Thang 1'!D471,'Đầu vào'!A:H,4,0)</f>
        <v>0</v>
      </c>
      <c r="C483" s="149"/>
      <c r="D483" s="149"/>
      <c r="E483" s="149"/>
      <c r="F483" s="149"/>
      <c r="G483" s="149"/>
      <c r="H483" s="149"/>
      <c r="I483" s="149"/>
      <c r="J483" s="149"/>
      <c r="K483" s="149"/>
      <c r="L483" s="149"/>
      <c r="M483" s="149"/>
      <c r="N483" s="149"/>
      <c r="O483" s="149"/>
    </row>
    <row r="484" spans="1:16" ht="21" customHeight="1" x14ac:dyDescent="0.35">
      <c r="A484" s="43" t="s">
        <v>13</v>
      </c>
      <c r="B484" s="43"/>
      <c r="C484" s="43"/>
      <c r="D484" s="43"/>
      <c r="E484" s="43"/>
      <c r="F484" s="43"/>
      <c r="G484" s="43"/>
      <c r="H484" s="43"/>
      <c r="I484" s="43"/>
      <c r="J484" s="43"/>
      <c r="K484" s="43"/>
      <c r="L484" s="43"/>
      <c r="M484" s="43"/>
      <c r="N484" s="43"/>
      <c r="O484" s="43"/>
      <c r="P484" s="43"/>
    </row>
    <row r="485" spans="1:16" s="43" customFormat="1" ht="20.25" customHeight="1" x14ac:dyDescent="0.35">
      <c r="A485" s="42" t="s">
        <v>14</v>
      </c>
      <c r="B485" s="42"/>
      <c r="E485" s="42" t="s">
        <v>15</v>
      </c>
      <c r="F485" s="11" t="s">
        <v>4</v>
      </c>
      <c r="G485" s="42"/>
      <c r="H485" s="44" t="s">
        <v>3</v>
      </c>
      <c r="I485" s="42"/>
      <c r="J485" s="49"/>
      <c r="K485" s="42"/>
      <c r="L485" s="48" t="s">
        <v>16</v>
      </c>
      <c r="N485" s="49"/>
      <c r="O485" s="42"/>
    </row>
    <row r="486" spans="1:16" s="43" customFormat="1" ht="6" customHeight="1" x14ac:dyDescent="0.35">
      <c r="A486" s="42"/>
      <c r="B486" s="42"/>
      <c r="E486" s="42"/>
      <c r="F486" s="50"/>
      <c r="G486" s="42"/>
      <c r="H486" s="44"/>
      <c r="I486" s="42"/>
      <c r="J486" s="42"/>
      <c r="K486" s="42"/>
      <c r="L486" s="48"/>
      <c r="N486" s="42"/>
      <c r="O486" s="42"/>
    </row>
    <row r="487" spans="1:16" s="43" customFormat="1" ht="20.25" customHeight="1" x14ac:dyDescent="0.35">
      <c r="A487" s="42" t="s">
        <v>17</v>
      </c>
      <c r="B487" s="42"/>
      <c r="E487" s="42" t="s">
        <v>15</v>
      </c>
      <c r="F487" s="11" t="s">
        <v>4</v>
      </c>
      <c r="G487" s="42"/>
      <c r="H487" s="44" t="s">
        <v>3</v>
      </c>
      <c r="I487" s="42"/>
      <c r="J487" s="49"/>
      <c r="K487" s="42"/>
      <c r="L487" s="48" t="s">
        <v>16</v>
      </c>
      <c r="N487" s="49"/>
    </row>
    <row r="488" spans="1:16" s="43" customFormat="1" ht="5.25" customHeight="1" x14ac:dyDescent="0.35">
      <c r="A488" s="42"/>
      <c r="B488" s="42"/>
      <c r="E488" s="42"/>
      <c r="F488" s="50"/>
      <c r="G488" s="42"/>
      <c r="H488" s="44"/>
      <c r="I488" s="42"/>
      <c r="J488" s="42"/>
      <c r="K488" s="42"/>
      <c r="L488" s="48"/>
      <c r="N488" s="42"/>
      <c r="O488" s="42"/>
    </row>
    <row r="489" spans="1:16" s="43" customFormat="1" ht="21" customHeight="1" x14ac:dyDescent="0.35">
      <c r="A489" s="42" t="s">
        <v>18</v>
      </c>
      <c r="B489" s="42"/>
      <c r="E489" s="42" t="s">
        <v>15</v>
      </c>
      <c r="F489" s="11" t="s">
        <v>4</v>
      </c>
      <c r="G489" s="42"/>
      <c r="H489" s="44" t="s">
        <v>3</v>
      </c>
      <c r="I489" s="42"/>
      <c r="J489" s="49"/>
      <c r="K489" s="42"/>
      <c r="L489" s="48" t="s">
        <v>16</v>
      </c>
      <c r="N489" s="49"/>
    </row>
    <row r="490" spans="1:16" s="43" customFormat="1" ht="6.75" customHeight="1" x14ac:dyDescent="0.35">
      <c r="A490" s="42"/>
      <c r="B490" s="42"/>
      <c r="E490" s="42"/>
      <c r="F490" s="50"/>
      <c r="G490" s="42"/>
      <c r="H490" s="44"/>
      <c r="I490" s="42"/>
      <c r="J490" s="42"/>
      <c r="K490" s="42"/>
      <c r="L490" s="48"/>
      <c r="N490" s="42"/>
      <c r="O490" s="42"/>
    </row>
    <row r="491" spans="1:16" s="43" customFormat="1" ht="19.5" customHeight="1" x14ac:dyDescent="0.35">
      <c r="A491" s="42" t="s">
        <v>19</v>
      </c>
      <c r="B491" s="42"/>
      <c r="E491" s="42" t="s">
        <v>15</v>
      </c>
      <c r="F491" s="11" t="s">
        <v>4</v>
      </c>
      <c r="G491" s="42"/>
      <c r="H491" s="44" t="s">
        <v>3</v>
      </c>
      <c r="I491" s="42"/>
      <c r="J491" s="49"/>
      <c r="K491" s="42"/>
      <c r="L491" s="48" t="s">
        <v>16</v>
      </c>
      <c r="N491" s="49"/>
    </row>
    <row r="492" spans="1:16" ht="7.5" customHeight="1" x14ac:dyDescent="0.35">
      <c r="C492" s="43"/>
      <c r="D492" s="43"/>
      <c r="H492" s="44"/>
      <c r="L492" s="48"/>
      <c r="M492" s="43"/>
      <c r="P492" s="43"/>
    </row>
    <row r="493" spans="1:16" ht="22.5" customHeight="1" x14ac:dyDescent="0.35">
      <c r="A493" s="43" t="s">
        <v>20</v>
      </c>
      <c r="B493" s="43"/>
      <c r="C493" s="43"/>
      <c r="D493" s="43"/>
      <c r="E493" s="43"/>
      <c r="F493" s="43"/>
      <c r="G493" s="43"/>
      <c r="H493" s="43"/>
      <c r="I493" s="43"/>
      <c r="J493" s="43"/>
      <c r="K493" s="43"/>
      <c r="L493" s="43"/>
      <c r="M493" s="43"/>
      <c r="N493" s="43"/>
      <c r="O493" s="43"/>
      <c r="P493" s="43"/>
    </row>
    <row r="494" spans="1:16" ht="23.25" customHeight="1" x14ac:dyDescent="0.35">
      <c r="B494" s="150">
        <f>VLOOKUP('Thang 1'!D471,'Đầu vào'!A:H,7,0)</f>
        <v>0</v>
      </c>
      <c r="C494" s="150"/>
      <c r="D494" s="150"/>
      <c r="E494" s="150"/>
      <c r="F494" s="150"/>
      <c r="G494" s="150"/>
      <c r="H494" s="150"/>
      <c r="I494" s="150"/>
      <c r="J494" s="150"/>
      <c r="K494" s="150"/>
      <c r="L494" s="150"/>
      <c r="M494" s="150"/>
      <c r="N494" s="150"/>
      <c r="O494" s="150"/>
    </row>
    <row r="495" spans="1:16" ht="20.25" customHeight="1" x14ac:dyDescent="0.35">
      <c r="A495" s="43" t="s">
        <v>21</v>
      </c>
      <c r="B495" s="43"/>
      <c r="C495" s="43"/>
      <c r="D495" s="43"/>
      <c r="E495" s="43"/>
      <c r="F495" s="43"/>
      <c r="G495" s="43"/>
      <c r="H495" s="43"/>
      <c r="I495" s="43"/>
      <c r="J495" s="43"/>
      <c r="K495" s="43"/>
      <c r="L495" s="43"/>
      <c r="M495" s="43"/>
      <c r="N495" s="43"/>
      <c r="O495" s="43"/>
      <c r="P495" s="43"/>
    </row>
    <row r="496" spans="1:16" ht="24" customHeight="1" x14ac:dyDescent="0.35">
      <c r="B496" s="150">
        <f>VLOOKUP('Thang 1'!D471,'Đầu vào'!A:H,8,0)</f>
        <v>0</v>
      </c>
      <c r="C496" s="150"/>
      <c r="D496" s="150"/>
      <c r="E496" s="150"/>
      <c r="F496" s="150"/>
      <c r="G496" s="150"/>
      <c r="H496" s="150"/>
      <c r="I496" s="150"/>
      <c r="J496" s="150"/>
      <c r="K496" s="150"/>
      <c r="L496" s="150"/>
      <c r="M496" s="150"/>
      <c r="N496" s="150"/>
      <c r="O496" s="150"/>
    </row>
    <row r="498" spans="1:16" s="43" customFormat="1" ht="17.399999999999999" x14ac:dyDescent="0.3">
      <c r="C498" s="51" t="s">
        <v>35</v>
      </c>
      <c r="G498" s="51"/>
      <c r="K498" s="51" t="s">
        <v>22</v>
      </c>
    </row>
    <row r="504" spans="1:16" s="43" customFormat="1" ht="17.399999999999999" x14ac:dyDescent="0.3">
      <c r="C504" s="51" t="str">
        <f>'Đầu vào'!$C$7</f>
        <v xml:space="preserve">Nguyễn Tuấn Thành </v>
      </c>
      <c r="G504" s="51"/>
      <c r="K504" s="51" t="str">
        <f>'Đầu vào'!$C$8</f>
        <v>Nguyễn Sĩ Thoả</v>
      </c>
    </row>
    <row r="505" spans="1:16" ht="22.5" customHeight="1" x14ac:dyDescent="0.35">
      <c r="A505" s="152" t="s">
        <v>0</v>
      </c>
      <c r="B505" s="152"/>
      <c r="C505" s="152"/>
      <c r="D505" s="152"/>
      <c r="E505" s="152"/>
      <c r="F505" s="152"/>
      <c r="G505" s="152"/>
      <c r="H505" s="152"/>
      <c r="I505" s="152"/>
      <c r="J505" s="152"/>
      <c r="K505" s="152"/>
      <c r="L505" s="152"/>
      <c r="M505" s="152"/>
      <c r="N505" s="152"/>
      <c r="O505" s="152"/>
    </row>
    <row r="506" spans="1:16" ht="13.5" customHeight="1" x14ac:dyDescent="0.35"/>
    <row r="507" spans="1:16" x14ac:dyDescent="0.35">
      <c r="A507" s="43" t="s">
        <v>1</v>
      </c>
      <c r="B507" s="43"/>
      <c r="D507" s="44">
        <f>D471+1</f>
        <v>15</v>
      </c>
    </row>
    <row r="508" spans="1:16" x14ac:dyDescent="0.35">
      <c r="O508" s="45" t="str">
        <f>"Hải phòng, ngày "&amp;DAY(P508)&amp;" tháng "&amp;MONTH(P508)&amp;" năm 2025"</f>
        <v>Hải phòng, ngày 13 tháng 11 năm 2025</v>
      </c>
      <c r="P508" s="46">
        <f>VLOOKUP('Thang 1'!D507,'Đầu vào'!A:H,2,0)</f>
        <v>45974</v>
      </c>
    </row>
    <row r="510" spans="1:16" ht="21" customHeight="1" x14ac:dyDescent="0.35">
      <c r="A510" s="43" t="s">
        <v>2</v>
      </c>
      <c r="B510" s="43"/>
      <c r="C510" s="43"/>
      <c r="D510" s="47" t="s">
        <v>3</v>
      </c>
      <c r="E510" s="48"/>
      <c r="F510" s="11" t="s">
        <v>4</v>
      </c>
      <c r="H510" s="48" t="s">
        <v>5</v>
      </c>
      <c r="I510" s="48"/>
      <c r="J510" s="49"/>
      <c r="L510" s="48" t="s">
        <v>6</v>
      </c>
      <c r="N510" s="49"/>
    </row>
    <row r="511" spans="1:16" ht="21" customHeight="1" x14ac:dyDescent="0.35">
      <c r="A511" s="43" t="s">
        <v>7</v>
      </c>
      <c r="B511" s="43"/>
      <c r="C511" s="43"/>
      <c r="D511" s="43"/>
      <c r="E511" s="43"/>
      <c r="F511" s="43"/>
      <c r="G511" s="43"/>
      <c r="H511" s="43"/>
      <c r="I511" s="43"/>
      <c r="J511" s="43"/>
      <c r="K511" s="43"/>
      <c r="L511" s="43"/>
      <c r="M511" s="43"/>
      <c r="N511" s="43"/>
      <c r="O511" s="43"/>
      <c r="P511" s="43"/>
    </row>
    <row r="512" spans="1:16" ht="21" customHeight="1" x14ac:dyDescent="0.35">
      <c r="A512" s="42" t="s">
        <v>8</v>
      </c>
      <c r="C512" s="42" t="str">
        <f>VLOOKUP('Thang 1'!D507,'Đầu vào'!A:H,5,0)</f>
        <v>01 tổ</v>
      </c>
    </row>
    <row r="513" spans="1:16" ht="21" customHeight="1" x14ac:dyDescent="0.35">
      <c r="A513" s="42" t="s">
        <v>9</v>
      </c>
    </row>
    <row r="514" spans="1:16" ht="24" customHeight="1" x14ac:dyDescent="0.35">
      <c r="B514" s="148" t="str">
        <f>VLOOKUP('Thang 1'!D507,'Đầu vào'!A:H,6,0)</f>
        <v>Máy đào, pông tông</v>
      </c>
      <c r="C514" s="148"/>
      <c r="D514" s="148"/>
      <c r="E514" s="148"/>
      <c r="F514" s="148"/>
      <c r="G514" s="148"/>
      <c r="H514" s="148"/>
      <c r="I514" s="148"/>
      <c r="J514" s="148"/>
      <c r="K514" s="148"/>
      <c r="L514" s="148"/>
      <c r="M514" s="148"/>
      <c r="N514" s="148"/>
      <c r="O514" s="148"/>
    </row>
    <row r="515" spans="1:16" ht="19.5" customHeight="1" x14ac:dyDescent="0.35">
      <c r="A515" s="43" t="s">
        <v>10</v>
      </c>
      <c r="B515" s="43"/>
      <c r="C515" s="43"/>
      <c r="D515" s="43"/>
      <c r="E515" s="43"/>
      <c r="F515" s="43"/>
      <c r="G515" s="43"/>
      <c r="H515" s="43"/>
      <c r="I515" s="43"/>
      <c r="J515" s="43"/>
      <c r="K515" s="43"/>
      <c r="L515" s="43"/>
      <c r="M515" s="43"/>
      <c r="N515" s="43"/>
      <c r="O515" s="43"/>
      <c r="P515" s="43"/>
    </row>
    <row r="516" spans="1:16" ht="19.5" customHeight="1" x14ac:dyDescent="0.35">
      <c r="A516" s="43" t="s">
        <v>11</v>
      </c>
      <c r="B516" s="43"/>
      <c r="C516" s="43"/>
      <c r="D516" s="43"/>
      <c r="E516" s="43"/>
      <c r="F516" s="43"/>
      <c r="G516" s="43"/>
      <c r="H516" s="43"/>
      <c r="I516" s="43"/>
      <c r="J516" s="43"/>
      <c r="K516" s="43"/>
      <c r="L516" s="43"/>
      <c r="M516" s="43"/>
      <c r="N516" s="43"/>
      <c r="O516" s="43"/>
      <c r="P516" s="43"/>
    </row>
    <row r="517" spans="1:16" s="73" customFormat="1" ht="39.75" customHeight="1" x14ac:dyDescent="0.25">
      <c r="B517" s="153" t="str">
        <f>VLOOKUP('Thang 1'!D507,'Đầu vào'!A:H,3,0)</f>
        <v>- Đào đất lòng kênh bằng máy đào đoạn 1 từ Km: 0+000.00 đến Km: 0+132</v>
      </c>
      <c r="C517" s="153"/>
      <c r="D517" s="153"/>
      <c r="E517" s="153"/>
      <c r="F517" s="153"/>
      <c r="G517" s="153"/>
      <c r="H517" s="153"/>
      <c r="I517" s="153"/>
      <c r="J517" s="153"/>
      <c r="K517" s="153"/>
      <c r="L517" s="153"/>
      <c r="M517" s="153"/>
      <c r="N517" s="153"/>
      <c r="O517" s="153"/>
    </row>
    <row r="518" spans="1:16" ht="23.25" customHeight="1" x14ac:dyDescent="0.35">
      <c r="A518" s="43" t="s">
        <v>12</v>
      </c>
      <c r="B518" s="43"/>
      <c r="C518" s="43"/>
      <c r="D518" s="43"/>
      <c r="E518" s="43"/>
      <c r="F518" s="43"/>
      <c r="G518" s="43"/>
      <c r="H518" s="43"/>
      <c r="I518" s="43"/>
      <c r="J518" s="43"/>
      <c r="K518" s="43"/>
      <c r="L518" s="43"/>
      <c r="M518" s="43"/>
      <c r="N518" s="43"/>
      <c r="O518" s="43"/>
      <c r="P518" s="43"/>
    </row>
    <row r="519" spans="1:16" ht="27" customHeight="1" x14ac:dyDescent="0.35">
      <c r="B519" s="149">
        <f>VLOOKUP('Thang 1'!D507,'Đầu vào'!A:H,4,0)</f>
        <v>0</v>
      </c>
      <c r="C519" s="149"/>
      <c r="D519" s="149"/>
      <c r="E519" s="149"/>
      <c r="F519" s="149"/>
      <c r="G519" s="149"/>
      <c r="H519" s="149"/>
      <c r="I519" s="149"/>
      <c r="J519" s="149"/>
      <c r="K519" s="149"/>
      <c r="L519" s="149"/>
      <c r="M519" s="149"/>
      <c r="N519" s="149"/>
      <c r="O519" s="149"/>
    </row>
    <row r="520" spans="1:16" ht="21" customHeight="1" x14ac:dyDescent="0.35">
      <c r="A520" s="43" t="s">
        <v>13</v>
      </c>
      <c r="B520" s="43"/>
      <c r="C520" s="43"/>
      <c r="D520" s="43"/>
      <c r="E520" s="43"/>
      <c r="F520" s="43"/>
      <c r="G520" s="43"/>
      <c r="H520" s="43"/>
      <c r="I520" s="43"/>
      <c r="J520" s="43"/>
      <c r="K520" s="43"/>
      <c r="L520" s="43"/>
      <c r="M520" s="43"/>
      <c r="N520" s="43"/>
      <c r="O520" s="43"/>
      <c r="P520" s="43"/>
    </row>
    <row r="521" spans="1:16" s="43" customFormat="1" ht="20.25" customHeight="1" x14ac:dyDescent="0.35">
      <c r="A521" s="42" t="s">
        <v>14</v>
      </c>
      <c r="B521" s="42"/>
      <c r="E521" s="42" t="s">
        <v>15</v>
      </c>
      <c r="F521" s="11" t="s">
        <v>4</v>
      </c>
      <c r="G521" s="42"/>
      <c r="H521" s="44" t="s">
        <v>3</v>
      </c>
      <c r="I521" s="42"/>
      <c r="J521" s="49"/>
      <c r="K521" s="42"/>
      <c r="L521" s="48" t="s">
        <v>16</v>
      </c>
      <c r="N521" s="49"/>
      <c r="O521" s="42"/>
    </row>
    <row r="522" spans="1:16" s="43" customFormat="1" ht="6" customHeight="1" x14ac:dyDescent="0.35">
      <c r="A522" s="42"/>
      <c r="B522" s="42"/>
      <c r="E522" s="42"/>
      <c r="F522" s="50"/>
      <c r="G522" s="42"/>
      <c r="H522" s="44"/>
      <c r="I522" s="42"/>
      <c r="J522" s="42"/>
      <c r="K522" s="42"/>
      <c r="L522" s="48"/>
      <c r="N522" s="42"/>
      <c r="O522" s="42"/>
    </row>
    <row r="523" spans="1:16" s="43" customFormat="1" ht="20.25" customHeight="1" x14ac:dyDescent="0.35">
      <c r="A523" s="42" t="s">
        <v>17</v>
      </c>
      <c r="B523" s="42"/>
      <c r="E523" s="42" t="s">
        <v>15</v>
      </c>
      <c r="F523" s="11" t="s">
        <v>4</v>
      </c>
      <c r="G523" s="42"/>
      <c r="H523" s="44" t="s">
        <v>3</v>
      </c>
      <c r="I523" s="42"/>
      <c r="J523" s="49"/>
      <c r="K523" s="42"/>
      <c r="L523" s="48" t="s">
        <v>16</v>
      </c>
      <c r="N523" s="49"/>
    </row>
    <row r="524" spans="1:16" s="43" customFormat="1" ht="5.25" customHeight="1" x14ac:dyDescent="0.35">
      <c r="A524" s="42"/>
      <c r="B524" s="42"/>
      <c r="E524" s="42"/>
      <c r="F524" s="50"/>
      <c r="G524" s="42"/>
      <c r="H524" s="44"/>
      <c r="I524" s="42"/>
      <c r="J524" s="42"/>
      <c r="K524" s="42"/>
      <c r="L524" s="48"/>
      <c r="N524" s="42"/>
      <c r="O524" s="42"/>
    </row>
    <row r="525" spans="1:16" s="43" customFormat="1" ht="21" customHeight="1" x14ac:dyDescent="0.35">
      <c r="A525" s="42" t="s">
        <v>18</v>
      </c>
      <c r="B525" s="42"/>
      <c r="E525" s="42" t="s">
        <v>15</v>
      </c>
      <c r="F525" s="11" t="s">
        <v>4</v>
      </c>
      <c r="G525" s="42"/>
      <c r="H525" s="44" t="s">
        <v>3</v>
      </c>
      <c r="I525" s="42"/>
      <c r="J525" s="49"/>
      <c r="K525" s="42"/>
      <c r="L525" s="48" t="s">
        <v>16</v>
      </c>
      <c r="N525" s="49"/>
    </row>
    <row r="526" spans="1:16" s="43" customFormat="1" ht="6.75" customHeight="1" x14ac:dyDescent="0.35">
      <c r="A526" s="42"/>
      <c r="B526" s="42"/>
      <c r="E526" s="42"/>
      <c r="F526" s="50"/>
      <c r="G526" s="42"/>
      <c r="H526" s="44"/>
      <c r="I526" s="42"/>
      <c r="J526" s="42"/>
      <c r="K526" s="42"/>
      <c r="L526" s="48"/>
      <c r="N526" s="42"/>
      <c r="O526" s="42"/>
    </row>
    <row r="527" spans="1:16" s="43" customFormat="1" ht="19.5" customHeight="1" x14ac:dyDescent="0.35">
      <c r="A527" s="42" t="s">
        <v>19</v>
      </c>
      <c r="B527" s="42"/>
      <c r="E527" s="42" t="s">
        <v>15</v>
      </c>
      <c r="F527" s="11" t="s">
        <v>4</v>
      </c>
      <c r="G527" s="42"/>
      <c r="H527" s="44" t="s">
        <v>3</v>
      </c>
      <c r="I527" s="42"/>
      <c r="J527" s="49"/>
      <c r="K527" s="42"/>
      <c r="L527" s="48" t="s">
        <v>16</v>
      </c>
      <c r="N527" s="49"/>
    </row>
    <row r="528" spans="1:16" ht="7.5" customHeight="1" x14ac:dyDescent="0.35">
      <c r="C528" s="43"/>
      <c r="D528" s="43"/>
      <c r="H528" s="44"/>
      <c r="L528" s="48"/>
      <c r="M528" s="43"/>
      <c r="P528" s="43"/>
    </row>
    <row r="529" spans="1:16" ht="22.5" customHeight="1" x14ac:dyDescent="0.35">
      <c r="A529" s="43" t="s">
        <v>20</v>
      </c>
      <c r="B529" s="43"/>
      <c r="C529" s="43"/>
      <c r="D529" s="43"/>
      <c r="E529" s="43"/>
      <c r="F529" s="43"/>
      <c r="G529" s="43"/>
      <c r="H529" s="43"/>
      <c r="I529" s="43"/>
      <c r="J529" s="43"/>
      <c r="K529" s="43"/>
      <c r="L529" s="43"/>
      <c r="M529" s="43"/>
      <c r="N529" s="43"/>
      <c r="O529" s="43"/>
      <c r="P529" s="43"/>
    </row>
    <row r="530" spans="1:16" ht="23.25" customHeight="1" x14ac:dyDescent="0.35">
      <c r="B530" s="150">
        <f>VLOOKUP('Thang 1'!D507,'Đầu vào'!A:H,7,0)</f>
        <v>0</v>
      </c>
      <c r="C530" s="150"/>
      <c r="D530" s="150"/>
      <c r="E530" s="150"/>
      <c r="F530" s="150"/>
      <c r="G530" s="150"/>
      <c r="H530" s="150"/>
      <c r="I530" s="150"/>
      <c r="J530" s="150"/>
      <c r="K530" s="150"/>
      <c r="L530" s="150"/>
      <c r="M530" s="150"/>
      <c r="N530" s="150"/>
      <c r="O530" s="150"/>
    </row>
    <row r="531" spans="1:16" ht="20.25" customHeight="1" x14ac:dyDescent="0.35">
      <c r="A531" s="43" t="s">
        <v>21</v>
      </c>
      <c r="B531" s="43"/>
      <c r="C531" s="43"/>
      <c r="D531" s="43"/>
      <c r="E531" s="43"/>
      <c r="F531" s="43"/>
      <c r="G531" s="43"/>
      <c r="H531" s="43"/>
      <c r="I531" s="43"/>
      <c r="J531" s="43"/>
      <c r="K531" s="43"/>
      <c r="L531" s="43"/>
      <c r="M531" s="43"/>
      <c r="N531" s="43"/>
      <c r="O531" s="43"/>
      <c r="P531" s="43"/>
    </row>
    <row r="532" spans="1:16" ht="24" customHeight="1" x14ac:dyDescent="0.35">
      <c r="B532" s="150">
        <f>VLOOKUP('Thang 1'!D507,'Đầu vào'!A:H,8,0)</f>
        <v>0</v>
      </c>
      <c r="C532" s="150"/>
      <c r="D532" s="150"/>
      <c r="E532" s="150"/>
      <c r="F532" s="150"/>
      <c r="G532" s="150"/>
      <c r="H532" s="150"/>
      <c r="I532" s="150"/>
      <c r="J532" s="150"/>
      <c r="K532" s="150"/>
      <c r="L532" s="150"/>
      <c r="M532" s="150"/>
      <c r="N532" s="150"/>
      <c r="O532" s="150"/>
    </row>
    <row r="534" spans="1:16" s="43" customFormat="1" ht="17.399999999999999" x14ac:dyDescent="0.3">
      <c r="C534" s="51" t="s">
        <v>35</v>
      </c>
      <c r="G534" s="51"/>
      <c r="K534" s="51" t="s">
        <v>22</v>
      </c>
    </row>
    <row r="540" spans="1:16" s="43" customFormat="1" ht="17.399999999999999" x14ac:dyDescent="0.3">
      <c r="C540" s="51" t="str">
        <f>'Đầu vào'!$C$7</f>
        <v xml:space="preserve">Nguyễn Tuấn Thành </v>
      </c>
      <c r="G540" s="51"/>
      <c r="K540" s="51" t="str">
        <f>'Đầu vào'!$C$8</f>
        <v>Nguyễn Sĩ Thoả</v>
      </c>
    </row>
    <row r="541" spans="1:16" ht="22.5" customHeight="1" x14ac:dyDescent="0.35">
      <c r="A541" s="152" t="s">
        <v>0</v>
      </c>
      <c r="B541" s="152"/>
      <c r="C541" s="152"/>
      <c r="D541" s="152"/>
      <c r="E541" s="152"/>
      <c r="F541" s="152"/>
      <c r="G541" s="152"/>
      <c r="H541" s="152"/>
      <c r="I541" s="152"/>
      <c r="J541" s="152"/>
      <c r="K541" s="152"/>
      <c r="L541" s="152"/>
      <c r="M541" s="152"/>
      <c r="N541" s="152"/>
      <c r="O541" s="152"/>
    </row>
    <row r="542" spans="1:16" ht="13.5" customHeight="1" x14ac:dyDescent="0.35"/>
    <row r="543" spans="1:16" x14ac:dyDescent="0.35">
      <c r="A543" s="43" t="s">
        <v>1</v>
      </c>
      <c r="B543" s="43"/>
      <c r="D543" s="44">
        <f>D507+1</f>
        <v>16</v>
      </c>
    </row>
    <row r="544" spans="1:16" x14ac:dyDescent="0.35">
      <c r="O544" s="45" t="str">
        <f>"Hải phòng, ngày "&amp;DAY(P544)&amp;" tháng "&amp;MONTH(P544)&amp;" năm 2025"</f>
        <v>Hải phòng, ngày 14 tháng 11 năm 2025</v>
      </c>
      <c r="P544" s="46">
        <f>VLOOKUP('Thang 1'!D543,'Đầu vào'!A:H,2,0)</f>
        <v>45975</v>
      </c>
    </row>
    <row r="546" spans="1:16" ht="21" customHeight="1" x14ac:dyDescent="0.35">
      <c r="A546" s="43" t="s">
        <v>2</v>
      </c>
      <c r="B546" s="43"/>
      <c r="C546" s="43"/>
      <c r="D546" s="47" t="s">
        <v>3</v>
      </c>
      <c r="E546" s="48"/>
      <c r="F546" s="11" t="s">
        <v>4</v>
      </c>
      <c r="H546" s="48" t="s">
        <v>5</v>
      </c>
      <c r="I546" s="48"/>
      <c r="J546" s="49"/>
      <c r="L546" s="48" t="s">
        <v>6</v>
      </c>
      <c r="N546" s="49"/>
    </row>
    <row r="547" spans="1:16" ht="21" customHeight="1" x14ac:dyDescent="0.35">
      <c r="A547" s="43" t="s">
        <v>7</v>
      </c>
      <c r="B547" s="43"/>
      <c r="C547" s="43"/>
      <c r="D547" s="43"/>
      <c r="E547" s="43"/>
      <c r="F547" s="43"/>
      <c r="G547" s="43"/>
      <c r="H547" s="43"/>
      <c r="I547" s="43"/>
      <c r="J547" s="43"/>
      <c r="K547" s="43"/>
      <c r="L547" s="43"/>
      <c r="M547" s="43"/>
      <c r="N547" s="43"/>
      <c r="O547" s="43"/>
      <c r="P547" s="43"/>
    </row>
    <row r="548" spans="1:16" ht="21" customHeight="1" x14ac:dyDescent="0.35">
      <c r="A548" s="42" t="s">
        <v>8</v>
      </c>
      <c r="C548" s="42" t="str">
        <f>VLOOKUP('Thang 1'!D543,'Đầu vào'!A:H,5,0)</f>
        <v>01 tổ</v>
      </c>
    </row>
    <row r="549" spans="1:16" ht="21" customHeight="1" x14ac:dyDescent="0.35">
      <c r="A549" s="42" t="s">
        <v>9</v>
      </c>
    </row>
    <row r="550" spans="1:16" ht="24" customHeight="1" x14ac:dyDescent="0.35">
      <c r="B550" s="148" t="str">
        <f>VLOOKUP('Thang 1'!D543,'Đầu vào'!A:H,6,0)</f>
        <v>Máy đào, pông tông</v>
      </c>
      <c r="C550" s="148"/>
      <c r="D550" s="148"/>
      <c r="E550" s="148"/>
      <c r="F550" s="148"/>
      <c r="G550" s="148"/>
      <c r="H550" s="148"/>
      <c r="I550" s="148"/>
      <c r="J550" s="148"/>
      <c r="K550" s="148"/>
      <c r="L550" s="148"/>
      <c r="M550" s="148"/>
      <c r="N550" s="148"/>
      <c r="O550" s="148"/>
    </row>
    <row r="551" spans="1:16" ht="19.5" customHeight="1" x14ac:dyDescent="0.35">
      <c r="A551" s="43" t="s">
        <v>10</v>
      </c>
      <c r="B551" s="43"/>
      <c r="C551" s="43"/>
      <c r="D551" s="43"/>
      <c r="E551" s="43"/>
      <c r="F551" s="43"/>
      <c r="G551" s="43"/>
      <c r="H551" s="43"/>
      <c r="I551" s="43"/>
      <c r="J551" s="43"/>
      <c r="K551" s="43"/>
      <c r="L551" s="43"/>
      <c r="M551" s="43"/>
      <c r="N551" s="43"/>
      <c r="O551" s="43"/>
      <c r="P551" s="43"/>
    </row>
    <row r="552" spans="1:16" ht="19.5" customHeight="1" x14ac:dyDescent="0.35">
      <c r="A552" s="43" t="s">
        <v>11</v>
      </c>
      <c r="B552" s="43"/>
      <c r="C552" s="43"/>
      <c r="D552" s="43"/>
      <c r="E552" s="43"/>
      <c r="F552" s="43"/>
      <c r="G552" s="43"/>
      <c r="H552" s="43"/>
      <c r="I552" s="43"/>
      <c r="J552" s="43"/>
      <c r="K552" s="43"/>
      <c r="L552" s="43"/>
      <c r="M552" s="43"/>
      <c r="N552" s="43"/>
      <c r="O552" s="43"/>
      <c r="P552" s="43"/>
    </row>
    <row r="553" spans="1:16" ht="40.5" customHeight="1" x14ac:dyDescent="0.35">
      <c r="B553" s="149" t="str">
        <f>VLOOKUP('Thang 1'!D543,'Đầu vào'!A:H,3,0)</f>
        <v>- Đào đất lòng kênh bằng máy đào đoạn 1 từ Km: 0+000.00 đến Km: 0+132</v>
      </c>
      <c r="C553" s="149"/>
      <c r="D553" s="149"/>
      <c r="E553" s="149"/>
      <c r="F553" s="149"/>
      <c r="G553" s="149"/>
      <c r="H553" s="149"/>
      <c r="I553" s="149"/>
      <c r="J553" s="149"/>
      <c r="K553" s="149"/>
      <c r="L553" s="149"/>
      <c r="M553" s="149"/>
      <c r="N553" s="149"/>
      <c r="O553" s="149"/>
    </row>
    <row r="554" spans="1:16" ht="23.25" customHeight="1" x14ac:dyDescent="0.35">
      <c r="A554" s="43" t="s">
        <v>12</v>
      </c>
      <c r="B554" s="43"/>
      <c r="C554" s="43"/>
      <c r="D554" s="43"/>
      <c r="E554" s="43"/>
      <c r="F554" s="43"/>
      <c r="G554" s="43"/>
      <c r="H554" s="43"/>
      <c r="I554" s="43"/>
      <c r="J554" s="43"/>
      <c r="K554" s="43"/>
      <c r="L554" s="43"/>
      <c r="M554" s="43"/>
      <c r="N554" s="43"/>
      <c r="O554" s="43"/>
      <c r="P554" s="43"/>
    </row>
    <row r="555" spans="1:16" ht="24.75" customHeight="1" x14ac:dyDescent="0.35">
      <c r="B555" s="149">
        <f>VLOOKUP('Thang 1'!D543,'Đầu vào'!A:H,4,0)</f>
        <v>0</v>
      </c>
      <c r="C555" s="149"/>
      <c r="D555" s="149"/>
      <c r="E555" s="149"/>
      <c r="F555" s="149"/>
      <c r="G555" s="149"/>
      <c r="H555" s="149"/>
      <c r="I555" s="149"/>
      <c r="J555" s="149"/>
      <c r="K555" s="149"/>
      <c r="L555" s="149"/>
      <c r="M555" s="149"/>
      <c r="N555" s="149"/>
      <c r="O555" s="149"/>
    </row>
    <row r="556" spans="1:16" ht="21" customHeight="1" x14ac:dyDescent="0.35">
      <c r="A556" s="43" t="s">
        <v>13</v>
      </c>
      <c r="B556" s="43"/>
      <c r="C556" s="43"/>
      <c r="D556" s="43"/>
      <c r="E556" s="43"/>
      <c r="F556" s="43"/>
      <c r="G556" s="43"/>
      <c r="H556" s="43"/>
      <c r="I556" s="43"/>
      <c r="J556" s="43"/>
      <c r="K556" s="43"/>
      <c r="L556" s="43"/>
      <c r="M556" s="43"/>
      <c r="N556" s="43"/>
      <c r="O556" s="43"/>
      <c r="P556" s="43"/>
    </row>
    <row r="557" spans="1:16" s="43" customFormat="1" ht="20.25" customHeight="1" x14ac:dyDescent="0.35">
      <c r="A557" s="42" t="s">
        <v>14</v>
      </c>
      <c r="B557" s="42"/>
      <c r="E557" s="42" t="s">
        <v>15</v>
      </c>
      <c r="F557" s="11" t="s">
        <v>4</v>
      </c>
      <c r="G557" s="42"/>
      <c r="H557" s="44" t="s">
        <v>3</v>
      </c>
      <c r="I557" s="42"/>
      <c r="J557" s="49"/>
      <c r="K557" s="42"/>
      <c r="L557" s="48" t="s">
        <v>16</v>
      </c>
      <c r="N557" s="49"/>
      <c r="O557" s="42"/>
    </row>
    <row r="558" spans="1:16" s="43" customFormat="1" ht="6" customHeight="1" x14ac:dyDescent="0.35">
      <c r="A558" s="42"/>
      <c r="B558" s="42"/>
      <c r="E558" s="42"/>
      <c r="F558" s="50"/>
      <c r="G558" s="42"/>
      <c r="H558" s="44"/>
      <c r="I558" s="42"/>
      <c r="J558" s="42"/>
      <c r="K558" s="42"/>
      <c r="L558" s="48"/>
      <c r="N558" s="42"/>
      <c r="O558" s="42"/>
    </row>
    <row r="559" spans="1:16" s="43" customFormat="1" ht="20.25" customHeight="1" x14ac:dyDescent="0.35">
      <c r="A559" s="42" t="s">
        <v>17</v>
      </c>
      <c r="B559" s="42"/>
      <c r="E559" s="42" t="s">
        <v>15</v>
      </c>
      <c r="F559" s="11" t="s">
        <v>4</v>
      </c>
      <c r="G559" s="42"/>
      <c r="H559" s="44" t="s">
        <v>3</v>
      </c>
      <c r="I559" s="42"/>
      <c r="J559" s="49"/>
      <c r="K559" s="42"/>
      <c r="L559" s="48" t="s">
        <v>16</v>
      </c>
      <c r="N559" s="49"/>
    </row>
    <row r="560" spans="1:16" s="43" customFormat="1" ht="5.25" customHeight="1" x14ac:dyDescent="0.35">
      <c r="A560" s="42"/>
      <c r="B560" s="42"/>
      <c r="E560" s="42"/>
      <c r="F560" s="50"/>
      <c r="G560" s="42"/>
      <c r="H560" s="44"/>
      <c r="I560" s="42"/>
      <c r="J560" s="42"/>
      <c r="K560" s="42"/>
      <c r="L560" s="48"/>
      <c r="N560" s="42"/>
      <c r="O560" s="42"/>
    </row>
    <row r="561" spans="1:16" s="43" customFormat="1" ht="21" customHeight="1" x14ac:dyDescent="0.35">
      <c r="A561" s="42" t="s">
        <v>18</v>
      </c>
      <c r="B561" s="42"/>
      <c r="E561" s="42" t="s">
        <v>15</v>
      </c>
      <c r="F561" s="11" t="s">
        <v>4</v>
      </c>
      <c r="G561" s="42"/>
      <c r="H561" s="44" t="s">
        <v>3</v>
      </c>
      <c r="I561" s="42"/>
      <c r="J561" s="49"/>
      <c r="K561" s="42"/>
      <c r="L561" s="48" t="s">
        <v>16</v>
      </c>
      <c r="N561" s="49"/>
    </row>
    <row r="562" spans="1:16" s="43" customFormat="1" ht="6.75" customHeight="1" x14ac:dyDescent="0.35">
      <c r="A562" s="42"/>
      <c r="B562" s="42"/>
      <c r="E562" s="42"/>
      <c r="F562" s="50"/>
      <c r="G562" s="42"/>
      <c r="H562" s="44"/>
      <c r="I562" s="42"/>
      <c r="J562" s="42"/>
      <c r="K562" s="42"/>
      <c r="L562" s="48"/>
      <c r="N562" s="42"/>
      <c r="O562" s="42"/>
    </row>
    <row r="563" spans="1:16" s="43" customFormat="1" ht="19.5" customHeight="1" x14ac:dyDescent="0.35">
      <c r="A563" s="42" t="s">
        <v>19</v>
      </c>
      <c r="B563" s="42"/>
      <c r="E563" s="42" t="s">
        <v>15</v>
      </c>
      <c r="F563" s="11" t="s">
        <v>4</v>
      </c>
      <c r="G563" s="42"/>
      <c r="H563" s="44" t="s">
        <v>3</v>
      </c>
      <c r="I563" s="42"/>
      <c r="J563" s="49"/>
      <c r="K563" s="42"/>
      <c r="L563" s="48" t="s">
        <v>16</v>
      </c>
      <c r="N563" s="49"/>
    </row>
    <row r="564" spans="1:16" ht="7.5" customHeight="1" x14ac:dyDescent="0.35">
      <c r="C564" s="43"/>
      <c r="D564" s="43"/>
      <c r="H564" s="44"/>
      <c r="L564" s="48"/>
      <c r="M564" s="43"/>
      <c r="P564" s="43"/>
    </row>
    <row r="565" spans="1:16" ht="22.5" customHeight="1" x14ac:dyDescent="0.35">
      <c r="A565" s="43" t="s">
        <v>20</v>
      </c>
      <c r="B565" s="43"/>
      <c r="C565" s="43"/>
      <c r="D565" s="43"/>
      <c r="E565" s="43"/>
      <c r="F565" s="43"/>
      <c r="G565" s="43"/>
      <c r="H565" s="43"/>
      <c r="I565" s="43"/>
      <c r="J565" s="43"/>
      <c r="K565" s="43"/>
      <c r="L565" s="43"/>
      <c r="M565" s="43"/>
      <c r="N565" s="43"/>
      <c r="O565" s="43"/>
      <c r="P565" s="43"/>
    </row>
    <row r="566" spans="1:16" ht="23.25" customHeight="1" x14ac:dyDescent="0.35">
      <c r="B566" s="150">
        <f>VLOOKUP('Thang 1'!D543,'Đầu vào'!A:H,7,0)</f>
        <v>0</v>
      </c>
      <c r="C566" s="150"/>
      <c r="D566" s="150"/>
      <c r="E566" s="150"/>
      <c r="F566" s="150"/>
      <c r="G566" s="150"/>
      <c r="H566" s="150"/>
      <c r="I566" s="150"/>
      <c r="J566" s="150"/>
      <c r="K566" s="150"/>
      <c r="L566" s="150"/>
      <c r="M566" s="150"/>
      <c r="N566" s="150"/>
      <c r="O566" s="150"/>
    </row>
    <row r="567" spans="1:16" ht="20.25" customHeight="1" x14ac:dyDescent="0.35">
      <c r="A567" s="43" t="s">
        <v>21</v>
      </c>
      <c r="B567" s="43"/>
      <c r="C567" s="43"/>
      <c r="D567" s="43"/>
      <c r="E567" s="43"/>
      <c r="F567" s="43"/>
      <c r="G567" s="43"/>
      <c r="H567" s="43"/>
      <c r="I567" s="43"/>
      <c r="J567" s="43"/>
      <c r="K567" s="43"/>
      <c r="L567" s="43"/>
      <c r="M567" s="43"/>
      <c r="N567" s="43"/>
      <c r="O567" s="43"/>
      <c r="P567" s="43"/>
    </row>
    <row r="568" spans="1:16" ht="24" customHeight="1" x14ac:dyDescent="0.35">
      <c r="B568" s="150">
        <f>VLOOKUP('Thang 1'!D543,'Đầu vào'!A:H,8,0)</f>
        <v>0</v>
      </c>
      <c r="C568" s="150"/>
      <c r="D568" s="150"/>
      <c r="E568" s="150"/>
      <c r="F568" s="150"/>
      <c r="G568" s="150"/>
      <c r="H568" s="150"/>
      <c r="I568" s="150"/>
      <c r="J568" s="150"/>
      <c r="K568" s="150"/>
      <c r="L568" s="150"/>
      <c r="M568" s="150"/>
      <c r="N568" s="150"/>
      <c r="O568" s="150"/>
    </row>
    <row r="570" spans="1:16" s="43" customFormat="1" ht="17.399999999999999" x14ac:dyDescent="0.3">
      <c r="C570" s="51" t="s">
        <v>35</v>
      </c>
      <c r="G570" s="51"/>
      <c r="K570" s="51" t="s">
        <v>22</v>
      </c>
    </row>
    <row r="576" spans="1:16" s="43" customFormat="1" ht="17.399999999999999" x14ac:dyDescent="0.3">
      <c r="C576" s="51" t="str">
        <f>'Đầu vào'!$C$7</f>
        <v xml:space="preserve">Nguyễn Tuấn Thành </v>
      </c>
      <c r="G576" s="51"/>
      <c r="K576" s="51" t="str">
        <f>'Đầu vào'!$C$8</f>
        <v>Nguyễn Sĩ Thoả</v>
      </c>
    </row>
    <row r="577" spans="1:16" ht="22.5" customHeight="1" x14ac:dyDescent="0.35">
      <c r="A577" s="152" t="s">
        <v>0</v>
      </c>
      <c r="B577" s="152"/>
      <c r="C577" s="152"/>
      <c r="D577" s="152"/>
      <c r="E577" s="152"/>
      <c r="F577" s="152"/>
      <c r="G577" s="152"/>
      <c r="H577" s="152"/>
      <c r="I577" s="152"/>
      <c r="J577" s="152"/>
      <c r="K577" s="152"/>
      <c r="L577" s="152"/>
      <c r="M577" s="152"/>
      <c r="N577" s="152"/>
      <c r="O577" s="152"/>
    </row>
    <row r="578" spans="1:16" ht="13.5" customHeight="1" x14ac:dyDescent="0.35"/>
    <row r="579" spans="1:16" x14ac:dyDescent="0.35">
      <c r="A579" s="43" t="s">
        <v>1</v>
      </c>
      <c r="B579" s="43"/>
      <c r="D579" s="44">
        <f>D543+1</f>
        <v>17</v>
      </c>
    </row>
    <row r="580" spans="1:16" x14ac:dyDescent="0.35">
      <c r="O580" s="45" t="str">
        <f>"Hải phòng, ngày "&amp;DAY(P580)&amp;" tháng "&amp;MONTH(P580)&amp;" năm 2025"</f>
        <v>Hải phòng, ngày 15 tháng 11 năm 2025</v>
      </c>
      <c r="P580" s="46">
        <f>VLOOKUP('Thang 1'!D579,'Đầu vào'!A:H,2,0)</f>
        <v>45976</v>
      </c>
    </row>
    <row r="582" spans="1:16" ht="21" customHeight="1" x14ac:dyDescent="0.35">
      <c r="A582" s="43" t="s">
        <v>2</v>
      </c>
      <c r="B582" s="43"/>
      <c r="C582" s="43"/>
      <c r="D582" s="47" t="s">
        <v>3</v>
      </c>
      <c r="E582" s="48"/>
      <c r="F582" s="11" t="s">
        <v>4</v>
      </c>
      <c r="H582" s="48" t="s">
        <v>5</v>
      </c>
      <c r="I582" s="48"/>
      <c r="J582" s="49"/>
      <c r="L582" s="48" t="s">
        <v>6</v>
      </c>
      <c r="N582" s="49"/>
    </row>
    <row r="583" spans="1:16" ht="21" customHeight="1" x14ac:dyDescent="0.35">
      <c r="A583" s="43" t="s">
        <v>7</v>
      </c>
      <c r="B583" s="43"/>
      <c r="C583" s="43"/>
      <c r="D583" s="43"/>
      <c r="E583" s="43"/>
      <c r="F583" s="43"/>
      <c r="G583" s="43"/>
      <c r="H583" s="43"/>
      <c r="I583" s="43"/>
      <c r="J583" s="43"/>
      <c r="K583" s="43"/>
      <c r="L583" s="43"/>
      <c r="M583" s="43"/>
      <c r="N583" s="43"/>
      <c r="O583" s="43"/>
      <c r="P583" s="43"/>
    </row>
    <row r="584" spans="1:16" ht="21" customHeight="1" x14ac:dyDescent="0.35">
      <c r="A584" s="42" t="s">
        <v>8</v>
      </c>
      <c r="C584" s="42" t="str">
        <f>VLOOKUP('Thang 1'!D579,'Đầu vào'!A:H,5,0)</f>
        <v>01 tổ</v>
      </c>
    </row>
    <row r="585" spans="1:16" ht="21" customHeight="1" x14ac:dyDescent="0.35">
      <c r="A585" s="42" t="s">
        <v>9</v>
      </c>
    </row>
    <row r="586" spans="1:16" ht="24" customHeight="1" x14ac:dyDescent="0.35">
      <c r="B586" s="148" t="str">
        <f>VLOOKUP('Thang 1'!D579,'Đầu vào'!A:H,6,0)</f>
        <v>Máy đào, pông tông</v>
      </c>
      <c r="C586" s="148"/>
      <c r="D586" s="148"/>
      <c r="E586" s="148"/>
      <c r="F586" s="148"/>
      <c r="G586" s="148"/>
      <c r="H586" s="148"/>
      <c r="I586" s="148"/>
      <c r="J586" s="148"/>
      <c r="K586" s="148"/>
      <c r="L586" s="148"/>
      <c r="M586" s="148"/>
      <c r="N586" s="148"/>
      <c r="O586" s="148"/>
    </row>
    <row r="587" spans="1:16" ht="19.5" customHeight="1" x14ac:dyDescent="0.35">
      <c r="A587" s="43" t="s">
        <v>10</v>
      </c>
      <c r="B587" s="43"/>
      <c r="C587" s="43"/>
      <c r="D587" s="43"/>
      <c r="E587" s="43"/>
      <c r="F587" s="43"/>
      <c r="G587" s="43"/>
      <c r="H587" s="43"/>
      <c r="I587" s="43"/>
      <c r="J587" s="43"/>
      <c r="K587" s="43"/>
      <c r="L587" s="43"/>
      <c r="M587" s="43"/>
      <c r="N587" s="43"/>
      <c r="O587" s="43"/>
      <c r="P587" s="43"/>
    </row>
    <row r="588" spans="1:16" ht="19.5" customHeight="1" x14ac:dyDescent="0.35">
      <c r="A588" s="43" t="s">
        <v>11</v>
      </c>
      <c r="B588" s="43"/>
      <c r="C588" s="43"/>
      <c r="D588" s="43"/>
      <c r="E588" s="43"/>
      <c r="F588" s="43"/>
      <c r="G588" s="43"/>
      <c r="H588" s="43"/>
      <c r="I588" s="43"/>
      <c r="J588" s="43"/>
      <c r="K588" s="43"/>
      <c r="L588" s="43"/>
      <c r="M588" s="43"/>
      <c r="N588" s="43"/>
      <c r="O588" s="43"/>
      <c r="P588" s="43"/>
    </row>
    <row r="589" spans="1:16" ht="54" customHeight="1" x14ac:dyDescent="0.35">
      <c r="B589" s="149" t="str">
        <f>VLOOKUP('Thang 1'!D579,'Đầu vào'!A:H,3,0)</f>
        <v>- Đào đất lòng kênh bằng máy đào đoạn 1 từ Km: 0+000.00 đến Km: 0+132</v>
      </c>
      <c r="C589" s="149"/>
      <c r="D589" s="149"/>
      <c r="E589" s="149"/>
      <c r="F589" s="149"/>
      <c r="G589" s="149"/>
      <c r="H589" s="149"/>
      <c r="I589" s="149"/>
      <c r="J589" s="149"/>
      <c r="K589" s="149"/>
      <c r="L589" s="149"/>
      <c r="M589" s="149"/>
      <c r="N589" s="149"/>
      <c r="O589" s="149"/>
    </row>
    <row r="590" spans="1:16" ht="23.25" customHeight="1" x14ac:dyDescent="0.35">
      <c r="A590" s="43" t="s">
        <v>12</v>
      </c>
      <c r="B590" s="43"/>
      <c r="C590" s="43"/>
      <c r="D590" s="43"/>
      <c r="E590" s="43"/>
      <c r="F590" s="43"/>
      <c r="G590" s="43"/>
      <c r="H590" s="43"/>
      <c r="I590" s="43"/>
      <c r="J590" s="43"/>
      <c r="K590" s="43"/>
      <c r="L590" s="43"/>
      <c r="M590" s="43"/>
      <c r="N590" s="43"/>
      <c r="O590" s="43"/>
      <c r="P590" s="43"/>
    </row>
    <row r="591" spans="1:16" ht="25.5" customHeight="1" x14ac:dyDescent="0.35">
      <c r="B591" s="149">
        <f>VLOOKUP('Thang 1'!D579,'Đầu vào'!A:H,4,0)</f>
        <v>0</v>
      </c>
      <c r="C591" s="149"/>
      <c r="D591" s="149"/>
      <c r="E591" s="149"/>
      <c r="F591" s="149"/>
      <c r="G591" s="149"/>
      <c r="H591" s="149"/>
      <c r="I591" s="149"/>
      <c r="J591" s="149"/>
      <c r="K591" s="149"/>
      <c r="L591" s="149"/>
      <c r="M591" s="149"/>
      <c r="N591" s="149"/>
      <c r="O591" s="149"/>
    </row>
    <row r="592" spans="1:16" ht="21" customHeight="1" x14ac:dyDescent="0.35">
      <c r="A592" s="43" t="s">
        <v>13</v>
      </c>
      <c r="B592" s="43"/>
      <c r="C592" s="43"/>
      <c r="D592" s="43"/>
      <c r="E592" s="43"/>
      <c r="F592" s="43"/>
      <c r="G592" s="43"/>
      <c r="H592" s="43"/>
      <c r="I592" s="43"/>
      <c r="J592" s="43"/>
      <c r="K592" s="43"/>
      <c r="L592" s="43"/>
      <c r="M592" s="43"/>
      <c r="N592" s="43"/>
      <c r="O592" s="43"/>
      <c r="P592" s="43"/>
    </row>
    <row r="593" spans="1:16" s="43" customFormat="1" ht="20.25" customHeight="1" x14ac:dyDescent="0.35">
      <c r="A593" s="42" t="s">
        <v>14</v>
      </c>
      <c r="B593" s="42"/>
      <c r="E593" s="42" t="s">
        <v>15</v>
      </c>
      <c r="F593" s="11" t="s">
        <v>4</v>
      </c>
      <c r="G593" s="42"/>
      <c r="H593" s="44" t="s">
        <v>3</v>
      </c>
      <c r="I593" s="42"/>
      <c r="J593" s="49"/>
      <c r="K593" s="42"/>
      <c r="L593" s="48" t="s">
        <v>16</v>
      </c>
      <c r="N593" s="49"/>
      <c r="O593" s="42"/>
    </row>
    <row r="594" spans="1:16" s="43" customFormat="1" ht="6" customHeight="1" x14ac:dyDescent="0.35">
      <c r="A594" s="42"/>
      <c r="B594" s="42"/>
      <c r="E594" s="42"/>
      <c r="F594" s="50"/>
      <c r="G594" s="42"/>
      <c r="H594" s="44"/>
      <c r="I594" s="42"/>
      <c r="J594" s="42"/>
      <c r="K594" s="42"/>
      <c r="L594" s="48"/>
      <c r="N594" s="42"/>
      <c r="O594" s="42"/>
    </row>
    <row r="595" spans="1:16" s="43" customFormat="1" ht="20.25" customHeight="1" x14ac:dyDescent="0.35">
      <c r="A595" s="42" t="s">
        <v>17</v>
      </c>
      <c r="B595" s="42"/>
      <c r="E595" s="42" t="s">
        <v>15</v>
      </c>
      <c r="F595" s="11" t="s">
        <v>4</v>
      </c>
      <c r="G595" s="42"/>
      <c r="H595" s="44" t="s">
        <v>3</v>
      </c>
      <c r="I595" s="42"/>
      <c r="J595" s="49"/>
      <c r="K595" s="42"/>
      <c r="L595" s="48" t="s">
        <v>16</v>
      </c>
      <c r="N595" s="49"/>
    </row>
    <row r="596" spans="1:16" s="43" customFormat="1" ht="5.25" customHeight="1" x14ac:dyDescent="0.35">
      <c r="A596" s="42"/>
      <c r="B596" s="42"/>
      <c r="E596" s="42"/>
      <c r="F596" s="50"/>
      <c r="G596" s="42"/>
      <c r="H596" s="44"/>
      <c r="I596" s="42"/>
      <c r="J596" s="42"/>
      <c r="K596" s="42"/>
      <c r="L596" s="48"/>
      <c r="N596" s="42"/>
      <c r="O596" s="42"/>
    </row>
    <row r="597" spans="1:16" s="43" customFormat="1" ht="21" customHeight="1" x14ac:dyDescent="0.35">
      <c r="A597" s="42" t="s">
        <v>18</v>
      </c>
      <c r="B597" s="42"/>
      <c r="E597" s="42" t="s">
        <v>15</v>
      </c>
      <c r="F597" s="11" t="s">
        <v>4</v>
      </c>
      <c r="G597" s="42"/>
      <c r="H597" s="44" t="s">
        <v>3</v>
      </c>
      <c r="I597" s="42"/>
      <c r="J597" s="49"/>
      <c r="K597" s="42"/>
      <c r="L597" s="48" t="s">
        <v>16</v>
      </c>
      <c r="N597" s="49"/>
    </row>
    <row r="598" spans="1:16" s="43" customFormat="1" ht="6.75" customHeight="1" x14ac:dyDescent="0.35">
      <c r="A598" s="42"/>
      <c r="B598" s="42"/>
      <c r="E598" s="42"/>
      <c r="F598" s="50"/>
      <c r="G598" s="42"/>
      <c r="H598" s="44"/>
      <c r="I598" s="42"/>
      <c r="J598" s="42"/>
      <c r="K598" s="42"/>
      <c r="L598" s="48"/>
      <c r="N598" s="42"/>
      <c r="O598" s="42"/>
    </row>
    <row r="599" spans="1:16" s="43" customFormat="1" ht="19.5" customHeight="1" x14ac:dyDescent="0.35">
      <c r="A599" s="42" t="s">
        <v>19</v>
      </c>
      <c r="B599" s="42"/>
      <c r="E599" s="42" t="s">
        <v>15</v>
      </c>
      <c r="F599" s="11" t="s">
        <v>4</v>
      </c>
      <c r="G599" s="42"/>
      <c r="H599" s="44" t="s">
        <v>3</v>
      </c>
      <c r="I599" s="42"/>
      <c r="J599" s="49"/>
      <c r="K599" s="42"/>
      <c r="L599" s="48" t="s">
        <v>16</v>
      </c>
      <c r="N599" s="49"/>
    </row>
    <row r="600" spans="1:16" ht="7.5" customHeight="1" x14ac:dyDescent="0.35">
      <c r="C600" s="43"/>
      <c r="D600" s="43"/>
      <c r="H600" s="44"/>
      <c r="L600" s="48"/>
      <c r="M600" s="43"/>
      <c r="P600" s="43"/>
    </row>
    <row r="601" spans="1:16" ht="22.5" customHeight="1" x14ac:dyDescent="0.35">
      <c r="A601" s="43" t="s">
        <v>20</v>
      </c>
      <c r="B601" s="43"/>
      <c r="C601" s="43"/>
      <c r="D601" s="43"/>
      <c r="E601" s="43"/>
      <c r="F601" s="43"/>
      <c r="G601" s="43"/>
      <c r="H601" s="43"/>
      <c r="I601" s="43"/>
      <c r="J601" s="43"/>
      <c r="K601" s="43"/>
      <c r="L601" s="43"/>
      <c r="M601" s="43"/>
      <c r="N601" s="43"/>
      <c r="O601" s="43"/>
      <c r="P601" s="43"/>
    </row>
    <row r="602" spans="1:16" ht="23.25" customHeight="1" x14ac:dyDescent="0.35">
      <c r="B602" s="150">
        <f>VLOOKUP('Thang 1'!D579,'Đầu vào'!A:H,7,0)</f>
        <v>0</v>
      </c>
      <c r="C602" s="150"/>
      <c r="D602" s="150"/>
      <c r="E602" s="150"/>
      <c r="F602" s="150"/>
      <c r="G602" s="150"/>
      <c r="H602" s="150"/>
      <c r="I602" s="150"/>
      <c r="J602" s="150"/>
      <c r="K602" s="150"/>
      <c r="L602" s="150"/>
      <c r="M602" s="150"/>
      <c r="N602" s="150"/>
      <c r="O602" s="150"/>
    </row>
    <row r="603" spans="1:16" ht="20.25" customHeight="1" x14ac:dyDescent="0.35">
      <c r="A603" s="43" t="s">
        <v>21</v>
      </c>
      <c r="B603" s="43"/>
      <c r="C603" s="43"/>
      <c r="D603" s="43"/>
      <c r="E603" s="43"/>
      <c r="F603" s="43"/>
      <c r="G603" s="43"/>
      <c r="H603" s="43"/>
      <c r="I603" s="43"/>
      <c r="J603" s="43"/>
      <c r="K603" s="43"/>
      <c r="L603" s="43"/>
      <c r="M603" s="43"/>
      <c r="N603" s="43"/>
      <c r="O603" s="43"/>
      <c r="P603" s="43"/>
    </row>
    <row r="604" spans="1:16" ht="24" customHeight="1" x14ac:dyDescent="0.35">
      <c r="B604" s="150">
        <f>VLOOKUP('Thang 1'!D579,'Đầu vào'!A:H,8,0)</f>
        <v>0</v>
      </c>
      <c r="C604" s="150"/>
      <c r="D604" s="150"/>
      <c r="E604" s="150"/>
      <c r="F604" s="150"/>
      <c r="G604" s="150"/>
      <c r="H604" s="150"/>
      <c r="I604" s="150"/>
      <c r="J604" s="150"/>
      <c r="K604" s="150"/>
      <c r="L604" s="150"/>
      <c r="M604" s="150"/>
      <c r="N604" s="150"/>
      <c r="O604" s="150"/>
    </row>
    <row r="606" spans="1:16" s="43" customFormat="1" ht="17.399999999999999" x14ac:dyDescent="0.3">
      <c r="C606" s="51" t="s">
        <v>35</v>
      </c>
      <c r="G606" s="51"/>
      <c r="K606" s="51" t="s">
        <v>22</v>
      </c>
    </row>
    <row r="612" spans="1:16" s="43" customFormat="1" ht="17.399999999999999" x14ac:dyDescent="0.3">
      <c r="C612" s="51" t="str">
        <f>'Đầu vào'!$C$7</f>
        <v xml:space="preserve">Nguyễn Tuấn Thành </v>
      </c>
      <c r="G612" s="51"/>
      <c r="K612" s="51" t="str">
        <f>'Đầu vào'!$C$8</f>
        <v>Nguyễn Sĩ Thoả</v>
      </c>
    </row>
    <row r="613" spans="1:16" ht="22.5" customHeight="1" x14ac:dyDescent="0.35">
      <c r="A613" s="152" t="s">
        <v>0</v>
      </c>
      <c r="B613" s="152"/>
      <c r="C613" s="152"/>
      <c r="D613" s="152"/>
      <c r="E613" s="152"/>
      <c r="F613" s="152"/>
      <c r="G613" s="152"/>
      <c r="H613" s="152"/>
      <c r="I613" s="152"/>
      <c r="J613" s="152"/>
      <c r="K613" s="152"/>
      <c r="L613" s="152"/>
      <c r="M613" s="152"/>
      <c r="N613" s="152"/>
      <c r="O613" s="152"/>
    </row>
    <row r="614" spans="1:16" ht="13.5" customHeight="1" x14ac:dyDescent="0.35"/>
    <row r="615" spans="1:16" x14ac:dyDescent="0.35">
      <c r="A615" s="43" t="s">
        <v>1</v>
      </c>
      <c r="B615" s="43"/>
      <c r="D615" s="44">
        <f>D579+1</f>
        <v>18</v>
      </c>
    </row>
    <row r="616" spans="1:16" x14ac:dyDescent="0.35">
      <c r="O616" s="45" t="str">
        <f>"Hải phòng, ngày "&amp;DAY(P616)&amp;" tháng "&amp;MONTH(P616)&amp;" năm 2025"</f>
        <v>Hải phòng, ngày 16 tháng 11 năm 2025</v>
      </c>
      <c r="P616" s="46">
        <f>VLOOKUP('Thang 1'!D615,'Đầu vào'!A:H,2,0)</f>
        <v>45977</v>
      </c>
    </row>
    <row r="618" spans="1:16" ht="21" customHeight="1" x14ac:dyDescent="0.35">
      <c r="A618" s="43" t="s">
        <v>2</v>
      </c>
      <c r="B618" s="43"/>
      <c r="C618" s="43"/>
      <c r="D618" s="47" t="s">
        <v>3</v>
      </c>
      <c r="E618" s="48"/>
      <c r="F618" s="11" t="s">
        <v>4</v>
      </c>
      <c r="H618" s="48" t="s">
        <v>5</v>
      </c>
      <c r="I618" s="48"/>
      <c r="J618" s="49"/>
      <c r="L618" s="48" t="s">
        <v>6</v>
      </c>
      <c r="N618" s="49"/>
    </row>
    <row r="619" spans="1:16" ht="21" customHeight="1" x14ac:dyDescent="0.35">
      <c r="A619" s="43" t="s">
        <v>7</v>
      </c>
      <c r="B619" s="43"/>
      <c r="C619" s="43"/>
      <c r="D619" s="43"/>
      <c r="E619" s="43"/>
      <c r="F619" s="43"/>
      <c r="G619" s="43"/>
      <c r="H619" s="43"/>
      <c r="I619" s="43"/>
      <c r="J619" s="43"/>
      <c r="K619" s="43"/>
      <c r="L619" s="43"/>
      <c r="M619" s="43"/>
      <c r="N619" s="43"/>
      <c r="O619" s="43"/>
      <c r="P619" s="43"/>
    </row>
    <row r="620" spans="1:16" ht="21" customHeight="1" x14ac:dyDescent="0.35">
      <c r="A620" s="42" t="s">
        <v>8</v>
      </c>
      <c r="C620" s="42" t="str">
        <f>VLOOKUP('Thang 1'!D615,'Đầu vào'!A:H,5,0)</f>
        <v>01 tổ</v>
      </c>
    </row>
    <row r="621" spans="1:16" ht="21" customHeight="1" x14ac:dyDescent="0.35">
      <c r="A621" s="42" t="s">
        <v>9</v>
      </c>
    </row>
    <row r="622" spans="1:16" ht="24" customHeight="1" x14ac:dyDescent="0.35">
      <c r="B622" s="148" t="str">
        <f>VLOOKUP('Thang 1'!D615,'Đầu vào'!A:H,6,0)</f>
        <v>Máy đào, pông tông</v>
      </c>
      <c r="C622" s="148"/>
      <c r="D622" s="148"/>
      <c r="E622" s="148"/>
      <c r="F622" s="148"/>
      <c r="G622" s="148"/>
      <c r="H622" s="148"/>
      <c r="I622" s="148"/>
      <c r="J622" s="148"/>
      <c r="K622" s="148"/>
      <c r="L622" s="148"/>
      <c r="M622" s="148"/>
      <c r="N622" s="148"/>
      <c r="O622" s="148"/>
    </row>
    <row r="623" spans="1:16" ht="19.5" customHeight="1" x14ac:dyDescent="0.35">
      <c r="A623" s="43" t="s">
        <v>10</v>
      </c>
      <c r="B623" s="43"/>
      <c r="C623" s="43"/>
      <c r="D623" s="43"/>
      <c r="E623" s="43"/>
      <c r="F623" s="43"/>
      <c r="G623" s="43"/>
      <c r="H623" s="43"/>
      <c r="I623" s="43"/>
      <c r="J623" s="43"/>
      <c r="K623" s="43"/>
      <c r="L623" s="43"/>
      <c r="M623" s="43"/>
      <c r="N623" s="43"/>
      <c r="O623" s="43"/>
      <c r="P623" s="43"/>
    </row>
    <row r="624" spans="1:16" ht="19.5" customHeight="1" x14ac:dyDescent="0.35">
      <c r="A624" s="43" t="s">
        <v>11</v>
      </c>
      <c r="B624" s="43"/>
      <c r="C624" s="43"/>
      <c r="D624" s="43"/>
      <c r="E624" s="43"/>
      <c r="F624" s="43"/>
      <c r="G624" s="43"/>
      <c r="H624" s="43"/>
      <c r="I624" s="43"/>
      <c r="J624" s="43"/>
      <c r="K624" s="43"/>
      <c r="L624" s="43"/>
      <c r="M624" s="43"/>
      <c r="N624" s="43"/>
      <c r="O624" s="43"/>
      <c r="P624" s="43"/>
    </row>
    <row r="625" spans="1:16" ht="69" customHeight="1" x14ac:dyDescent="0.35">
      <c r="B625" s="149" t="str">
        <f>VLOOKUP('Thang 1'!D615,'Đầu vào'!A:H,3,0)</f>
        <v>- Đào đất lòng kênh bằng máy đào đoạn 2 từ Km: 0+132 đến Km: 0+297
- Đắp đất bờ kênh bằng máy đoạn 1 từ Km: 0+000.00 đến Km: 0+132</v>
      </c>
      <c r="C625" s="149"/>
      <c r="D625" s="149"/>
      <c r="E625" s="149"/>
      <c r="F625" s="149"/>
      <c r="G625" s="149"/>
      <c r="H625" s="149"/>
      <c r="I625" s="149"/>
      <c r="J625" s="149"/>
      <c r="K625" s="149"/>
      <c r="L625" s="149"/>
      <c r="M625" s="149"/>
      <c r="N625" s="149"/>
      <c r="O625" s="149"/>
    </row>
    <row r="626" spans="1:16" ht="23.25" customHeight="1" x14ac:dyDescent="0.35">
      <c r="A626" s="43" t="s">
        <v>12</v>
      </c>
      <c r="B626" s="43"/>
      <c r="C626" s="43"/>
      <c r="D626" s="43"/>
      <c r="E626" s="43"/>
      <c r="F626" s="43"/>
      <c r="G626" s="43"/>
      <c r="H626" s="43"/>
      <c r="I626" s="43"/>
      <c r="J626" s="43"/>
      <c r="K626" s="43"/>
      <c r="L626" s="43"/>
      <c r="M626" s="43"/>
      <c r="N626" s="43"/>
      <c r="O626" s="43"/>
      <c r="P626" s="43"/>
    </row>
    <row r="627" spans="1:16" ht="31.5" customHeight="1" x14ac:dyDescent="0.35">
      <c r="B627" s="149">
        <f>VLOOKUP('Thang 1'!D615,'Đầu vào'!A:H,4,0)</f>
        <v>0</v>
      </c>
      <c r="C627" s="149"/>
      <c r="D627" s="149"/>
      <c r="E627" s="149"/>
      <c r="F627" s="149"/>
      <c r="G627" s="149"/>
      <c r="H627" s="149"/>
      <c r="I627" s="149"/>
      <c r="J627" s="149"/>
      <c r="K627" s="149"/>
      <c r="L627" s="149"/>
      <c r="M627" s="149"/>
      <c r="N627" s="149"/>
      <c r="O627" s="149"/>
    </row>
    <row r="628" spans="1:16" ht="21" customHeight="1" x14ac:dyDescent="0.35">
      <c r="A628" s="43" t="s">
        <v>13</v>
      </c>
      <c r="B628" s="43"/>
      <c r="C628" s="43"/>
      <c r="D628" s="43"/>
      <c r="E628" s="43"/>
      <c r="F628" s="43"/>
      <c r="G628" s="43"/>
      <c r="H628" s="43"/>
      <c r="I628" s="43"/>
      <c r="J628" s="43"/>
      <c r="K628" s="43"/>
      <c r="L628" s="43"/>
      <c r="M628" s="43"/>
      <c r="N628" s="43"/>
      <c r="O628" s="43"/>
      <c r="P628" s="43"/>
    </row>
    <row r="629" spans="1:16" s="43" customFormat="1" ht="20.25" customHeight="1" x14ac:dyDescent="0.35">
      <c r="A629" s="42" t="s">
        <v>14</v>
      </c>
      <c r="B629" s="42"/>
      <c r="E629" s="42" t="s">
        <v>15</v>
      </c>
      <c r="F629" s="11" t="s">
        <v>4</v>
      </c>
      <c r="G629" s="42"/>
      <c r="H629" s="44" t="s">
        <v>3</v>
      </c>
      <c r="I629" s="42"/>
      <c r="J629" s="49"/>
      <c r="K629" s="42"/>
      <c r="L629" s="48" t="s">
        <v>16</v>
      </c>
      <c r="N629" s="49"/>
      <c r="O629" s="42"/>
    </row>
    <row r="630" spans="1:16" s="43" customFormat="1" ht="6" customHeight="1" x14ac:dyDescent="0.35">
      <c r="A630" s="42"/>
      <c r="B630" s="42"/>
      <c r="E630" s="42"/>
      <c r="F630" s="50"/>
      <c r="G630" s="42"/>
      <c r="H630" s="44"/>
      <c r="I630" s="42"/>
      <c r="J630" s="42"/>
      <c r="K630" s="42"/>
      <c r="L630" s="48"/>
      <c r="N630" s="42"/>
      <c r="O630" s="42"/>
    </row>
    <row r="631" spans="1:16" s="43" customFormat="1" ht="20.25" customHeight="1" x14ac:dyDescent="0.35">
      <c r="A631" s="42" t="s">
        <v>17</v>
      </c>
      <c r="B631" s="42"/>
      <c r="E631" s="42" t="s">
        <v>15</v>
      </c>
      <c r="F631" s="11" t="s">
        <v>4</v>
      </c>
      <c r="G631" s="42"/>
      <c r="H631" s="44" t="s">
        <v>3</v>
      </c>
      <c r="I631" s="42"/>
      <c r="J631" s="49"/>
      <c r="K631" s="42"/>
      <c r="L631" s="48" t="s">
        <v>16</v>
      </c>
      <c r="N631" s="49"/>
    </row>
    <row r="632" spans="1:16" s="43" customFormat="1" ht="5.25" customHeight="1" x14ac:dyDescent="0.35">
      <c r="A632" s="42"/>
      <c r="B632" s="42"/>
      <c r="E632" s="42"/>
      <c r="F632" s="50"/>
      <c r="G632" s="42"/>
      <c r="H632" s="44"/>
      <c r="I632" s="42"/>
      <c r="J632" s="42"/>
      <c r="K632" s="42"/>
      <c r="L632" s="48"/>
      <c r="N632" s="42"/>
      <c r="O632" s="42"/>
    </row>
    <row r="633" spans="1:16" s="43" customFormat="1" ht="21" customHeight="1" x14ac:dyDescent="0.35">
      <c r="A633" s="42" t="s">
        <v>18</v>
      </c>
      <c r="B633" s="42"/>
      <c r="E633" s="42" t="s">
        <v>15</v>
      </c>
      <c r="F633" s="11" t="s">
        <v>4</v>
      </c>
      <c r="G633" s="42"/>
      <c r="H633" s="44" t="s">
        <v>3</v>
      </c>
      <c r="I633" s="42"/>
      <c r="J633" s="49"/>
      <c r="K633" s="42"/>
      <c r="L633" s="48" t="s">
        <v>16</v>
      </c>
      <c r="N633" s="49"/>
    </row>
    <row r="634" spans="1:16" s="43" customFormat="1" ht="6.75" customHeight="1" x14ac:dyDescent="0.35">
      <c r="A634" s="42"/>
      <c r="B634" s="42"/>
      <c r="E634" s="42"/>
      <c r="F634" s="50"/>
      <c r="G634" s="42"/>
      <c r="H634" s="44"/>
      <c r="I634" s="42"/>
      <c r="J634" s="42"/>
      <c r="K634" s="42"/>
      <c r="L634" s="48"/>
      <c r="N634" s="42"/>
      <c r="O634" s="42"/>
    </row>
    <row r="635" spans="1:16" s="43" customFormat="1" ht="19.5" customHeight="1" x14ac:dyDescent="0.35">
      <c r="A635" s="42" t="s">
        <v>19</v>
      </c>
      <c r="B635" s="42"/>
      <c r="E635" s="42" t="s">
        <v>15</v>
      </c>
      <c r="F635" s="11" t="s">
        <v>4</v>
      </c>
      <c r="G635" s="42"/>
      <c r="H635" s="44" t="s">
        <v>3</v>
      </c>
      <c r="I635" s="42"/>
      <c r="J635" s="49"/>
      <c r="K635" s="42"/>
      <c r="L635" s="48" t="s">
        <v>16</v>
      </c>
      <c r="N635" s="49"/>
    </row>
    <row r="636" spans="1:16" ht="7.5" customHeight="1" x14ac:dyDescent="0.35">
      <c r="C636" s="43"/>
      <c r="D636" s="43"/>
      <c r="H636" s="44"/>
      <c r="L636" s="48"/>
      <c r="M636" s="43"/>
      <c r="P636" s="43"/>
    </row>
    <row r="637" spans="1:16" ht="22.5" customHeight="1" x14ac:dyDescent="0.35">
      <c r="A637" s="43" t="s">
        <v>20</v>
      </c>
      <c r="B637" s="43"/>
      <c r="C637" s="43"/>
      <c r="D637" s="43"/>
      <c r="E637" s="43"/>
      <c r="F637" s="43"/>
      <c r="G637" s="43"/>
      <c r="H637" s="43"/>
      <c r="I637" s="43"/>
      <c r="J637" s="43"/>
      <c r="K637" s="43"/>
      <c r="L637" s="43"/>
      <c r="M637" s="43"/>
      <c r="N637" s="43"/>
      <c r="O637" s="43"/>
      <c r="P637" s="43"/>
    </row>
    <row r="638" spans="1:16" ht="23.25" customHeight="1" x14ac:dyDescent="0.35">
      <c r="B638" s="150">
        <f>VLOOKUP('Thang 1'!D615,'Đầu vào'!A:H,7,0)</f>
        <v>0</v>
      </c>
      <c r="C638" s="150"/>
      <c r="D638" s="150"/>
      <c r="E638" s="150"/>
      <c r="F638" s="150"/>
      <c r="G638" s="150"/>
      <c r="H638" s="150"/>
      <c r="I638" s="150"/>
      <c r="J638" s="150"/>
      <c r="K638" s="150"/>
      <c r="L638" s="150"/>
      <c r="M638" s="150"/>
      <c r="N638" s="150"/>
      <c r="O638" s="150"/>
    </row>
    <row r="639" spans="1:16" ht="20.25" customHeight="1" x14ac:dyDescent="0.35">
      <c r="A639" s="43" t="s">
        <v>21</v>
      </c>
      <c r="B639" s="43"/>
      <c r="C639" s="43"/>
      <c r="D639" s="43"/>
      <c r="E639" s="43"/>
      <c r="F639" s="43"/>
      <c r="G639" s="43"/>
      <c r="H639" s="43"/>
      <c r="I639" s="43"/>
      <c r="J639" s="43"/>
      <c r="K639" s="43"/>
      <c r="L639" s="43"/>
      <c r="M639" s="43"/>
      <c r="N639" s="43"/>
      <c r="O639" s="43"/>
      <c r="P639" s="43"/>
    </row>
    <row r="640" spans="1:16" ht="24" customHeight="1" x14ac:dyDescent="0.35">
      <c r="B640" s="150">
        <f>VLOOKUP('Thang 1'!D615,'Đầu vào'!A:H,8,0)</f>
        <v>0</v>
      </c>
      <c r="C640" s="150"/>
      <c r="D640" s="150"/>
      <c r="E640" s="150"/>
      <c r="F640" s="150"/>
      <c r="G640" s="150"/>
      <c r="H640" s="150"/>
      <c r="I640" s="150"/>
      <c r="J640" s="150"/>
      <c r="K640" s="150"/>
      <c r="L640" s="150"/>
      <c r="M640" s="150"/>
      <c r="N640" s="150"/>
      <c r="O640" s="150"/>
    </row>
    <row r="642" spans="1:16" s="43" customFormat="1" ht="17.399999999999999" x14ac:dyDescent="0.3">
      <c r="C642" s="51" t="s">
        <v>35</v>
      </c>
      <c r="G642" s="51"/>
      <c r="K642" s="51" t="s">
        <v>22</v>
      </c>
    </row>
    <row r="648" spans="1:16" s="43" customFormat="1" ht="17.399999999999999" x14ac:dyDescent="0.3">
      <c r="C648" s="51" t="str">
        <f>'Đầu vào'!$C$7</f>
        <v xml:space="preserve">Nguyễn Tuấn Thành </v>
      </c>
      <c r="G648" s="51"/>
      <c r="K648" s="51" t="str">
        <f>'Đầu vào'!$C$8</f>
        <v>Nguyễn Sĩ Thoả</v>
      </c>
    </row>
    <row r="649" spans="1:16" ht="22.5" customHeight="1" x14ac:dyDescent="0.35">
      <c r="A649" s="152" t="s">
        <v>0</v>
      </c>
      <c r="B649" s="152"/>
      <c r="C649" s="152"/>
      <c r="D649" s="152"/>
      <c r="E649" s="152"/>
      <c r="F649" s="152"/>
      <c r="G649" s="152"/>
      <c r="H649" s="152"/>
      <c r="I649" s="152"/>
      <c r="J649" s="152"/>
      <c r="K649" s="152"/>
      <c r="L649" s="152"/>
      <c r="M649" s="152"/>
      <c r="N649" s="152"/>
      <c r="O649" s="152"/>
    </row>
    <row r="650" spans="1:16" ht="13.5" customHeight="1" x14ac:dyDescent="0.35"/>
    <row r="651" spans="1:16" x14ac:dyDescent="0.35">
      <c r="A651" s="43" t="s">
        <v>1</v>
      </c>
      <c r="B651" s="43"/>
      <c r="D651" s="44">
        <f>D615+1</f>
        <v>19</v>
      </c>
    </row>
    <row r="652" spans="1:16" x14ac:dyDescent="0.35">
      <c r="O652" s="45" t="str">
        <f>"Hải phòng, ngày "&amp;DAY(P652)&amp;" tháng "&amp;MONTH(P652)&amp;" năm 2025"</f>
        <v>Hải phòng, ngày 17 tháng 11 năm 2025</v>
      </c>
      <c r="P652" s="46">
        <f>VLOOKUP('Thang 1'!D651,'Đầu vào'!A:H,2,0)</f>
        <v>45978</v>
      </c>
    </row>
    <row r="654" spans="1:16" ht="21" customHeight="1" x14ac:dyDescent="0.35">
      <c r="A654" s="43" t="s">
        <v>2</v>
      </c>
      <c r="B654" s="43"/>
      <c r="C654" s="43"/>
      <c r="D654" s="47" t="s">
        <v>3</v>
      </c>
      <c r="E654" s="48"/>
      <c r="F654" s="11" t="s">
        <v>4</v>
      </c>
      <c r="H654" s="48" t="s">
        <v>5</v>
      </c>
      <c r="I654" s="48"/>
      <c r="J654" s="49"/>
      <c r="L654" s="48" t="s">
        <v>6</v>
      </c>
      <c r="N654" s="49"/>
    </row>
    <row r="655" spans="1:16" ht="21" customHeight="1" x14ac:dyDescent="0.35">
      <c r="A655" s="43" t="s">
        <v>7</v>
      </c>
      <c r="B655" s="43"/>
      <c r="C655" s="43"/>
      <c r="D655" s="43"/>
      <c r="E655" s="43"/>
      <c r="F655" s="43"/>
      <c r="G655" s="43"/>
      <c r="H655" s="43"/>
      <c r="I655" s="43"/>
      <c r="J655" s="43"/>
      <c r="K655" s="43"/>
      <c r="L655" s="43"/>
      <c r="M655" s="43"/>
      <c r="N655" s="43"/>
      <c r="O655" s="43"/>
      <c r="P655" s="43"/>
    </row>
    <row r="656" spans="1:16" ht="21" customHeight="1" x14ac:dyDescent="0.35">
      <c r="A656" s="42" t="s">
        <v>8</v>
      </c>
      <c r="C656" s="42" t="str">
        <f>VLOOKUP('Thang 1'!D651,'Đầu vào'!A:H,5,0)</f>
        <v>01 tổ</v>
      </c>
    </row>
    <row r="657" spans="1:16" ht="21" customHeight="1" x14ac:dyDescent="0.35">
      <c r="A657" s="42" t="s">
        <v>9</v>
      </c>
    </row>
    <row r="658" spans="1:16" ht="24" customHeight="1" x14ac:dyDescent="0.35">
      <c r="B658" s="148" t="str">
        <f>VLOOKUP('Thang 1'!D651,'Đầu vào'!A:H,6,0)</f>
        <v>Máy đào, pông tông, máy đầm cóc</v>
      </c>
      <c r="C658" s="148"/>
      <c r="D658" s="148"/>
      <c r="E658" s="148"/>
      <c r="F658" s="148"/>
      <c r="G658" s="148"/>
      <c r="H658" s="148"/>
      <c r="I658" s="148"/>
      <c r="J658" s="148"/>
      <c r="K658" s="148"/>
      <c r="L658" s="148"/>
      <c r="M658" s="148"/>
      <c r="N658" s="148"/>
      <c r="O658" s="148"/>
    </row>
    <row r="659" spans="1:16" ht="19.5" customHeight="1" x14ac:dyDescent="0.35">
      <c r="A659" s="43" t="s">
        <v>10</v>
      </c>
      <c r="B659" s="43"/>
      <c r="C659" s="43"/>
      <c r="D659" s="43"/>
      <c r="E659" s="43"/>
      <c r="F659" s="43"/>
      <c r="G659" s="43"/>
      <c r="H659" s="43"/>
      <c r="I659" s="43"/>
      <c r="J659" s="43"/>
      <c r="K659" s="43"/>
      <c r="L659" s="43"/>
      <c r="M659" s="43"/>
      <c r="N659" s="43"/>
      <c r="O659" s="43"/>
      <c r="P659" s="43"/>
    </row>
    <row r="660" spans="1:16" ht="19.5" customHeight="1" x14ac:dyDescent="0.35">
      <c r="A660" s="43" t="s">
        <v>11</v>
      </c>
      <c r="B660" s="43"/>
      <c r="C660" s="43"/>
      <c r="D660" s="43"/>
      <c r="E660" s="43"/>
      <c r="F660" s="43"/>
      <c r="G660" s="43"/>
      <c r="H660" s="43"/>
      <c r="I660" s="43"/>
      <c r="J660" s="43"/>
      <c r="K660" s="43"/>
      <c r="L660" s="43"/>
      <c r="M660" s="43"/>
      <c r="N660" s="43"/>
      <c r="O660" s="43"/>
      <c r="P660" s="43"/>
    </row>
    <row r="661" spans="1:16" ht="51" customHeight="1" x14ac:dyDescent="0.35">
      <c r="B661" s="149" t="str">
        <f>VLOOKUP('Thang 1'!D651,'Đầu vào'!A:H,3,0)</f>
        <v>- Đào đất lòng kênh bằng máy đào đoạn 2 từ Km: 0+132 đến Km: 0+297
- Đắp đất bờ kênh bằng máy đoạn 1 từ Km: 0+000.00 đến Km: 0+132</v>
      </c>
      <c r="C661" s="149"/>
      <c r="D661" s="149"/>
      <c r="E661" s="149"/>
      <c r="F661" s="149"/>
      <c r="G661" s="149"/>
      <c r="H661" s="149"/>
      <c r="I661" s="149"/>
      <c r="J661" s="149"/>
      <c r="K661" s="149"/>
      <c r="L661" s="149"/>
      <c r="M661" s="149"/>
      <c r="N661" s="149"/>
      <c r="O661" s="149"/>
    </row>
    <row r="662" spans="1:16" ht="23.25" customHeight="1" x14ac:dyDescent="0.35">
      <c r="A662" s="43" t="s">
        <v>12</v>
      </c>
      <c r="B662" s="43"/>
      <c r="C662" s="43"/>
      <c r="D662" s="43"/>
      <c r="E662" s="43"/>
      <c r="F662" s="43"/>
      <c r="G662" s="43"/>
      <c r="H662" s="43"/>
      <c r="I662" s="43"/>
      <c r="J662" s="43"/>
      <c r="K662" s="43"/>
      <c r="L662" s="43"/>
      <c r="M662" s="43"/>
      <c r="N662" s="43"/>
      <c r="O662" s="43"/>
      <c r="P662" s="43"/>
    </row>
    <row r="663" spans="1:16" ht="69.75" customHeight="1" x14ac:dyDescent="0.35">
      <c r="B663" s="149">
        <f>VLOOKUP('Thang 1'!D651,'Đầu vào'!A:H,4,0)</f>
        <v>0</v>
      </c>
      <c r="C663" s="149"/>
      <c r="D663" s="149"/>
      <c r="E663" s="149"/>
      <c r="F663" s="149"/>
      <c r="G663" s="149"/>
      <c r="H663" s="149"/>
      <c r="I663" s="149"/>
      <c r="J663" s="149"/>
      <c r="K663" s="149"/>
      <c r="L663" s="149"/>
      <c r="M663" s="149"/>
      <c r="N663" s="149"/>
      <c r="O663" s="149"/>
    </row>
    <row r="664" spans="1:16" ht="21" customHeight="1" x14ac:dyDescent="0.35">
      <c r="A664" s="43" t="s">
        <v>13</v>
      </c>
      <c r="B664" s="43"/>
      <c r="C664" s="43"/>
      <c r="D664" s="43"/>
      <c r="E664" s="43"/>
      <c r="F664" s="43"/>
      <c r="G664" s="43"/>
      <c r="H664" s="43"/>
      <c r="I664" s="43"/>
      <c r="J664" s="43"/>
      <c r="K664" s="43"/>
      <c r="L664" s="43"/>
      <c r="M664" s="43"/>
      <c r="N664" s="43"/>
      <c r="O664" s="43"/>
      <c r="P664" s="43"/>
    </row>
    <row r="665" spans="1:16" s="43" customFormat="1" ht="20.25" customHeight="1" x14ac:dyDescent="0.35">
      <c r="A665" s="42" t="s">
        <v>14</v>
      </c>
      <c r="B665" s="42"/>
      <c r="E665" s="42" t="s">
        <v>15</v>
      </c>
      <c r="F665" s="11" t="s">
        <v>4</v>
      </c>
      <c r="G665" s="42"/>
      <c r="H665" s="44" t="s">
        <v>3</v>
      </c>
      <c r="I665" s="42"/>
      <c r="J665" s="49"/>
      <c r="K665" s="42"/>
      <c r="L665" s="48" t="s">
        <v>16</v>
      </c>
      <c r="N665" s="49"/>
      <c r="O665" s="42"/>
    </row>
    <row r="666" spans="1:16" s="43" customFormat="1" ht="6" customHeight="1" x14ac:dyDescent="0.35">
      <c r="A666" s="42"/>
      <c r="B666" s="42"/>
      <c r="E666" s="42"/>
      <c r="F666" s="50"/>
      <c r="G666" s="42"/>
      <c r="H666" s="44"/>
      <c r="I666" s="42"/>
      <c r="J666" s="42"/>
      <c r="K666" s="42"/>
      <c r="L666" s="48"/>
      <c r="N666" s="42"/>
      <c r="O666" s="42"/>
    </row>
    <row r="667" spans="1:16" s="43" customFormat="1" ht="20.25" customHeight="1" x14ac:dyDescent="0.35">
      <c r="A667" s="42" t="s">
        <v>17</v>
      </c>
      <c r="B667" s="42"/>
      <c r="E667" s="42" t="s">
        <v>15</v>
      </c>
      <c r="F667" s="11" t="s">
        <v>4</v>
      </c>
      <c r="G667" s="42"/>
      <c r="H667" s="44" t="s">
        <v>3</v>
      </c>
      <c r="I667" s="42"/>
      <c r="J667" s="49"/>
      <c r="K667" s="42"/>
      <c r="L667" s="48" t="s">
        <v>16</v>
      </c>
      <c r="N667" s="49"/>
    </row>
    <row r="668" spans="1:16" s="43" customFormat="1" ht="5.25" customHeight="1" x14ac:dyDescent="0.35">
      <c r="A668" s="42"/>
      <c r="B668" s="42"/>
      <c r="E668" s="42"/>
      <c r="F668" s="50"/>
      <c r="G668" s="42"/>
      <c r="H668" s="44"/>
      <c r="I668" s="42"/>
      <c r="J668" s="42"/>
      <c r="K668" s="42"/>
      <c r="L668" s="48"/>
      <c r="N668" s="42"/>
      <c r="O668" s="42"/>
    </row>
    <row r="669" spans="1:16" s="43" customFormat="1" ht="21" customHeight="1" x14ac:dyDescent="0.35">
      <c r="A669" s="42" t="s">
        <v>18</v>
      </c>
      <c r="B669" s="42"/>
      <c r="E669" s="42" t="s">
        <v>15</v>
      </c>
      <c r="F669" s="11" t="s">
        <v>4</v>
      </c>
      <c r="G669" s="42"/>
      <c r="H669" s="44" t="s">
        <v>3</v>
      </c>
      <c r="I669" s="42"/>
      <c r="J669" s="49"/>
      <c r="K669" s="42"/>
      <c r="L669" s="48" t="s">
        <v>16</v>
      </c>
      <c r="N669" s="49"/>
    </row>
    <row r="670" spans="1:16" s="43" customFormat="1" ht="6.75" customHeight="1" x14ac:dyDescent="0.35">
      <c r="A670" s="42"/>
      <c r="B670" s="42"/>
      <c r="E670" s="42"/>
      <c r="F670" s="50"/>
      <c r="G670" s="42"/>
      <c r="H670" s="44"/>
      <c r="I670" s="42"/>
      <c r="J670" s="42"/>
      <c r="K670" s="42"/>
      <c r="L670" s="48"/>
      <c r="N670" s="42"/>
      <c r="O670" s="42"/>
    </row>
    <row r="671" spans="1:16" s="43" customFormat="1" ht="19.5" customHeight="1" x14ac:dyDescent="0.35">
      <c r="A671" s="42" t="s">
        <v>19</v>
      </c>
      <c r="B671" s="42"/>
      <c r="E671" s="42" t="s">
        <v>15</v>
      </c>
      <c r="F671" s="11" t="s">
        <v>4</v>
      </c>
      <c r="G671" s="42"/>
      <c r="H671" s="44" t="s">
        <v>3</v>
      </c>
      <c r="I671" s="42"/>
      <c r="J671" s="49"/>
      <c r="K671" s="42"/>
      <c r="L671" s="48" t="s">
        <v>16</v>
      </c>
      <c r="N671" s="49"/>
    </row>
    <row r="672" spans="1:16" ht="7.5" customHeight="1" x14ac:dyDescent="0.35">
      <c r="C672" s="43"/>
      <c r="D672" s="43"/>
      <c r="H672" s="44"/>
      <c r="L672" s="48"/>
      <c r="M672" s="43"/>
      <c r="P672" s="43"/>
    </row>
    <row r="673" spans="1:16" ht="22.5" customHeight="1" x14ac:dyDescent="0.35">
      <c r="A673" s="43" t="s">
        <v>20</v>
      </c>
      <c r="B673" s="43"/>
      <c r="C673" s="43"/>
      <c r="D673" s="43"/>
      <c r="E673" s="43"/>
      <c r="F673" s="43"/>
      <c r="G673" s="43"/>
      <c r="H673" s="43"/>
      <c r="I673" s="43"/>
      <c r="J673" s="43"/>
      <c r="K673" s="43"/>
      <c r="L673" s="43"/>
      <c r="M673" s="43"/>
      <c r="N673" s="43"/>
      <c r="O673" s="43"/>
      <c r="P673" s="43"/>
    </row>
    <row r="674" spans="1:16" ht="23.25" customHeight="1" x14ac:dyDescent="0.35">
      <c r="B674" s="150">
        <f>VLOOKUP('Thang 1'!D651,'Đầu vào'!A:H,7,0)</f>
        <v>0</v>
      </c>
      <c r="C674" s="150"/>
      <c r="D674" s="150"/>
      <c r="E674" s="150"/>
      <c r="F674" s="150"/>
      <c r="G674" s="150"/>
      <c r="H674" s="150"/>
      <c r="I674" s="150"/>
      <c r="J674" s="150"/>
      <c r="K674" s="150"/>
      <c r="L674" s="150"/>
      <c r="M674" s="150"/>
      <c r="N674" s="150"/>
      <c r="O674" s="150"/>
    </row>
    <row r="675" spans="1:16" ht="20.25" customHeight="1" x14ac:dyDescent="0.35">
      <c r="A675" s="43" t="s">
        <v>21</v>
      </c>
      <c r="B675" s="43"/>
      <c r="C675" s="43"/>
      <c r="D675" s="43"/>
      <c r="E675" s="43"/>
      <c r="F675" s="43"/>
      <c r="G675" s="43"/>
      <c r="H675" s="43"/>
      <c r="I675" s="43"/>
      <c r="J675" s="43"/>
      <c r="K675" s="43"/>
      <c r="L675" s="43"/>
      <c r="M675" s="43"/>
      <c r="N675" s="43"/>
      <c r="O675" s="43"/>
      <c r="P675" s="43"/>
    </row>
    <row r="676" spans="1:16" ht="24" customHeight="1" x14ac:dyDescent="0.35">
      <c r="B676" s="150">
        <f>VLOOKUP('Thang 1'!D651,'Đầu vào'!A:H,8,0)</f>
        <v>0</v>
      </c>
      <c r="C676" s="150"/>
      <c r="D676" s="150"/>
      <c r="E676" s="150"/>
      <c r="F676" s="150"/>
      <c r="G676" s="150"/>
      <c r="H676" s="150"/>
      <c r="I676" s="150"/>
      <c r="J676" s="150"/>
      <c r="K676" s="150"/>
      <c r="L676" s="150"/>
      <c r="M676" s="150"/>
      <c r="N676" s="150"/>
      <c r="O676" s="150"/>
    </row>
    <row r="678" spans="1:16" s="43" customFormat="1" ht="17.399999999999999" x14ac:dyDescent="0.3">
      <c r="C678" s="51" t="s">
        <v>35</v>
      </c>
      <c r="G678" s="51"/>
      <c r="K678" s="51" t="s">
        <v>22</v>
      </c>
    </row>
    <row r="684" spans="1:16" s="43" customFormat="1" ht="17.399999999999999" x14ac:dyDescent="0.3">
      <c r="C684" s="51" t="str">
        <f>'Đầu vào'!$C$7</f>
        <v xml:space="preserve">Nguyễn Tuấn Thành </v>
      </c>
      <c r="G684" s="51"/>
      <c r="K684" s="51" t="str">
        <f>'Đầu vào'!$C$8</f>
        <v>Nguyễn Sĩ Thoả</v>
      </c>
    </row>
    <row r="685" spans="1:16" ht="22.5" customHeight="1" x14ac:dyDescent="0.35">
      <c r="A685" s="152" t="s">
        <v>0</v>
      </c>
      <c r="B685" s="152"/>
      <c r="C685" s="152"/>
      <c r="D685" s="152"/>
      <c r="E685" s="152"/>
      <c r="F685" s="152"/>
      <c r="G685" s="152"/>
      <c r="H685" s="152"/>
      <c r="I685" s="152"/>
      <c r="J685" s="152"/>
      <c r="K685" s="152"/>
      <c r="L685" s="152"/>
      <c r="M685" s="152"/>
      <c r="N685" s="152"/>
      <c r="O685" s="152"/>
    </row>
    <row r="686" spans="1:16" ht="13.5" customHeight="1" x14ac:dyDescent="0.35"/>
    <row r="687" spans="1:16" x14ac:dyDescent="0.35">
      <c r="A687" s="43" t="s">
        <v>1</v>
      </c>
      <c r="B687" s="43"/>
      <c r="D687" s="44">
        <f>D651+1</f>
        <v>20</v>
      </c>
    </row>
    <row r="688" spans="1:16" x14ac:dyDescent="0.35">
      <c r="O688" s="45" t="str">
        <f>"Hải phòng, ngày "&amp;DAY(P688)&amp;" tháng "&amp;MONTH(P688)&amp;" năm 2025"</f>
        <v>Hải phòng, ngày 18 tháng 11 năm 2025</v>
      </c>
      <c r="P688" s="46">
        <f>VLOOKUP('Thang 1'!D687,'Đầu vào'!A:H,2,0)</f>
        <v>45979</v>
      </c>
    </row>
    <row r="690" spans="1:16" ht="21" customHeight="1" x14ac:dyDescent="0.35">
      <c r="A690" s="43" t="s">
        <v>2</v>
      </c>
      <c r="B690" s="43"/>
      <c r="C690" s="43"/>
      <c r="D690" s="47" t="s">
        <v>3</v>
      </c>
      <c r="E690" s="48"/>
      <c r="F690" s="11" t="s">
        <v>4</v>
      </c>
      <c r="H690" s="48" t="s">
        <v>5</v>
      </c>
      <c r="I690" s="48"/>
      <c r="J690" s="49"/>
      <c r="L690" s="48" t="s">
        <v>6</v>
      </c>
      <c r="N690" s="49"/>
    </row>
    <row r="691" spans="1:16" ht="21" customHeight="1" x14ac:dyDescent="0.35">
      <c r="A691" s="43" t="s">
        <v>7</v>
      </c>
      <c r="B691" s="43"/>
      <c r="C691" s="43"/>
      <c r="D691" s="43"/>
      <c r="E691" s="43"/>
      <c r="F691" s="43"/>
      <c r="G691" s="43"/>
      <c r="H691" s="43"/>
      <c r="I691" s="43"/>
      <c r="J691" s="43"/>
      <c r="K691" s="43"/>
      <c r="L691" s="43"/>
      <c r="M691" s="43"/>
      <c r="N691" s="43"/>
      <c r="O691" s="43"/>
      <c r="P691" s="43"/>
    </row>
    <row r="692" spans="1:16" ht="21" customHeight="1" x14ac:dyDescent="0.35">
      <c r="A692" s="42" t="s">
        <v>8</v>
      </c>
      <c r="C692" s="42" t="str">
        <f>VLOOKUP('Thang 1'!D687,'Đầu vào'!A:H,5,0)</f>
        <v>01 tổ</v>
      </c>
    </row>
    <row r="693" spans="1:16" ht="21" customHeight="1" x14ac:dyDescent="0.35">
      <c r="A693" s="42" t="s">
        <v>9</v>
      </c>
    </row>
    <row r="694" spans="1:16" ht="24" customHeight="1" x14ac:dyDescent="0.35">
      <c r="B694" s="148" t="str">
        <f>VLOOKUP('Thang 1'!D687,'Đầu vào'!A:H,6,0)</f>
        <v>'Máy đào, pông tông, máy đầm cóc</v>
      </c>
      <c r="C694" s="148"/>
      <c r="D694" s="148"/>
      <c r="E694" s="148"/>
      <c r="F694" s="148"/>
      <c r="G694" s="148"/>
      <c r="H694" s="148"/>
      <c r="I694" s="148"/>
      <c r="J694" s="148"/>
      <c r="K694" s="148"/>
      <c r="L694" s="148"/>
      <c r="M694" s="148"/>
      <c r="N694" s="148"/>
      <c r="O694" s="148"/>
    </row>
    <row r="695" spans="1:16" ht="19.5" customHeight="1" x14ac:dyDescent="0.35">
      <c r="A695" s="43" t="s">
        <v>10</v>
      </c>
      <c r="B695" s="43"/>
      <c r="C695" s="43"/>
      <c r="D695" s="43"/>
      <c r="E695" s="43"/>
      <c r="F695" s="43"/>
      <c r="G695" s="43"/>
      <c r="H695" s="43"/>
      <c r="I695" s="43"/>
      <c r="J695" s="43"/>
      <c r="K695" s="43"/>
      <c r="L695" s="43"/>
      <c r="M695" s="43"/>
      <c r="N695" s="43"/>
      <c r="O695" s="43"/>
      <c r="P695" s="43"/>
    </row>
    <row r="696" spans="1:16" ht="19.5" customHeight="1" x14ac:dyDescent="0.35">
      <c r="A696" s="43" t="s">
        <v>11</v>
      </c>
      <c r="B696" s="43"/>
      <c r="C696" s="43"/>
      <c r="D696" s="43"/>
      <c r="E696" s="43"/>
      <c r="F696" s="43"/>
      <c r="G696" s="43"/>
      <c r="H696" s="43"/>
      <c r="I696" s="43"/>
      <c r="J696" s="43"/>
      <c r="K696" s="43"/>
      <c r="L696" s="43"/>
      <c r="M696" s="43"/>
      <c r="N696" s="43"/>
      <c r="O696" s="43"/>
      <c r="P696" s="43"/>
    </row>
    <row r="697" spans="1:16" ht="40.5" customHeight="1" x14ac:dyDescent="0.35">
      <c r="B697" s="149" t="str">
        <f>VLOOKUP('Thang 1'!D687,'Đầu vào'!A:H,3,0)</f>
        <v>- Đào đất lòng kênh bằng máy đào đoạn 2 từ Km: 0+132 đến Km: 0+297
- Đắp đất bờ kênh bằng máy đoạn 1 từ Km: 0+000.00 đến Km: 0+132</v>
      </c>
      <c r="C697" s="149"/>
      <c r="D697" s="149"/>
      <c r="E697" s="149"/>
      <c r="F697" s="149"/>
      <c r="G697" s="149"/>
      <c r="H697" s="149"/>
      <c r="I697" s="149"/>
      <c r="J697" s="149"/>
      <c r="K697" s="149"/>
      <c r="L697" s="149"/>
      <c r="M697" s="149"/>
      <c r="N697" s="149"/>
      <c r="O697" s="149"/>
    </row>
    <row r="698" spans="1:16" ht="23.25" customHeight="1" x14ac:dyDescent="0.35">
      <c r="A698" s="43" t="s">
        <v>12</v>
      </c>
      <c r="B698" s="43"/>
      <c r="C698" s="43"/>
      <c r="D698" s="43"/>
      <c r="E698" s="43"/>
      <c r="F698" s="43"/>
      <c r="G698" s="43"/>
      <c r="H698" s="43"/>
      <c r="I698" s="43"/>
      <c r="J698" s="43"/>
      <c r="K698" s="43"/>
      <c r="L698" s="43"/>
      <c r="M698" s="43"/>
      <c r="N698" s="43"/>
      <c r="O698" s="43"/>
      <c r="P698" s="43"/>
    </row>
    <row r="699" spans="1:16" s="74" customFormat="1" ht="42" customHeight="1" x14ac:dyDescent="0.35">
      <c r="B699" s="154">
        <f>VLOOKUP('Thang 1'!D687,'Đầu vào'!A:H,4,0)</f>
        <v>0</v>
      </c>
      <c r="C699" s="154"/>
      <c r="D699" s="154"/>
      <c r="E699" s="154"/>
      <c r="F699" s="154"/>
      <c r="G699" s="154"/>
      <c r="H699" s="154"/>
      <c r="I699" s="154"/>
      <c r="J699" s="154"/>
      <c r="K699" s="154"/>
      <c r="L699" s="154"/>
      <c r="M699" s="154"/>
      <c r="N699" s="154"/>
      <c r="O699" s="154"/>
    </row>
    <row r="700" spans="1:16" ht="21" customHeight="1" x14ac:dyDescent="0.35">
      <c r="A700" s="43" t="s">
        <v>13</v>
      </c>
      <c r="B700" s="43"/>
      <c r="C700" s="43"/>
      <c r="D700" s="43"/>
      <c r="E700" s="43"/>
      <c r="F700" s="43"/>
      <c r="G700" s="43"/>
      <c r="H700" s="43"/>
      <c r="I700" s="43"/>
      <c r="J700" s="43"/>
      <c r="K700" s="43"/>
      <c r="L700" s="43"/>
      <c r="M700" s="43"/>
      <c r="N700" s="43"/>
      <c r="O700" s="43"/>
      <c r="P700" s="43"/>
    </row>
    <row r="701" spans="1:16" s="43" customFormat="1" ht="20.25" customHeight="1" x14ac:dyDescent="0.35">
      <c r="A701" s="42" t="s">
        <v>14</v>
      </c>
      <c r="B701" s="42"/>
      <c r="E701" s="42" t="s">
        <v>15</v>
      </c>
      <c r="F701" s="11" t="s">
        <v>4</v>
      </c>
      <c r="G701" s="42"/>
      <c r="H701" s="44" t="s">
        <v>3</v>
      </c>
      <c r="I701" s="42"/>
      <c r="J701" s="49"/>
      <c r="K701" s="42"/>
      <c r="L701" s="48" t="s">
        <v>16</v>
      </c>
      <c r="N701" s="49"/>
      <c r="O701" s="42"/>
    </row>
    <row r="702" spans="1:16" s="43" customFormat="1" ht="6" customHeight="1" x14ac:dyDescent="0.35">
      <c r="A702" s="42"/>
      <c r="B702" s="42"/>
      <c r="E702" s="42"/>
      <c r="F702" s="50"/>
      <c r="G702" s="42"/>
      <c r="H702" s="44"/>
      <c r="I702" s="42"/>
      <c r="J702" s="42"/>
      <c r="K702" s="42"/>
      <c r="L702" s="48"/>
      <c r="N702" s="42"/>
      <c r="O702" s="42"/>
    </row>
    <row r="703" spans="1:16" s="43" customFormat="1" ht="20.25" customHeight="1" x14ac:dyDescent="0.35">
      <c r="A703" s="42" t="s">
        <v>17</v>
      </c>
      <c r="B703" s="42"/>
      <c r="E703" s="42" t="s">
        <v>15</v>
      </c>
      <c r="F703" s="11" t="s">
        <v>4</v>
      </c>
      <c r="G703" s="42"/>
      <c r="H703" s="44" t="s">
        <v>3</v>
      </c>
      <c r="I703" s="42"/>
      <c r="J703" s="49"/>
      <c r="K703" s="42"/>
      <c r="L703" s="48" t="s">
        <v>16</v>
      </c>
      <c r="N703" s="49"/>
    </row>
    <row r="704" spans="1:16" s="43" customFormat="1" ht="5.25" customHeight="1" x14ac:dyDescent="0.35">
      <c r="A704" s="42"/>
      <c r="B704" s="42"/>
      <c r="E704" s="42"/>
      <c r="F704" s="50"/>
      <c r="G704" s="42"/>
      <c r="H704" s="44"/>
      <c r="I704" s="42"/>
      <c r="J704" s="42"/>
      <c r="K704" s="42"/>
      <c r="L704" s="48"/>
      <c r="N704" s="42"/>
      <c r="O704" s="42"/>
    </row>
    <row r="705" spans="1:16" s="43" customFormat="1" ht="21" customHeight="1" x14ac:dyDescent="0.35">
      <c r="A705" s="42" t="s">
        <v>18</v>
      </c>
      <c r="B705" s="42"/>
      <c r="E705" s="42" t="s">
        <v>15</v>
      </c>
      <c r="F705" s="11" t="s">
        <v>4</v>
      </c>
      <c r="G705" s="42"/>
      <c r="H705" s="44" t="s">
        <v>3</v>
      </c>
      <c r="I705" s="42"/>
      <c r="J705" s="49"/>
      <c r="K705" s="42"/>
      <c r="L705" s="48" t="s">
        <v>16</v>
      </c>
      <c r="N705" s="49"/>
    </row>
    <row r="706" spans="1:16" s="43" customFormat="1" ht="6.75" customHeight="1" x14ac:dyDescent="0.35">
      <c r="A706" s="42"/>
      <c r="B706" s="42"/>
      <c r="E706" s="42"/>
      <c r="F706" s="50"/>
      <c r="G706" s="42"/>
      <c r="H706" s="44"/>
      <c r="I706" s="42"/>
      <c r="J706" s="42"/>
      <c r="K706" s="42"/>
      <c r="L706" s="48"/>
      <c r="N706" s="42"/>
      <c r="O706" s="42"/>
    </row>
    <row r="707" spans="1:16" s="43" customFormat="1" ht="19.5" customHeight="1" x14ac:dyDescent="0.35">
      <c r="A707" s="42" t="s">
        <v>19</v>
      </c>
      <c r="B707" s="42"/>
      <c r="E707" s="42" t="s">
        <v>15</v>
      </c>
      <c r="F707" s="11" t="s">
        <v>4</v>
      </c>
      <c r="G707" s="42"/>
      <c r="H707" s="44" t="s">
        <v>3</v>
      </c>
      <c r="I707" s="42"/>
      <c r="J707" s="49"/>
      <c r="K707" s="42"/>
      <c r="L707" s="48" t="s">
        <v>16</v>
      </c>
      <c r="N707" s="49"/>
    </row>
    <row r="708" spans="1:16" ht="7.5" customHeight="1" x14ac:dyDescent="0.35">
      <c r="C708" s="43"/>
      <c r="D708" s="43"/>
      <c r="H708" s="44"/>
      <c r="L708" s="48"/>
      <c r="M708" s="43"/>
      <c r="P708" s="43"/>
    </row>
    <row r="709" spans="1:16" ht="22.5" customHeight="1" x14ac:dyDescent="0.35">
      <c r="A709" s="43" t="s">
        <v>20</v>
      </c>
      <c r="B709" s="43"/>
      <c r="C709" s="43"/>
      <c r="D709" s="43"/>
      <c r="E709" s="43"/>
      <c r="F709" s="43"/>
      <c r="G709" s="43"/>
      <c r="H709" s="43"/>
      <c r="I709" s="43"/>
      <c r="J709" s="43"/>
      <c r="K709" s="43"/>
      <c r="L709" s="43"/>
      <c r="M709" s="43"/>
      <c r="N709" s="43"/>
      <c r="O709" s="43"/>
      <c r="P709" s="43"/>
    </row>
    <row r="710" spans="1:16" ht="23.25" customHeight="1" x14ac:dyDescent="0.35">
      <c r="B710" s="151" t="s">
        <v>117</v>
      </c>
      <c r="C710" s="150"/>
      <c r="D710" s="150"/>
      <c r="E710" s="150"/>
      <c r="F710" s="150"/>
      <c r="G710" s="150"/>
      <c r="H710" s="150"/>
      <c r="I710" s="150"/>
      <c r="J710" s="150"/>
      <c r="K710" s="150"/>
      <c r="L710" s="150"/>
      <c r="M710" s="150"/>
      <c r="N710" s="150"/>
      <c r="O710" s="150"/>
    </row>
    <row r="711" spans="1:16" ht="20.25" customHeight="1" x14ac:dyDescent="0.35">
      <c r="A711" s="43" t="s">
        <v>21</v>
      </c>
      <c r="B711" s="43"/>
      <c r="C711" s="43"/>
      <c r="D711" s="43"/>
      <c r="E711" s="43"/>
      <c r="F711" s="43"/>
      <c r="G711" s="43"/>
      <c r="H711" s="43"/>
      <c r="I711" s="43"/>
      <c r="J711" s="43"/>
      <c r="K711" s="43"/>
      <c r="L711" s="43"/>
      <c r="M711" s="43"/>
      <c r="N711" s="43"/>
      <c r="O711" s="43"/>
      <c r="P711" s="43"/>
    </row>
    <row r="712" spans="1:16" ht="24" customHeight="1" x14ac:dyDescent="0.35">
      <c r="B712" s="150">
        <f>VLOOKUP('Thang 1'!D687,'Đầu vào'!A:H,8,0)</f>
        <v>0</v>
      </c>
      <c r="C712" s="150"/>
      <c r="D712" s="150"/>
      <c r="E712" s="150"/>
      <c r="F712" s="150"/>
      <c r="G712" s="150"/>
      <c r="H712" s="150"/>
      <c r="I712" s="150"/>
      <c r="J712" s="150"/>
      <c r="K712" s="150"/>
      <c r="L712" s="150"/>
      <c r="M712" s="150"/>
      <c r="N712" s="150"/>
      <c r="O712" s="150"/>
    </row>
    <row r="714" spans="1:16" s="43" customFormat="1" ht="17.399999999999999" x14ac:dyDescent="0.3">
      <c r="C714" s="51" t="s">
        <v>35</v>
      </c>
      <c r="G714" s="51"/>
      <c r="K714" s="51" t="s">
        <v>22</v>
      </c>
    </row>
    <row r="720" spans="1:16" s="43" customFormat="1" ht="17.399999999999999" x14ac:dyDescent="0.3">
      <c r="C720" s="51" t="str">
        <f>'Đầu vào'!$C$7</f>
        <v xml:space="preserve">Nguyễn Tuấn Thành </v>
      </c>
      <c r="G720" s="51"/>
      <c r="K720" s="51" t="str">
        <f>'Đầu vào'!$C$8</f>
        <v>Nguyễn Sĩ Thoả</v>
      </c>
    </row>
    <row r="721" spans="1:16" ht="22.5" customHeight="1" x14ac:dyDescent="0.35">
      <c r="A721" s="152" t="s">
        <v>0</v>
      </c>
      <c r="B721" s="152"/>
      <c r="C721" s="152"/>
      <c r="D721" s="152"/>
      <c r="E721" s="152"/>
      <c r="F721" s="152"/>
      <c r="G721" s="152"/>
      <c r="H721" s="152"/>
      <c r="I721" s="152"/>
      <c r="J721" s="152"/>
      <c r="K721" s="152"/>
      <c r="L721" s="152"/>
      <c r="M721" s="152"/>
      <c r="N721" s="152"/>
      <c r="O721" s="152"/>
    </row>
    <row r="722" spans="1:16" ht="13.5" customHeight="1" x14ac:dyDescent="0.35"/>
    <row r="723" spans="1:16" x14ac:dyDescent="0.35">
      <c r="A723" s="43" t="s">
        <v>1</v>
      </c>
      <c r="B723" s="43"/>
      <c r="D723" s="44">
        <f>D687+1</f>
        <v>21</v>
      </c>
    </row>
    <row r="724" spans="1:16" x14ac:dyDescent="0.35">
      <c r="O724" s="45" t="str">
        <f>"Hải phòng, ngày "&amp;DAY(P724)&amp;" tháng "&amp;MONTH(P724)&amp;" năm 2025"</f>
        <v>Hải phòng, ngày 19 tháng 11 năm 2025</v>
      </c>
      <c r="P724" s="46">
        <f>VLOOKUP('Thang 1'!D723,'Đầu vào'!A:H,2,0)</f>
        <v>45980</v>
      </c>
    </row>
    <row r="726" spans="1:16" ht="21" customHeight="1" x14ac:dyDescent="0.35">
      <c r="A726" s="43" t="s">
        <v>2</v>
      </c>
      <c r="B726" s="43"/>
      <c r="C726" s="43"/>
      <c r="D726" s="47" t="s">
        <v>3</v>
      </c>
      <c r="E726" s="48"/>
      <c r="F726" s="11" t="s">
        <v>4</v>
      </c>
      <c r="H726" s="48" t="s">
        <v>5</v>
      </c>
      <c r="I726" s="48"/>
      <c r="J726" s="49"/>
      <c r="L726" s="48" t="s">
        <v>6</v>
      </c>
      <c r="N726" s="49"/>
    </row>
    <row r="727" spans="1:16" ht="21" customHeight="1" x14ac:dyDescent="0.35">
      <c r="A727" s="43" t="s">
        <v>7</v>
      </c>
      <c r="B727" s="43"/>
      <c r="C727" s="43"/>
      <c r="D727" s="43"/>
      <c r="E727" s="43"/>
      <c r="F727" s="43"/>
      <c r="G727" s="43"/>
      <c r="H727" s="43"/>
      <c r="I727" s="43"/>
      <c r="J727" s="43"/>
      <c r="K727" s="43"/>
      <c r="L727" s="43"/>
      <c r="M727" s="43"/>
      <c r="N727" s="43"/>
      <c r="O727" s="43"/>
      <c r="P727" s="43"/>
    </row>
    <row r="728" spans="1:16" ht="21" customHeight="1" x14ac:dyDescent="0.35">
      <c r="A728" s="42" t="s">
        <v>8</v>
      </c>
      <c r="C728" s="42" t="str">
        <f>VLOOKUP('Thang 1'!D723,'Đầu vào'!A:H,5,0)</f>
        <v>01 tổ</v>
      </c>
    </row>
    <row r="729" spans="1:16" ht="21" customHeight="1" x14ac:dyDescent="0.35">
      <c r="A729" s="42" t="s">
        <v>9</v>
      </c>
    </row>
    <row r="730" spans="1:16" ht="24" customHeight="1" x14ac:dyDescent="0.35">
      <c r="B730" s="148" t="str">
        <f>VLOOKUP('Thang 1'!D723,'Đầu vào'!A:H,6,0)</f>
        <v>'Máy đào, pông tông, máy đầm cóc</v>
      </c>
      <c r="C730" s="148"/>
      <c r="D730" s="148"/>
      <c r="E730" s="148"/>
      <c r="F730" s="148"/>
      <c r="G730" s="148"/>
      <c r="H730" s="148"/>
      <c r="I730" s="148"/>
      <c r="J730" s="148"/>
      <c r="K730" s="148"/>
      <c r="L730" s="148"/>
      <c r="M730" s="148"/>
      <c r="N730" s="148"/>
      <c r="O730" s="148"/>
    </row>
    <row r="731" spans="1:16" ht="19.5" customHeight="1" x14ac:dyDescent="0.35">
      <c r="A731" s="43" t="s">
        <v>10</v>
      </c>
      <c r="B731" s="43"/>
      <c r="C731" s="43"/>
      <c r="D731" s="43"/>
      <c r="E731" s="43"/>
      <c r="F731" s="43"/>
      <c r="G731" s="43"/>
      <c r="H731" s="43"/>
      <c r="I731" s="43"/>
      <c r="J731" s="43"/>
      <c r="K731" s="43"/>
      <c r="L731" s="43"/>
      <c r="M731" s="43"/>
      <c r="N731" s="43"/>
      <c r="O731" s="43"/>
      <c r="P731" s="43"/>
    </row>
    <row r="732" spans="1:16" ht="19.5" customHeight="1" x14ac:dyDescent="0.35">
      <c r="A732" s="43" t="s">
        <v>11</v>
      </c>
      <c r="B732" s="43"/>
      <c r="C732" s="43"/>
      <c r="D732" s="43"/>
      <c r="E732" s="43"/>
      <c r="F732" s="43"/>
      <c r="G732" s="43"/>
      <c r="H732" s="43"/>
      <c r="I732" s="43"/>
      <c r="J732" s="43"/>
      <c r="K732" s="43"/>
      <c r="L732" s="43"/>
      <c r="M732" s="43"/>
      <c r="N732" s="43"/>
      <c r="O732" s="43"/>
      <c r="P732" s="43"/>
    </row>
    <row r="733" spans="1:16" ht="40.5" customHeight="1" x14ac:dyDescent="0.35">
      <c r="B733" s="149" t="str">
        <f>VLOOKUP('Thang 1'!D723,'Đầu vào'!A:H,3,0)</f>
        <v>- Đào đất lòng kênh bằng máy đào đoạn 2 từ Km: 0+132 đến Km: 0+297
- Đắp đất bờ kênh bằng máy đoạn 1 từ Km: 0+000.00 đến Km: 0+132</v>
      </c>
      <c r="C733" s="149"/>
      <c r="D733" s="149"/>
      <c r="E733" s="149"/>
      <c r="F733" s="149"/>
      <c r="G733" s="149"/>
      <c r="H733" s="149"/>
      <c r="I733" s="149"/>
      <c r="J733" s="149"/>
      <c r="K733" s="149"/>
      <c r="L733" s="149"/>
      <c r="M733" s="149"/>
      <c r="N733" s="149"/>
      <c r="O733" s="149"/>
    </row>
    <row r="734" spans="1:16" ht="23.25" customHeight="1" x14ac:dyDescent="0.35">
      <c r="A734" s="43" t="s">
        <v>12</v>
      </c>
      <c r="B734" s="43"/>
      <c r="C734" s="43"/>
      <c r="D734" s="43"/>
      <c r="E734" s="43"/>
      <c r="F734" s="43"/>
      <c r="G734" s="43"/>
      <c r="H734" s="43"/>
      <c r="I734" s="43"/>
      <c r="J734" s="43"/>
      <c r="K734" s="43"/>
      <c r="L734" s="43"/>
      <c r="M734" s="43"/>
      <c r="N734" s="43"/>
      <c r="O734" s="43"/>
      <c r="P734" s="43"/>
    </row>
    <row r="735" spans="1:16" ht="31.5" customHeight="1" x14ac:dyDescent="0.35">
      <c r="B735" s="149">
        <f>VLOOKUP('Thang 1'!D723,'Đầu vào'!A:H,4,0)</f>
        <v>0</v>
      </c>
      <c r="C735" s="149"/>
      <c r="D735" s="149"/>
      <c r="E735" s="149"/>
      <c r="F735" s="149"/>
      <c r="G735" s="149"/>
      <c r="H735" s="149"/>
      <c r="I735" s="149"/>
      <c r="J735" s="149"/>
      <c r="K735" s="149"/>
      <c r="L735" s="149"/>
      <c r="M735" s="149"/>
      <c r="N735" s="149"/>
      <c r="O735" s="149"/>
    </row>
    <row r="736" spans="1:16" ht="21" customHeight="1" x14ac:dyDescent="0.35">
      <c r="A736" s="43" t="s">
        <v>13</v>
      </c>
      <c r="B736" s="43"/>
      <c r="C736" s="43"/>
      <c r="D736" s="43"/>
      <c r="E736" s="43"/>
      <c r="F736" s="43"/>
      <c r="G736" s="43"/>
      <c r="H736" s="43"/>
      <c r="I736" s="43"/>
      <c r="J736" s="43"/>
      <c r="K736" s="43"/>
      <c r="L736" s="43"/>
      <c r="M736" s="43"/>
      <c r="N736" s="43"/>
      <c r="O736" s="43"/>
      <c r="P736" s="43"/>
    </row>
    <row r="737" spans="1:16" s="43" customFormat="1" ht="20.25" customHeight="1" x14ac:dyDescent="0.35">
      <c r="A737" s="42" t="s">
        <v>14</v>
      </c>
      <c r="B737" s="42"/>
      <c r="E737" s="42" t="s">
        <v>15</v>
      </c>
      <c r="F737" s="11" t="s">
        <v>4</v>
      </c>
      <c r="G737" s="42"/>
      <c r="H737" s="44" t="s">
        <v>3</v>
      </c>
      <c r="I737" s="42"/>
      <c r="J737" s="49"/>
      <c r="K737" s="42"/>
      <c r="L737" s="48" t="s">
        <v>16</v>
      </c>
      <c r="N737" s="49"/>
      <c r="O737" s="42"/>
    </row>
    <row r="738" spans="1:16" s="43" customFormat="1" ht="6" customHeight="1" x14ac:dyDescent="0.35">
      <c r="A738" s="42"/>
      <c r="B738" s="42"/>
      <c r="E738" s="42"/>
      <c r="F738" s="50"/>
      <c r="G738" s="42"/>
      <c r="H738" s="44"/>
      <c r="I738" s="42"/>
      <c r="J738" s="42"/>
      <c r="K738" s="42"/>
      <c r="L738" s="48"/>
      <c r="N738" s="42"/>
      <c r="O738" s="42"/>
    </row>
    <row r="739" spans="1:16" s="43" customFormat="1" ht="20.25" customHeight="1" x14ac:dyDescent="0.35">
      <c r="A739" s="42" t="s">
        <v>17</v>
      </c>
      <c r="B739" s="42"/>
      <c r="E739" s="42" t="s">
        <v>15</v>
      </c>
      <c r="F739" s="11" t="s">
        <v>4</v>
      </c>
      <c r="G739" s="42"/>
      <c r="H739" s="44" t="s">
        <v>3</v>
      </c>
      <c r="I739" s="42"/>
      <c r="J739" s="49"/>
      <c r="K739" s="42"/>
      <c r="L739" s="48" t="s">
        <v>16</v>
      </c>
      <c r="N739" s="49"/>
    </row>
    <row r="740" spans="1:16" s="43" customFormat="1" ht="5.25" customHeight="1" x14ac:dyDescent="0.35">
      <c r="A740" s="42"/>
      <c r="B740" s="42"/>
      <c r="E740" s="42"/>
      <c r="F740" s="50"/>
      <c r="G740" s="42"/>
      <c r="H740" s="44"/>
      <c r="I740" s="42"/>
      <c r="J740" s="42"/>
      <c r="K740" s="42"/>
      <c r="L740" s="48"/>
      <c r="N740" s="42"/>
      <c r="O740" s="42"/>
    </row>
    <row r="741" spans="1:16" s="43" customFormat="1" ht="21" customHeight="1" x14ac:dyDescent="0.35">
      <c r="A741" s="42" t="s">
        <v>18</v>
      </c>
      <c r="B741" s="42"/>
      <c r="E741" s="42" t="s">
        <v>15</v>
      </c>
      <c r="F741" s="11" t="s">
        <v>4</v>
      </c>
      <c r="G741" s="42"/>
      <c r="H741" s="44" t="s">
        <v>3</v>
      </c>
      <c r="I741" s="42"/>
      <c r="J741" s="49"/>
      <c r="K741" s="42"/>
      <c r="L741" s="48" t="s">
        <v>16</v>
      </c>
      <c r="N741" s="49"/>
    </row>
    <row r="742" spans="1:16" s="43" customFormat="1" ht="6.75" customHeight="1" x14ac:dyDescent="0.35">
      <c r="A742" s="42"/>
      <c r="B742" s="42"/>
      <c r="E742" s="42"/>
      <c r="F742" s="50"/>
      <c r="G742" s="42"/>
      <c r="H742" s="44"/>
      <c r="I742" s="42"/>
      <c r="J742" s="42"/>
      <c r="K742" s="42"/>
      <c r="L742" s="48"/>
      <c r="N742" s="42"/>
      <c r="O742" s="42"/>
    </row>
    <row r="743" spans="1:16" s="43" customFormat="1" ht="19.5" customHeight="1" x14ac:dyDescent="0.35">
      <c r="A743" s="42" t="s">
        <v>19</v>
      </c>
      <c r="B743" s="42"/>
      <c r="E743" s="42" t="s">
        <v>15</v>
      </c>
      <c r="F743" s="11" t="s">
        <v>4</v>
      </c>
      <c r="G743" s="42"/>
      <c r="H743" s="44" t="s">
        <v>3</v>
      </c>
      <c r="I743" s="42"/>
      <c r="J743" s="49"/>
      <c r="K743" s="42"/>
      <c r="L743" s="48" t="s">
        <v>16</v>
      </c>
      <c r="N743" s="49"/>
    </row>
    <row r="744" spans="1:16" ht="7.5" customHeight="1" x14ac:dyDescent="0.35">
      <c r="C744" s="43"/>
      <c r="D744" s="43"/>
      <c r="H744" s="44"/>
      <c r="L744" s="48"/>
      <c r="M744" s="43"/>
      <c r="P744" s="43"/>
    </row>
    <row r="745" spans="1:16" ht="22.5" customHeight="1" x14ac:dyDescent="0.35">
      <c r="A745" s="43" t="s">
        <v>20</v>
      </c>
      <c r="B745" s="43"/>
      <c r="C745" s="43"/>
      <c r="D745" s="43"/>
      <c r="E745" s="43"/>
      <c r="F745" s="43"/>
      <c r="G745" s="43"/>
      <c r="H745" s="43"/>
      <c r="I745" s="43"/>
      <c r="J745" s="43"/>
      <c r="K745" s="43"/>
      <c r="L745" s="43"/>
      <c r="M745" s="43"/>
      <c r="N745" s="43"/>
      <c r="O745" s="43"/>
      <c r="P745" s="43"/>
    </row>
    <row r="746" spans="1:16" ht="23.25" customHeight="1" x14ac:dyDescent="0.35">
      <c r="B746" s="150">
        <f>VLOOKUP('Thang 1'!D723,'Đầu vào'!A:H,7,0)</f>
        <v>0</v>
      </c>
      <c r="C746" s="150"/>
      <c r="D746" s="150"/>
      <c r="E746" s="150"/>
      <c r="F746" s="150"/>
      <c r="G746" s="150"/>
      <c r="H746" s="150"/>
      <c r="I746" s="150"/>
      <c r="J746" s="150"/>
      <c r="K746" s="150"/>
      <c r="L746" s="150"/>
      <c r="M746" s="150"/>
      <c r="N746" s="150"/>
      <c r="O746" s="150"/>
    </row>
    <row r="747" spans="1:16" ht="20.25" customHeight="1" x14ac:dyDescent="0.35">
      <c r="A747" s="43" t="s">
        <v>21</v>
      </c>
      <c r="B747" s="43"/>
      <c r="C747" s="43"/>
      <c r="D747" s="43"/>
      <c r="E747" s="43"/>
      <c r="F747" s="43"/>
      <c r="G747" s="43"/>
      <c r="H747" s="43"/>
      <c r="I747" s="43"/>
      <c r="J747" s="43"/>
      <c r="K747" s="43"/>
      <c r="L747" s="43"/>
      <c r="M747" s="43"/>
      <c r="N747" s="43"/>
      <c r="O747" s="43"/>
      <c r="P747" s="43"/>
    </row>
    <row r="748" spans="1:16" ht="24" customHeight="1" x14ac:dyDescent="0.35">
      <c r="B748" s="150">
        <f>VLOOKUP('Thang 1'!D723,'Đầu vào'!A:H,8,0)</f>
        <v>0</v>
      </c>
      <c r="C748" s="150"/>
      <c r="D748" s="150"/>
      <c r="E748" s="150"/>
      <c r="F748" s="150"/>
      <c r="G748" s="150"/>
      <c r="H748" s="150"/>
      <c r="I748" s="150"/>
      <c r="J748" s="150"/>
      <c r="K748" s="150"/>
      <c r="L748" s="150"/>
      <c r="M748" s="150"/>
      <c r="N748" s="150"/>
      <c r="O748" s="150"/>
    </row>
    <row r="750" spans="1:16" s="43" customFormat="1" ht="17.399999999999999" x14ac:dyDescent="0.3">
      <c r="C750" s="51" t="s">
        <v>35</v>
      </c>
      <c r="G750" s="51"/>
      <c r="K750" s="51" t="s">
        <v>22</v>
      </c>
    </row>
    <row r="756" spans="1:16" s="43" customFormat="1" ht="17.399999999999999" x14ac:dyDescent="0.3">
      <c r="C756" s="51" t="str">
        <f>'Đầu vào'!$C$7</f>
        <v xml:space="preserve">Nguyễn Tuấn Thành </v>
      </c>
      <c r="G756" s="51"/>
      <c r="K756" s="51" t="str">
        <f>'Đầu vào'!$C$8</f>
        <v>Nguyễn Sĩ Thoả</v>
      </c>
    </row>
    <row r="757" spans="1:16" ht="22.5" customHeight="1" x14ac:dyDescent="0.35">
      <c r="A757" s="152" t="s">
        <v>0</v>
      </c>
      <c r="B757" s="152"/>
      <c r="C757" s="152"/>
      <c r="D757" s="152"/>
      <c r="E757" s="152"/>
      <c r="F757" s="152"/>
      <c r="G757" s="152"/>
      <c r="H757" s="152"/>
      <c r="I757" s="152"/>
      <c r="J757" s="152"/>
      <c r="K757" s="152"/>
      <c r="L757" s="152"/>
      <c r="M757" s="152"/>
      <c r="N757" s="152"/>
      <c r="O757" s="152"/>
    </row>
    <row r="758" spans="1:16" ht="13.5" customHeight="1" x14ac:dyDescent="0.35"/>
    <row r="759" spans="1:16" x14ac:dyDescent="0.35">
      <c r="A759" s="43" t="s">
        <v>1</v>
      </c>
      <c r="B759" s="43"/>
      <c r="D759" s="44">
        <f>D723+1</f>
        <v>22</v>
      </c>
    </row>
    <row r="760" spans="1:16" x14ac:dyDescent="0.35">
      <c r="O760" s="45" t="str">
        <f>"Hải phòng, ngày "&amp;DAY(P760)&amp;" tháng "&amp;MONTH(P760)&amp;" năm 2025"</f>
        <v>Hải phòng, ngày 20 tháng 11 năm 2025</v>
      </c>
      <c r="P760" s="46">
        <f>VLOOKUP('Thang 1'!D759,'Đầu vào'!A:H,2,0)</f>
        <v>45981</v>
      </c>
    </row>
    <row r="762" spans="1:16" ht="21" customHeight="1" x14ac:dyDescent="0.35">
      <c r="A762" s="43" t="s">
        <v>2</v>
      </c>
      <c r="B762" s="43"/>
      <c r="C762" s="43"/>
      <c r="D762" s="47" t="s">
        <v>3</v>
      </c>
      <c r="E762" s="48"/>
      <c r="F762" s="11" t="s">
        <v>4</v>
      </c>
      <c r="H762" s="48" t="s">
        <v>5</v>
      </c>
      <c r="I762" s="48"/>
      <c r="J762" s="49"/>
      <c r="L762" s="48" t="s">
        <v>6</v>
      </c>
      <c r="N762" s="49"/>
    </row>
    <row r="763" spans="1:16" ht="21" customHeight="1" x14ac:dyDescent="0.35">
      <c r="A763" s="43" t="s">
        <v>7</v>
      </c>
      <c r="B763" s="43"/>
      <c r="C763" s="43"/>
      <c r="D763" s="43"/>
      <c r="E763" s="43"/>
      <c r="F763" s="43"/>
      <c r="G763" s="43"/>
      <c r="H763" s="43"/>
      <c r="I763" s="43"/>
      <c r="J763" s="43"/>
      <c r="K763" s="43"/>
      <c r="L763" s="43"/>
      <c r="M763" s="43"/>
      <c r="N763" s="43"/>
      <c r="O763" s="43"/>
      <c r="P763" s="43"/>
    </row>
    <row r="764" spans="1:16" ht="21" customHeight="1" x14ac:dyDescent="0.35">
      <c r="A764" s="42" t="s">
        <v>8</v>
      </c>
      <c r="C764" s="42" t="str">
        <f>VLOOKUP('Thang 1'!D759,'Đầu vào'!A:H,5,0)</f>
        <v>01 tổ</v>
      </c>
    </row>
    <row r="765" spans="1:16" ht="21" customHeight="1" x14ac:dyDescent="0.35">
      <c r="A765" s="42" t="s">
        <v>9</v>
      </c>
    </row>
    <row r="766" spans="1:16" ht="24" customHeight="1" x14ac:dyDescent="0.35">
      <c r="B766" s="148" t="str">
        <f>VLOOKUP('Thang 1'!D759,'Đầu vào'!A:H,6,0)</f>
        <v>'Máy đào, pông tông, máy đầm cóc</v>
      </c>
      <c r="C766" s="148"/>
      <c r="D766" s="148"/>
      <c r="E766" s="148"/>
      <c r="F766" s="148"/>
      <c r="G766" s="148"/>
      <c r="H766" s="148"/>
      <c r="I766" s="148"/>
      <c r="J766" s="148"/>
      <c r="K766" s="148"/>
      <c r="L766" s="148"/>
      <c r="M766" s="148"/>
      <c r="N766" s="148"/>
      <c r="O766" s="148"/>
    </row>
    <row r="767" spans="1:16" ht="19.5" customHeight="1" x14ac:dyDescent="0.35">
      <c r="A767" s="43" t="s">
        <v>10</v>
      </c>
      <c r="B767" s="43"/>
      <c r="C767" s="43"/>
      <c r="D767" s="43"/>
      <c r="E767" s="43"/>
      <c r="F767" s="43"/>
      <c r="G767" s="43"/>
      <c r="H767" s="43"/>
      <c r="I767" s="43"/>
      <c r="J767" s="43"/>
      <c r="K767" s="43"/>
      <c r="L767" s="43"/>
      <c r="M767" s="43"/>
      <c r="N767" s="43"/>
      <c r="O767" s="43"/>
      <c r="P767" s="43"/>
    </row>
    <row r="768" spans="1:16" ht="19.5" customHeight="1" x14ac:dyDescent="0.35">
      <c r="A768" s="43" t="s">
        <v>11</v>
      </c>
      <c r="B768" s="43"/>
      <c r="C768" s="43"/>
      <c r="D768" s="43"/>
      <c r="E768" s="43"/>
      <c r="F768" s="43"/>
      <c r="G768" s="43"/>
      <c r="H768" s="43"/>
      <c r="I768" s="43"/>
      <c r="J768" s="43"/>
      <c r="K768" s="43"/>
      <c r="L768" s="43"/>
      <c r="M768" s="43"/>
      <c r="N768" s="43"/>
      <c r="O768" s="43"/>
      <c r="P768" s="43"/>
    </row>
    <row r="769" spans="1:16" ht="39" customHeight="1" x14ac:dyDescent="0.35">
      <c r="B769" s="149" t="str">
        <f>VLOOKUP('Thang 1'!D759,'Đầu vào'!A:H,3,0)</f>
        <v>- Đào đất lòng kênh bằng máy đào đoạn 2 từ Km: 0+132 đến Km: 0+297
- Đắp đất bờ kênh bằng máy đoạn 1 từ Km: 0+000.00 đến Km: 0+132</v>
      </c>
      <c r="C769" s="149"/>
      <c r="D769" s="149"/>
      <c r="E769" s="149"/>
      <c r="F769" s="149"/>
      <c r="G769" s="149"/>
      <c r="H769" s="149"/>
      <c r="I769" s="149"/>
      <c r="J769" s="149"/>
      <c r="K769" s="149"/>
      <c r="L769" s="149"/>
      <c r="M769" s="149"/>
      <c r="N769" s="149"/>
      <c r="O769" s="149"/>
    </row>
    <row r="770" spans="1:16" ht="23.25" customHeight="1" x14ac:dyDescent="0.35">
      <c r="A770" s="43" t="s">
        <v>12</v>
      </c>
      <c r="B770" s="43"/>
      <c r="C770" s="43"/>
      <c r="D770" s="43"/>
      <c r="E770" s="43"/>
      <c r="F770" s="43"/>
      <c r="G770" s="43"/>
      <c r="H770" s="43"/>
      <c r="I770" s="43"/>
      <c r="J770" s="43"/>
      <c r="K770" s="43"/>
      <c r="L770" s="43"/>
      <c r="M770" s="43"/>
      <c r="N770" s="43"/>
      <c r="O770" s="43"/>
      <c r="P770" s="43"/>
    </row>
    <row r="771" spans="1:16" ht="31.5" customHeight="1" x14ac:dyDescent="0.35">
      <c r="B771" s="149">
        <f>VLOOKUP('Thang 1'!D759,'Đầu vào'!A:H,4,0)</f>
        <v>0</v>
      </c>
      <c r="C771" s="149"/>
      <c r="D771" s="149"/>
      <c r="E771" s="149"/>
      <c r="F771" s="149"/>
      <c r="G771" s="149"/>
      <c r="H771" s="149"/>
      <c r="I771" s="149"/>
      <c r="J771" s="149"/>
      <c r="K771" s="149"/>
      <c r="L771" s="149"/>
      <c r="M771" s="149"/>
      <c r="N771" s="149"/>
      <c r="O771" s="149"/>
    </row>
    <row r="772" spans="1:16" ht="21" customHeight="1" x14ac:dyDescent="0.35">
      <c r="A772" s="43" t="s">
        <v>13</v>
      </c>
      <c r="B772" s="43"/>
      <c r="C772" s="43"/>
      <c r="D772" s="43"/>
      <c r="E772" s="43"/>
      <c r="F772" s="43"/>
      <c r="G772" s="43"/>
      <c r="H772" s="43"/>
      <c r="I772" s="43"/>
      <c r="J772" s="43"/>
      <c r="K772" s="43"/>
      <c r="L772" s="43"/>
      <c r="M772" s="43"/>
      <c r="N772" s="43"/>
      <c r="O772" s="43"/>
      <c r="P772" s="43"/>
    </row>
    <row r="773" spans="1:16" s="43" customFormat="1" ht="20.25" customHeight="1" x14ac:dyDescent="0.35">
      <c r="A773" s="42" t="s">
        <v>14</v>
      </c>
      <c r="B773" s="42"/>
      <c r="E773" s="42" t="s">
        <v>15</v>
      </c>
      <c r="F773" s="11" t="s">
        <v>4</v>
      </c>
      <c r="G773" s="42"/>
      <c r="H773" s="44" t="s">
        <v>3</v>
      </c>
      <c r="I773" s="42"/>
      <c r="J773" s="49"/>
      <c r="K773" s="42"/>
      <c r="L773" s="48" t="s">
        <v>16</v>
      </c>
      <c r="N773" s="49"/>
      <c r="O773" s="42"/>
    </row>
    <row r="774" spans="1:16" s="43" customFormat="1" ht="6" customHeight="1" x14ac:dyDescent="0.35">
      <c r="A774" s="42"/>
      <c r="B774" s="42"/>
      <c r="E774" s="42"/>
      <c r="F774" s="50"/>
      <c r="G774" s="42"/>
      <c r="H774" s="44"/>
      <c r="I774" s="42"/>
      <c r="J774" s="42"/>
      <c r="K774" s="42"/>
      <c r="L774" s="48"/>
      <c r="N774" s="42"/>
      <c r="O774" s="42"/>
    </row>
    <row r="775" spans="1:16" s="43" customFormat="1" ht="20.25" customHeight="1" x14ac:dyDescent="0.35">
      <c r="A775" s="42" t="s">
        <v>17</v>
      </c>
      <c r="B775" s="42"/>
      <c r="E775" s="42" t="s">
        <v>15</v>
      </c>
      <c r="F775" s="11" t="s">
        <v>4</v>
      </c>
      <c r="G775" s="42"/>
      <c r="H775" s="44" t="s">
        <v>3</v>
      </c>
      <c r="I775" s="42"/>
      <c r="J775" s="49"/>
      <c r="K775" s="42"/>
      <c r="L775" s="48" t="s">
        <v>16</v>
      </c>
      <c r="N775" s="49"/>
    </row>
    <row r="776" spans="1:16" s="43" customFormat="1" ht="5.25" customHeight="1" x14ac:dyDescent="0.35">
      <c r="A776" s="42"/>
      <c r="B776" s="42"/>
      <c r="E776" s="42"/>
      <c r="F776" s="50"/>
      <c r="G776" s="42"/>
      <c r="H776" s="44"/>
      <c r="I776" s="42"/>
      <c r="J776" s="42"/>
      <c r="K776" s="42"/>
      <c r="L776" s="48"/>
      <c r="N776" s="42"/>
      <c r="O776" s="42"/>
    </row>
    <row r="777" spans="1:16" s="43" customFormat="1" ht="21" customHeight="1" x14ac:dyDescent="0.35">
      <c r="A777" s="42" t="s">
        <v>18</v>
      </c>
      <c r="B777" s="42"/>
      <c r="E777" s="42" t="s">
        <v>15</v>
      </c>
      <c r="F777" s="11" t="s">
        <v>4</v>
      </c>
      <c r="G777" s="42"/>
      <c r="H777" s="44" t="s">
        <v>3</v>
      </c>
      <c r="I777" s="42"/>
      <c r="J777" s="49"/>
      <c r="K777" s="42"/>
      <c r="L777" s="48" t="s">
        <v>16</v>
      </c>
      <c r="N777" s="49"/>
    </row>
    <row r="778" spans="1:16" s="43" customFormat="1" ht="6.75" customHeight="1" x14ac:dyDescent="0.35">
      <c r="A778" s="42"/>
      <c r="B778" s="42"/>
      <c r="E778" s="42"/>
      <c r="F778" s="50"/>
      <c r="G778" s="42"/>
      <c r="H778" s="44"/>
      <c r="I778" s="42"/>
      <c r="J778" s="42"/>
      <c r="K778" s="42"/>
      <c r="L778" s="48"/>
      <c r="N778" s="42"/>
      <c r="O778" s="42"/>
    </row>
    <row r="779" spans="1:16" s="43" customFormat="1" ht="19.5" customHeight="1" x14ac:dyDescent="0.35">
      <c r="A779" s="42" t="s">
        <v>19</v>
      </c>
      <c r="B779" s="42"/>
      <c r="E779" s="42" t="s">
        <v>15</v>
      </c>
      <c r="F779" s="11" t="s">
        <v>4</v>
      </c>
      <c r="G779" s="42"/>
      <c r="H779" s="44" t="s">
        <v>3</v>
      </c>
      <c r="I779" s="42"/>
      <c r="J779" s="49"/>
      <c r="K779" s="42"/>
      <c r="L779" s="48" t="s">
        <v>16</v>
      </c>
      <c r="N779" s="49"/>
    </row>
    <row r="780" spans="1:16" ht="7.5" customHeight="1" x14ac:dyDescent="0.35">
      <c r="C780" s="43"/>
      <c r="D780" s="43"/>
      <c r="H780" s="44"/>
      <c r="L780" s="48"/>
      <c r="M780" s="43"/>
      <c r="P780" s="43"/>
    </row>
    <row r="781" spans="1:16" ht="22.5" customHeight="1" x14ac:dyDescent="0.35">
      <c r="A781" s="43" t="s">
        <v>20</v>
      </c>
      <c r="B781" s="43"/>
      <c r="C781" s="43"/>
      <c r="D781" s="43"/>
      <c r="E781" s="43"/>
      <c r="F781" s="43"/>
      <c r="G781" s="43"/>
      <c r="H781" s="43"/>
      <c r="I781" s="43"/>
      <c r="J781" s="43"/>
      <c r="K781" s="43"/>
      <c r="L781" s="43"/>
      <c r="M781" s="43"/>
      <c r="N781" s="43"/>
      <c r="O781" s="43"/>
      <c r="P781" s="43"/>
    </row>
    <row r="782" spans="1:16" ht="23.25" customHeight="1" x14ac:dyDescent="0.35">
      <c r="B782" s="150">
        <f>VLOOKUP('Thang 1'!D759,'Đầu vào'!A:H,7,0)</f>
        <v>0</v>
      </c>
      <c r="C782" s="150"/>
      <c r="D782" s="150"/>
      <c r="E782" s="150"/>
      <c r="F782" s="150"/>
      <c r="G782" s="150"/>
      <c r="H782" s="150"/>
      <c r="I782" s="150"/>
      <c r="J782" s="150"/>
      <c r="K782" s="150"/>
      <c r="L782" s="150"/>
      <c r="M782" s="150"/>
      <c r="N782" s="150"/>
      <c r="O782" s="150"/>
    </row>
    <row r="783" spans="1:16" ht="20.25" customHeight="1" x14ac:dyDescent="0.35">
      <c r="A783" s="43" t="s">
        <v>21</v>
      </c>
      <c r="B783" s="43"/>
      <c r="C783" s="43"/>
      <c r="D783" s="43"/>
      <c r="E783" s="43"/>
      <c r="F783" s="43"/>
      <c r="G783" s="43"/>
      <c r="H783" s="43"/>
      <c r="I783" s="43"/>
      <c r="J783" s="43"/>
      <c r="K783" s="43"/>
      <c r="L783" s="43"/>
      <c r="M783" s="43"/>
      <c r="N783" s="43"/>
      <c r="O783" s="43"/>
      <c r="P783" s="43"/>
    </row>
    <row r="784" spans="1:16" ht="24" customHeight="1" x14ac:dyDescent="0.35">
      <c r="B784" s="150">
        <f>VLOOKUP('Thang 1'!D759,'Đầu vào'!A:H,8,0)</f>
        <v>0</v>
      </c>
      <c r="C784" s="150"/>
      <c r="D784" s="150"/>
      <c r="E784" s="150"/>
      <c r="F784" s="150"/>
      <c r="G784" s="150"/>
      <c r="H784" s="150"/>
      <c r="I784" s="150"/>
      <c r="J784" s="150"/>
      <c r="K784" s="150"/>
      <c r="L784" s="150"/>
      <c r="M784" s="150"/>
      <c r="N784" s="150"/>
      <c r="O784" s="150"/>
    </row>
    <row r="786" spans="1:16" s="43" customFormat="1" ht="17.399999999999999" x14ac:dyDescent="0.3">
      <c r="C786" s="51" t="s">
        <v>35</v>
      </c>
      <c r="G786" s="51"/>
      <c r="K786" s="51" t="s">
        <v>22</v>
      </c>
    </row>
    <row r="792" spans="1:16" s="43" customFormat="1" ht="17.399999999999999" x14ac:dyDescent="0.3">
      <c r="C792" s="51" t="str">
        <f>'Đầu vào'!$C$7</f>
        <v xml:space="preserve">Nguyễn Tuấn Thành </v>
      </c>
      <c r="G792" s="51"/>
      <c r="K792" s="51" t="str">
        <f>'Đầu vào'!$C$8</f>
        <v>Nguyễn Sĩ Thoả</v>
      </c>
    </row>
    <row r="793" spans="1:16" ht="22.5" customHeight="1" x14ac:dyDescent="0.35">
      <c r="A793" s="152" t="s">
        <v>0</v>
      </c>
      <c r="B793" s="152"/>
      <c r="C793" s="152"/>
      <c r="D793" s="152"/>
      <c r="E793" s="152"/>
      <c r="F793" s="152"/>
      <c r="G793" s="152"/>
      <c r="H793" s="152"/>
      <c r="I793" s="152"/>
      <c r="J793" s="152"/>
      <c r="K793" s="152"/>
      <c r="L793" s="152"/>
      <c r="M793" s="152"/>
      <c r="N793" s="152"/>
      <c r="O793" s="152"/>
    </row>
    <row r="794" spans="1:16" ht="13.5" customHeight="1" x14ac:dyDescent="0.35"/>
    <row r="795" spans="1:16" x14ac:dyDescent="0.35">
      <c r="A795" s="43" t="s">
        <v>1</v>
      </c>
      <c r="B795" s="43"/>
      <c r="D795" s="44">
        <f>D759+1</f>
        <v>23</v>
      </c>
    </row>
    <row r="796" spans="1:16" x14ac:dyDescent="0.35">
      <c r="O796" s="45" t="str">
        <f>"Hải phòng, ngày "&amp;DAY(P796)&amp;" tháng "&amp;MONTH(P796)&amp;" năm 2025"</f>
        <v>Hải phòng, ngày 21 tháng 11 năm 2025</v>
      </c>
      <c r="P796" s="46">
        <f>VLOOKUP('Thang 1'!D795,'Đầu vào'!A:H,2,0)</f>
        <v>45982</v>
      </c>
    </row>
    <row r="798" spans="1:16" ht="21" customHeight="1" x14ac:dyDescent="0.35">
      <c r="A798" s="43" t="s">
        <v>2</v>
      </c>
      <c r="B798" s="43"/>
      <c r="C798" s="43"/>
      <c r="D798" s="47" t="s">
        <v>3</v>
      </c>
      <c r="E798" s="48"/>
      <c r="F798" s="11" t="s">
        <v>4</v>
      </c>
      <c r="H798" s="48" t="s">
        <v>5</v>
      </c>
      <c r="I798" s="48"/>
      <c r="J798" s="49"/>
      <c r="L798" s="48" t="s">
        <v>6</v>
      </c>
      <c r="N798" s="49"/>
    </row>
    <row r="799" spans="1:16" ht="21" customHeight="1" x14ac:dyDescent="0.35">
      <c r="A799" s="43" t="s">
        <v>7</v>
      </c>
      <c r="B799" s="43"/>
      <c r="C799" s="43"/>
      <c r="D799" s="43"/>
      <c r="E799" s="43"/>
      <c r="F799" s="43"/>
      <c r="G799" s="43"/>
      <c r="H799" s="43"/>
      <c r="I799" s="43"/>
      <c r="J799" s="43"/>
      <c r="K799" s="43"/>
      <c r="L799" s="43"/>
      <c r="M799" s="43"/>
      <c r="N799" s="43"/>
      <c r="O799" s="43"/>
      <c r="P799" s="43"/>
    </row>
    <row r="800" spans="1:16" ht="21" customHeight="1" x14ac:dyDescent="0.35">
      <c r="A800" s="42" t="s">
        <v>8</v>
      </c>
      <c r="C800" s="42" t="str">
        <f>VLOOKUP('Thang 1'!D795,'Đầu vào'!A:H,5,0)</f>
        <v>01 tổ</v>
      </c>
    </row>
    <row r="801" spans="1:16" ht="21" customHeight="1" x14ac:dyDescent="0.35">
      <c r="A801" s="42" t="s">
        <v>9</v>
      </c>
    </row>
    <row r="802" spans="1:16" ht="24" customHeight="1" x14ac:dyDescent="0.35">
      <c r="B802" s="148" t="str">
        <f>VLOOKUP('Thang 1'!D795,'Đầu vào'!A:H,6,0)</f>
        <v>'Máy đào, pông tông, máy đầm cóc</v>
      </c>
      <c r="C802" s="148"/>
      <c r="D802" s="148"/>
      <c r="E802" s="148"/>
      <c r="F802" s="148"/>
      <c r="G802" s="148"/>
      <c r="H802" s="148"/>
      <c r="I802" s="148"/>
      <c r="J802" s="148"/>
      <c r="K802" s="148"/>
      <c r="L802" s="148"/>
      <c r="M802" s="148"/>
      <c r="N802" s="148"/>
      <c r="O802" s="148"/>
    </row>
    <row r="803" spans="1:16" ht="19.5" customHeight="1" x14ac:dyDescent="0.35">
      <c r="A803" s="43" t="s">
        <v>10</v>
      </c>
      <c r="B803" s="43"/>
      <c r="C803" s="43"/>
      <c r="D803" s="43"/>
      <c r="E803" s="43"/>
      <c r="F803" s="43"/>
      <c r="G803" s="43"/>
      <c r="H803" s="43"/>
      <c r="I803" s="43"/>
      <c r="J803" s="43"/>
      <c r="K803" s="43"/>
      <c r="L803" s="43"/>
      <c r="M803" s="43"/>
      <c r="N803" s="43"/>
      <c r="O803" s="43"/>
      <c r="P803" s="43"/>
    </row>
    <row r="804" spans="1:16" ht="19.5" customHeight="1" x14ac:dyDescent="0.35">
      <c r="A804" s="43" t="s">
        <v>11</v>
      </c>
      <c r="B804" s="43"/>
      <c r="C804" s="43"/>
      <c r="D804" s="43"/>
      <c r="E804" s="43"/>
      <c r="F804" s="43"/>
      <c r="G804" s="43"/>
      <c r="H804" s="43"/>
      <c r="I804" s="43"/>
      <c r="J804" s="43"/>
      <c r="K804" s="43"/>
      <c r="L804" s="43"/>
      <c r="M804" s="43"/>
      <c r="N804" s="43"/>
      <c r="O804" s="43"/>
      <c r="P804" s="43"/>
    </row>
    <row r="805" spans="1:16" ht="63" customHeight="1" x14ac:dyDescent="0.35">
      <c r="B805" s="149" t="str">
        <f>VLOOKUP('Thang 1'!D795,'Đầu vào'!A:H,3,0)</f>
        <v>- Đào đất lòng kênh bằng máy đào đoạn 2 từ Km: 0+132 đến Km: 0+297
- Đắp đất bờ kênh bằng máy đoạn 1 từ Km: 0+000.00 đến Km: 0+132</v>
      </c>
      <c r="C805" s="149"/>
      <c r="D805" s="149"/>
      <c r="E805" s="149"/>
      <c r="F805" s="149"/>
      <c r="G805" s="149"/>
      <c r="H805" s="149"/>
      <c r="I805" s="149"/>
      <c r="J805" s="149"/>
      <c r="K805" s="149"/>
      <c r="L805" s="149"/>
      <c r="M805" s="149"/>
      <c r="N805" s="149"/>
      <c r="O805" s="149"/>
    </row>
    <row r="806" spans="1:16" ht="23.25" customHeight="1" x14ac:dyDescent="0.35">
      <c r="A806" s="43" t="s">
        <v>12</v>
      </c>
      <c r="B806" s="43"/>
      <c r="C806" s="43"/>
      <c r="D806" s="43"/>
      <c r="E806" s="43"/>
      <c r="F806" s="43"/>
      <c r="G806" s="43"/>
      <c r="H806" s="43"/>
      <c r="I806" s="43"/>
      <c r="J806" s="43"/>
      <c r="K806" s="43"/>
      <c r="L806" s="43"/>
      <c r="M806" s="43"/>
      <c r="N806" s="43"/>
      <c r="O806" s="43"/>
      <c r="P806" s="43"/>
    </row>
    <row r="807" spans="1:16" ht="27" customHeight="1" x14ac:dyDescent="0.35">
      <c r="B807" s="149">
        <f>VLOOKUP('Thang 1'!D795,'Đầu vào'!A:H,4,0)</f>
        <v>0</v>
      </c>
      <c r="C807" s="149"/>
      <c r="D807" s="149"/>
      <c r="E807" s="149"/>
      <c r="F807" s="149"/>
      <c r="G807" s="149"/>
      <c r="H807" s="149"/>
      <c r="I807" s="149"/>
      <c r="J807" s="149"/>
      <c r="K807" s="149"/>
      <c r="L807" s="149"/>
      <c r="M807" s="149"/>
      <c r="N807" s="149"/>
      <c r="O807" s="149"/>
    </row>
    <row r="808" spans="1:16" ht="21" customHeight="1" x14ac:dyDescent="0.35">
      <c r="A808" s="43" t="s">
        <v>13</v>
      </c>
      <c r="B808" s="43"/>
      <c r="C808" s="43"/>
      <c r="D808" s="43"/>
      <c r="E808" s="43"/>
      <c r="F808" s="43"/>
      <c r="G808" s="43"/>
      <c r="H808" s="43"/>
      <c r="I808" s="43"/>
      <c r="J808" s="43"/>
      <c r="K808" s="43"/>
      <c r="L808" s="43"/>
      <c r="M808" s="43"/>
      <c r="N808" s="43"/>
      <c r="O808" s="43"/>
      <c r="P808" s="43"/>
    </row>
    <row r="809" spans="1:16" s="43" customFormat="1" ht="20.25" customHeight="1" x14ac:dyDescent="0.35">
      <c r="A809" s="42" t="s">
        <v>14</v>
      </c>
      <c r="B809" s="42"/>
      <c r="E809" s="42" t="s">
        <v>15</v>
      </c>
      <c r="F809" s="11" t="s">
        <v>4</v>
      </c>
      <c r="G809" s="42"/>
      <c r="H809" s="44" t="s">
        <v>3</v>
      </c>
      <c r="I809" s="42"/>
      <c r="J809" s="49"/>
      <c r="K809" s="42"/>
      <c r="L809" s="48" t="s">
        <v>16</v>
      </c>
      <c r="N809" s="49"/>
      <c r="O809" s="42"/>
    </row>
    <row r="810" spans="1:16" s="43" customFormat="1" ht="6" customHeight="1" x14ac:dyDescent="0.35">
      <c r="A810" s="42"/>
      <c r="B810" s="42"/>
      <c r="E810" s="42"/>
      <c r="F810" s="50"/>
      <c r="G810" s="42"/>
      <c r="H810" s="44"/>
      <c r="I810" s="42"/>
      <c r="J810" s="42"/>
      <c r="K810" s="42"/>
      <c r="L810" s="48"/>
      <c r="N810" s="42"/>
      <c r="O810" s="42"/>
    </row>
    <row r="811" spans="1:16" s="43" customFormat="1" ht="20.25" customHeight="1" x14ac:dyDescent="0.35">
      <c r="A811" s="42" t="s">
        <v>17</v>
      </c>
      <c r="B811" s="42"/>
      <c r="E811" s="42" t="s">
        <v>15</v>
      </c>
      <c r="F811" s="11" t="s">
        <v>4</v>
      </c>
      <c r="G811" s="42"/>
      <c r="H811" s="44" t="s">
        <v>3</v>
      </c>
      <c r="I811" s="42"/>
      <c r="J811" s="49"/>
      <c r="K811" s="42"/>
      <c r="L811" s="48" t="s">
        <v>16</v>
      </c>
      <c r="N811" s="49"/>
    </row>
    <row r="812" spans="1:16" s="43" customFormat="1" ht="5.25" customHeight="1" x14ac:dyDescent="0.35">
      <c r="A812" s="42"/>
      <c r="B812" s="42"/>
      <c r="E812" s="42"/>
      <c r="F812" s="50"/>
      <c r="G812" s="42"/>
      <c r="H812" s="44"/>
      <c r="I812" s="42"/>
      <c r="J812" s="42"/>
      <c r="K812" s="42"/>
      <c r="L812" s="48"/>
      <c r="N812" s="42"/>
      <c r="O812" s="42"/>
    </row>
    <row r="813" spans="1:16" s="43" customFormat="1" ht="21" customHeight="1" x14ac:dyDescent="0.35">
      <c r="A813" s="42" t="s">
        <v>18</v>
      </c>
      <c r="B813" s="42"/>
      <c r="E813" s="42" t="s">
        <v>15</v>
      </c>
      <c r="F813" s="11" t="s">
        <v>4</v>
      </c>
      <c r="G813" s="42"/>
      <c r="H813" s="44" t="s">
        <v>3</v>
      </c>
      <c r="I813" s="42"/>
      <c r="J813" s="49"/>
      <c r="K813" s="42"/>
      <c r="L813" s="48" t="s">
        <v>16</v>
      </c>
      <c r="N813" s="49"/>
    </row>
    <row r="814" spans="1:16" s="43" customFormat="1" ht="6.75" customHeight="1" x14ac:dyDescent="0.35">
      <c r="A814" s="42"/>
      <c r="B814" s="42"/>
      <c r="E814" s="42"/>
      <c r="F814" s="50"/>
      <c r="G814" s="42"/>
      <c r="H814" s="44"/>
      <c r="I814" s="42"/>
      <c r="J814" s="42"/>
      <c r="K814" s="42"/>
      <c r="L814" s="48"/>
      <c r="N814" s="42"/>
      <c r="O814" s="42"/>
    </row>
    <row r="815" spans="1:16" s="43" customFormat="1" ht="19.5" customHeight="1" x14ac:dyDescent="0.35">
      <c r="A815" s="42" t="s">
        <v>19</v>
      </c>
      <c r="B815" s="42"/>
      <c r="E815" s="42" t="s">
        <v>15</v>
      </c>
      <c r="F815" s="11" t="s">
        <v>4</v>
      </c>
      <c r="G815" s="42"/>
      <c r="H815" s="44" t="s">
        <v>3</v>
      </c>
      <c r="I815" s="42"/>
      <c r="J815" s="49"/>
      <c r="K815" s="42"/>
      <c r="L815" s="48" t="s">
        <v>16</v>
      </c>
      <c r="N815" s="49"/>
    </row>
    <row r="816" spans="1:16" ht="7.5" customHeight="1" x14ac:dyDescent="0.35">
      <c r="C816" s="43"/>
      <c r="D816" s="43"/>
      <c r="H816" s="44"/>
      <c r="L816" s="48"/>
      <c r="M816" s="43"/>
      <c r="P816" s="43"/>
    </row>
    <row r="817" spans="1:16" ht="22.5" customHeight="1" x14ac:dyDescent="0.35">
      <c r="A817" s="43" t="s">
        <v>20</v>
      </c>
      <c r="B817" s="43"/>
      <c r="C817" s="43"/>
      <c r="D817" s="43"/>
      <c r="E817" s="43"/>
      <c r="F817" s="43"/>
      <c r="G817" s="43"/>
      <c r="H817" s="43"/>
      <c r="I817" s="43"/>
      <c r="J817" s="43"/>
      <c r="K817" s="43"/>
      <c r="L817" s="43"/>
      <c r="M817" s="43"/>
      <c r="N817" s="43"/>
      <c r="O817" s="43"/>
      <c r="P817" s="43"/>
    </row>
    <row r="818" spans="1:16" ht="23.25" customHeight="1" x14ac:dyDescent="0.35">
      <c r="B818" s="150">
        <f>VLOOKUP('Thang 1'!D795,'Đầu vào'!A:H,7,0)</f>
        <v>0</v>
      </c>
      <c r="C818" s="150"/>
      <c r="D818" s="150"/>
      <c r="E818" s="150"/>
      <c r="F818" s="150"/>
      <c r="G818" s="150"/>
      <c r="H818" s="150"/>
      <c r="I818" s="150"/>
      <c r="J818" s="150"/>
      <c r="K818" s="150"/>
      <c r="L818" s="150"/>
      <c r="M818" s="150"/>
      <c r="N818" s="150"/>
      <c r="O818" s="150"/>
    </row>
    <row r="819" spans="1:16" ht="20.25" customHeight="1" x14ac:dyDescent="0.35">
      <c r="A819" s="43" t="s">
        <v>21</v>
      </c>
      <c r="B819" s="43"/>
      <c r="C819" s="43"/>
      <c r="D819" s="43"/>
      <c r="E819" s="43"/>
      <c r="F819" s="43"/>
      <c r="G819" s="43"/>
      <c r="H819" s="43"/>
      <c r="I819" s="43"/>
      <c r="J819" s="43"/>
      <c r="K819" s="43"/>
      <c r="L819" s="43"/>
      <c r="M819" s="43"/>
      <c r="N819" s="43"/>
      <c r="O819" s="43"/>
      <c r="P819" s="43"/>
    </row>
    <row r="820" spans="1:16" ht="24" customHeight="1" x14ac:dyDescent="0.35">
      <c r="B820" s="150">
        <f>VLOOKUP('Thang 1'!D795,'Đầu vào'!A:H,8,0)</f>
        <v>0</v>
      </c>
      <c r="C820" s="150"/>
      <c r="D820" s="150"/>
      <c r="E820" s="150"/>
      <c r="F820" s="150"/>
      <c r="G820" s="150"/>
      <c r="H820" s="150"/>
      <c r="I820" s="150"/>
      <c r="J820" s="150"/>
      <c r="K820" s="150"/>
      <c r="L820" s="150"/>
      <c r="M820" s="150"/>
      <c r="N820" s="150"/>
      <c r="O820" s="150"/>
    </row>
    <row r="822" spans="1:16" s="43" customFormat="1" ht="17.399999999999999" x14ac:dyDescent="0.3">
      <c r="C822" s="51" t="s">
        <v>35</v>
      </c>
      <c r="G822" s="51"/>
      <c r="K822" s="51" t="s">
        <v>22</v>
      </c>
    </row>
    <row r="828" spans="1:16" s="43" customFormat="1" ht="17.399999999999999" x14ac:dyDescent="0.3">
      <c r="C828" s="51" t="str">
        <f>'Đầu vào'!$C$7</f>
        <v xml:space="preserve">Nguyễn Tuấn Thành </v>
      </c>
      <c r="G828" s="51"/>
      <c r="K828" s="51" t="str">
        <f>'Đầu vào'!$C$8</f>
        <v>Nguyễn Sĩ Thoả</v>
      </c>
    </row>
    <row r="829" spans="1:16" ht="22.5" customHeight="1" x14ac:dyDescent="0.35">
      <c r="A829" s="152" t="s">
        <v>0</v>
      </c>
      <c r="B829" s="152"/>
      <c r="C829" s="152"/>
      <c r="D829" s="152"/>
      <c r="E829" s="152"/>
      <c r="F829" s="152"/>
      <c r="G829" s="152"/>
      <c r="H829" s="152"/>
      <c r="I829" s="152"/>
      <c r="J829" s="152"/>
      <c r="K829" s="152"/>
      <c r="L829" s="152"/>
      <c r="M829" s="152"/>
      <c r="N829" s="152"/>
      <c r="O829" s="152"/>
    </row>
    <row r="830" spans="1:16" ht="13.5" customHeight="1" x14ac:dyDescent="0.35"/>
    <row r="831" spans="1:16" x14ac:dyDescent="0.35">
      <c r="A831" s="43" t="s">
        <v>1</v>
      </c>
      <c r="B831" s="43"/>
      <c r="D831" s="44">
        <f>D795+1</f>
        <v>24</v>
      </c>
    </row>
    <row r="832" spans="1:16" x14ac:dyDescent="0.35">
      <c r="O832" s="45" t="str">
        <f>"Hải phòng, ngày "&amp;DAY(P832)&amp;" tháng "&amp;MONTH(P832)&amp;" năm 2025"</f>
        <v>Hải phòng, ngày 22 tháng 11 năm 2025</v>
      </c>
      <c r="P832" s="46">
        <f>VLOOKUP('Thang 1'!D831,'Đầu vào'!A:H,2,0)</f>
        <v>45983</v>
      </c>
    </row>
    <row r="834" spans="1:16" ht="21" customHeight="1" x14ac:dyDescent="0.35">
      <c r="A834" s="43" t="s">
        <v>2</v>
      </c>
      <c r="B834" s="43"/>
      <c r="C834" s="43"/>
      <c r="D834" s="47" t="s">
        <v>3</v>
      </c>
      <c r="E834" s="48"/>
      <c r="F834" s="11" t="s">
        <v>4</v>
      </c>
      <c r="H834" s="48" t="s">
        <v>5</v>
      </c>
      <c r="I834" s="48"/>
      <c r="J834" s="49"/>
      <c r="L834" s="48" t="s">
        <v>6</v>
      </c>
      <c r="N834" s="49"/>
    </row>
    <row r="835" spans="1:16" ht="21" customHeight="1" x14ac:dyDescent="0.35">
      <c r="A835" s="43" t="s">
        <v>7</v>
      </c>
      <c r="B835" s="43"/>
      <c r="C835" s="43"/>
      <c r="D835" s="43"/>
      <c r="E835" s="43"/>
      <c r="F835" s="43"/>
      <c r="G835" s="43"/>
      <c r="H835" s="43"/>
      <c r="I835" s="43"/>
      <c r="J835" s="43"/>
      <c r="K835" s="43"/>
      <c r="L835" s="43"/>
      <c r="M835" s="43"/>
      <c r="N835" s="43"/>
      <c r="O835" s="43"/>
      <c r="P835" s="43"/>
    </row>
    <row r="836" spans="1:16" ht="21" customHeight="1" x14ac:dyDescent="0.35">
      <c r="A836" s="42" t="s">
        <v>8</v>
      </c>
      <c r="C836" s="42" t="str">
        <f>VLOOKUP('Thang 1'!D831,'Đầu vào'!A:H,5,0)</f>
        <v>01 tổ</v>
      </c>
    </row>
    <row r="837" spans="1:16" ht="21" customHeight="1" x14ac:dyDescent="0.35">
      <c r="A837" s="42" t="s">
        <v>9</v>
      </c>
    </row>
    <row r="838" spans="1:16" ht="24" customHeight="1" x14ac:dyDescent="0.35">
      <c r="B838" s="148" t="str">
        <f>VLOOKUP('Thang 1'!D831,'Đầu vào'!A:H,6,0)</f>
        <v>'Máy đào, pông tông, máy đầm cóc</v>
      </c>
      <c r="C838" s="148"/>
      <c r="D838" s="148"/>
      <c r="E838" s="148"/>
      <c r="F838" s="148"/>
      <c r="G838" s="148"/>
      <c r="H838" s="148"/>
      <c r="I838" s="148"/>
      <c r="J838" s="148"/>
      <c r="K838" s="148"/>
      <c r="L838" s="148"/>
      <c r="M838" s="148"/>
      <c r="N838" s="148"/>
      <c r="O838" s="148"/>
    </row>
    <row r="839" spans="1:16" ht="19.5" customHeight="1" x14ac:dyDescent="0.35">
      <c r="A839" s="43" t="s">
        <v>10</v>
      </c>
      <c r="B839" s="43"/>
      <c r="C839" s="43"/>
      <c r="D839" s="43"/>
      <c r="E839" s="43"/>
      <c r="F839" s="43"/>
      <c r="G839" s="43"/>
      <c r="H839" s="43"/>
      <c r="I839" s="43"/>
      <c r="J839" s="43"/>
      <c r="K839" s="43"/>
      <c r="L839" s="43"/>
      <c r="M839" s="43"/>
      <c r="N839" s="43"/>
      <c r="O839" s="43"/>
      <c r="P839" s="43"/>
    </row>
    <row r="840" spans="1:16" ht="19.5" customHeight="1" x14ac:dyDescent="0.35">
      <c r="A840" s="43" t="s">
        <v>11</v>
      </c>
      <c r="B840" s="43"/>
      <c r="C840" s="43"/>
      <c r="D840" s="43"/>
      <c r="E840" s="43"/>
      <c r="F840" s="43"/>
      <c r="G840" s="43"/>
      <c r="H840" s="43"/>
      <c r="I840" s="43"/>
      <c r="J840" s="43"/>
      <c r="K840" s="43"/>
      <c r="L840" s="43"/>
      <c r="M840" s="43"/>
      <c r="N840" s="43"/>
      <c r="O840" s="43"/>
      <c r="P840" s="43"/>
    </row>
    <row r="841" spans="1:16" ht="39.75" customHeight="1" x14ac:dyDescent="0.35">
      <c r="B841" s="149" t="str">
        <f>VLOOKUP('Thang 1'!D831,'Đầu vào'!A:H,3,0)</f>
        <v>- Đào đất lòng kênh bằng máy đào đoạn 2 từ Km: 0+132 đến Km: 0+297
- Đắp đất bờ kênh bằng máy đoạn 1 từ Km: 0+000.00 đến Km: 0+132</v>
      </c>
      <c r="C841" s="149"/>
      <c r="D841" s="149"/>
      <c r="E841" s="149"/>
      <c r="F841" s="149"/>
      <c r="G841" s="149"/>
      <c r="H841" s="149"/>
      <c r="I841" s="149"/>
      <c r="J841" s="149"/>
      <c r="K841" s="149"/>
      <c r="L841" s="149"/>
      <c r="M841" s="149"/>
      <c r="N841" s="149"/>
      <c r="O841" s="149"/>
    </row>
    <row r="842" spans="1:16" ht="23.25" customHeight="1" x14ac:dyDescent="0.35">
      <c r="A842" s="43" t="s">
        <v>12</v>
      </c>
      <c r="B842" s="43"/>
      <c r="C842" s="43"/>
      <c r="D842" s="43"/>
      <c r="E842" s="43"/>
      <c r="F842" s="43"/>
      <c r="G842" s="43"/>
      <c r="H842" s="43"/>
      <c r="I842" s="43"/>
      <c r="J842" s="43"/>
      <c r="K842" s="43"/>
      <c r="L842" s="43"/>
      <c r="M842" s="43"/>
      <c r="N842" s="43"/>
      <c r="O842" s="43"/>
      <c r="P842" s="43"/>
    </row>
    <row r="843" spans="1:16" ht="28.5" customHeight="1" x14ac:dyDescent="0.35">
      <c r="B843" s="149">
        <f>VLOOKUP('Thang 1'!D831,'Đầu vào'!A:H,4,0)</f>
        <v>0</v>
      </c>
      <c r="C843" s="149"/>
      <c r="D843" s="149"/>
      <c r="E843" s="149"/>
      <c r="F843" s="149"/>
      <c r="G843" s="149"/>
      <c r="H843" s="149"/>
      <c r="I843" s="149"/>
      <c r="J843" s="149"/>
      <c r="K843" s="149"/>
      <c r="L843" s="149"/>
      <c r="M843" s="149"/>
      <c r="N843" s="149"/>
      <c r="O843" s="149"/>
    </row>
    <row r="844" spans="1:16" ht="21" customHeight="1" x14ac:dyDescent="0.35">
      <c r="A844" s="43" t="s">
        <v>13</v>
      </c>
      <c r="B844" s="43"/>
      <c r="C844" s="43"/>
      <c r="D844" s="43"/>
      <c r="E844" s="43"/>
      <c r="F844" s="43"/>
      <c r="G844" s="43"/>
      <c r="H844" s="43"/>
      <c r="I844" s="43"/>
      <c r="J844" s="43"/>
      <c r="K844" s="43"/>
      <c r="L844" s="43"/>
      <c r="M844" s="43"/>
      <c r="N844" s="43"/>
      <c r="O844" s="43"/>
      <c r="P844" s="43"/>
    </row>
    <row r="845" spans="1:16" s="43" customFormat="1" ht="20.25" customHeight="1" x14ac:dyDescent="0.35">
      <c r="A845" s="42" t="s">
        <v>14</v>
      </c>
      <c r="B845" s="42"/>
      <c r="E845" s="42" t="s">
        <v>15</v>
      </c>
      <c r="F845" s="11" t="s">
        <v>4</v>
      </c>
      <c r="G845" s="42"/>
      <c r="H845" s="44" t="s">
        <v>3</v>
      </c>
      <c r="I845" s="42"/>
      <c r="J845" s="49"/>
      <c r="K845" s="42"/>
      <c r="L845" s="48" t="s">
        <v>16</v>
      </c>
      <c r="N845" s="49"/>
      <c r="O845" s="42"/>
    </row>
    <row r="846" spans="1:16" s="43" customFormat="1" ht="6" customHeight="1" x14ac:dyDescent="0.35">
      <c r="A846" s="42"/>
      <c r="B846" s="42"/>
      <c r="E846" s="42"/>
      <c r="F846" s="50"/>
      <c r="G846" s="42"/>
      <c r="H846" s="44"/>
      <c r="I846" s="42"/>
      <c r="J846" s="42"/>
      <c r="K846" s="42"/>
      <c r="L846" s="48"/>
      <c r="N846" s="42"/>
      <c r="O846" s="42"/>
    </row>
    <row r="847" spans="1:16" s="43" customFormat="1" ht="20.25" customHeight="1" x14ac:dyDescent="0.35">
      <c r="A847" s="42" t="s">
        <v>17</v>
      </c>
      <c r="B847" s="42"/>
      <c r="E847" s="42" t="s">
        <v>15</v>
      </c>
      <c r="F847" s="11" t="s">
        <v>4</v>
      </c>
      <c r="G847" s="42"/>
      <c r="H847" s="44" t="s">
        <v>3</v>
      </c>
      <c r="I847" s="42"/>
      <c r="J847" s="49"/>
      <c r="K847" s="42"/>
      <c r="L847" s="48" t="s">
        <v>16</v>
      </c>
      <c r="N847" s="49"/>
    </row>
    <row r="848" spans="1:16" s="43" customFormat="1" ht="5.25" customHeight="1" x14ac:dyDescent="0.35">
      <c r="A848" s="42"/>
      <c r="B848" s="42"/>
      <c r="E848" s="42"/>
      <c r="F848" s="50"/>
      <c r="G848" s="42"/>
      <c r="H848" s="44"/>
      <c r="I848" s="42"/>
      <c r="J848" s="42"/>
      <c r="K848" s="42"/>
      <c r="L848" s="48"/>
      <c r="N848" s="42"/>
      <c r="O848" s="42"/>
    </row>
    <row r="849" spans="1:16" s="43" customFormat="1" ht="21" customHeight="1" x14ac:dyDescent="0.35">
      <c r="A849" s="42" t="s">
        <v>18</v>
      </c>
      <c r="B849" s="42"/>
      <c r="E849" s="42" t="s">
        <v>15</v>
      </c>
      <c r="F849" s="11" t="s">
        <v>4</v>
      </c>
      <c r="G849" s="42"/>
      <c r="H849" s="44" t="s">
        <v>3</v>
      </c>
      <c r="I849" s="42"/>
      <c r="J849" s="49"/>
      <c r="K849" s="42"/>
      <c r="L849" s="48" t="s">
        <v>16</v>
      </c>
      <c r="N849" s="49"/>
    </row>
    <row r="850" spans="1:16" s="43" customFormat="1" ht="6.75" customHeight="1" x14ac:dyDescent="0.35">
      <c r="A850" s="42"/>
      <c r="B850" s="42"/>
      <c r="E850" s="42"/>
      <c r="F850" s="50"/>
      <c r="G850" s="42"/>
      <c r="H850" s="44"/>
      <c r="I850" s="42"/>
      <c r="J850" s="42"/>
      <c r="K850" s="42"/>
      <c r="L850" s="48"/>
      <c r="N850" s="42"/>
      <c r="O850" s="42"/>
    </row>
    <row r="851" spans="1:16" s="43" customFormat="1" ht="19.5" customHeight="1" x14ac:dyDescent="0.35">
      <c r="A851" s="42" t="s">
        <v>19</v>
      </c>
      <c r="B851" s="42"/>
      <c r="E851" s="42" t="s">
        <v>15</v>
      </c>
      <c r="F851" s="11" t="s">
        <v>4</v>
      </c>
      <c r="G851" s="42"/>
      <c r="H851" s="44" t="s">
        <v>3</v>
      </c>
      <c r="I851" s="42"/>
      <c r="J851" s="49"/>
      <c r="K851" s="42"/>
      <c r="L851" s="48" t="s">
        <v>16</v>
      </c>
      <c r="N851" s="49"/>
    </row>
    <row r="852" spans="1:16" ht="7.5" customHeight="1" x14ac:dyDescent="0.35">
      <c r="C852" s="43"/>
      <c r="D852" s="43"/>
      <c r="H852" s="44"/>
      <c r="L852" s="48"/>
      <c r="M852" s="43"/>
      <c r="P852" s="43"/>
    </row>
    <row r="853" spans="1:16" ht="22.5" customHeight="1" x14ac:dyDescent="0.35">
      <c r="A853" s="43" t="s">
        <v>20</v>
      </c>
      <c r="B853" s="43"/>
      <c r="C853" s="43"/>
      <c r="D853" s="43"/>
      <c r="E853" s="43"/>
      <c r="F853" s="43"/>
      <c r="G853" s="43"/>
      <c r="H853" s="43"/>
      <c r="I853" s="43"/>
      <c r="J853" s="43"/>
      <c r="K853" s="43"/>
      <c r="L853" s="43"/>
      <c r="M853" s="43"/>
      <c r="N853" s="43"/>
      <c r="O853" s="43"/>
      <c r="P853" s="43"/>
    </row>
    <row r="854" spans="1:16" ht="23.25" customHeight="1" x14ac:dyDescent="0.35">
      <c r="B854" s="150">
        <f>VLOOKUP('Thang 1'!D831,'Đầu vào'!A:H,7,0)</f>
        <v>0</v>
      </c>
      <c r="C854" s="150"/>
      <c r="D854" s="150"/>
      <c r="E854" s="150"/>
      <c r="F854" s="150"/>
      <c r="G854" s="150"/>
      <c r="H854" s="150"/>
      <c r="I854" s="150"/>
      <c r="J854" s="150"/>
      <c r="K854" s="150"/>
      <c r="L854" s="150"/>
      <c r="M854" s="150"/>
      <c r="N854" s="150"/>
      <c r="O854" s="150"/>
    </row>
    <row r="855" spans="1:16" ht="20.25" customHeight="1" x14ac:dyDescent="0.35">
      <c r="A855" s="43" t="s">
        <v>21</v>
      </c>
      <c r="B855" s="43"/>
      <c r="C855" s="43"/>
      <c r="D855" s="43"/>
      <c r="E855" s="43"/>
      <c r="F855" s="43"/>
      <c r="G855" s="43"/>
      <c r="H855" s="43"/>
      <c r="I855" s="43"/>
      <c r="J855" s="43"/>
      <c r="K855" s="43"/>
      <c r="L855" s="43"/>
      <c r="M855" s="43"/>
      <c r="N855" s="43"/>
      <c r="O855" s="43"/>
      <c r="P855" s="43"/>
    </row>
    <row r="856" spans="1:16" ht="24" customHeight="1" x14ac:dyDescent="0.35">
      <c r="B856" s="150">
        <f>VLOOKUP('Thang 1'!D831,'Đầu vào'!A:H,8,0)</f>
        <v>0</v>
      </c>
      <c r="C856" s="150"/>
      <c r="D856" s="150"/>
      <c r="E856" s="150"/>
      <c r="F856" s="150"/>
      <c r="G856" s="150"/>
      <c r="H856" s="150"/>
      <c r="I856" s="150"/>
      <c r="J856" s="150"/>
      <c r="K856" s="150"/>
      <c r="L856" s="150"/>
      <c r="M856" s="150"/>
      <c r="N856" s="150"/>
      <c r="O856" s="150"/>
    </row>
    <row r="858" spans="1:16" s="43" customFormat="1" ht="17.399999999999999" x14ac:dyDescent="0.3">
      <c r="C858" s="51" t="s">
        <v>35</v>
      </c>
      <c r="G858" s="51"/>
      <c r="K858" s="51" t="s">
        <v>22</v>
      </c>
    </row>
    <row r="864" spans="1:16" s="43" customFormat="1" ht="17.399999999999999" x14ac:dyDescent="0.3">
      <c r="C864" s="51" t="str">
        <f>'Đầu vào'!$C$7</f>
        <v xml:space="preserve">Nguyễn Tuấn Thành </v>
      </c>
      <c r="G864" s="51"/>
      <c r="K864" s="51" t="str">
        <f>'Đầu vào'!$C$8</f>
        <v>Nguyễn Sĩ Thoả</v>
      </c>
    </row>
    <row r="865" spans="1:16" ht="22.5" customHeight="1" x14ac:dyDescent="0.35">
      <c r="A865" s="152" t="s">
        <v>0</v>
      </c>
      <c r="B865" s="152"/>
      <c r="C865" s="152"/>
      <c r="D865" s="152"/>
      <c r="E865" s="152"/>
      <c r="F865" s="152"/>
      <c r="G865" s="152"/>
      <c r="H865" s="152"/>
      <c r="I865" s="152"/>
      <c r="J865" s="152"/>
      <c r="K865" s="152"/>
      <c r="L865" s="152"/>
      <c r="M865" s="152"/>
      <c r="N865" s="152"/>
      <c r="O865" s="152"/>
    </row>
    <row r="866" spans="1:16" ht="13.5" customHeight="1" x14ac:dyDescent="0.35"/>
    <row r="867" spans="1:16" x14ac:dyDescent="0.35">
      <c r="A867" s="43" t="s">
        <v>1</v>
      </c>
      <c r="B867" s="43"/>
      <c r="D867" s="44">
        <f>D831+1</f>
        <v>25</v>
      </c>
    </row>
    <row r="868" spans="1:16" x14ac:dyDescent="0.35">
      <c r="O868" s="45" t="str">
        <f>"Hải phòng, ngày "&amp;DAY(P868)&amp;" tháng "&amp;MONTH(P868)&amp;" năm 2025"</f>
        <v>Hải phòng, ngày 23 tháng 11 năm 2025</v>
      </c>
      <c r="P868" s="46">
        <f>VLOOKUP('Thang 1'!D867,'Đầu vào'!A:H,2,0)</f>
        <v>45984</v>
      </c>
    </row>
    <row r="870" spans="1:16" ht="21" customHeight="1" x14ac:dyDescent="0.35">
      <c r="A870" s="43" t="s">
        <v>2</v>
      </c>
      <c r="B870" s="43"/>
      <c r="C870" s="43"/>
      <c r="D870" s="47" t="s">
        <v>3</v>
      </c>
      <c r="E870" s="48"/>
      <c r="F870" s="11" t="s">
        <v>4</v>
      </c>
      <c r="H870" s="48" t="s">
        <v>5</v>
      </c>
      <c r="I870" s="48"/>
      <c r="J870" s="49"/>
      <c r="L870" s="48" t="s">
        <v>6</v>
      </c>
      <c r="N870" s="49"/>
    </row>
    <row r="871" spans="1:16" ht="21" customHeight="1" x14ac:dyDescent="0.35">
      <c r="A871" s="43" t="s">
        <v>7</v>
      </c>
      <c r="B871" s="43"/>
      <c r="C871" s="43"/>
      <c r="D871" s="43"/>
      <c r="E871" s="43"/>
      <c r="F871" s="43"/>
      <c r="G871" s="43"/>
      <c r="H871" s="43"/>
      <c r="I871" s="43"/>
      <c r="J871" s="43"/>
      <c r="K871" s="43"/>
      <c r="L871" s="43"/>
      <c r="M871" s="43"/>
      <c r="N871" s="43"/>
      <c r="O871" s="43"/>
      <c r="P871" s="43"/>
    </row>
    <row r="872" spans="1:16" ht="21" customHeight="1" x14ac:dyDescent="0.35">
      <c r="A872" s="42" t="s">
        <v>8</v>
      </c>
      <c r="C872" s="42" t="str">
        <f>VLOOKUP('Thang 1'!D867,'Đầu vào'!A:H,5,0)</f>
        <v>01 tổ</v>
      </c>
    </row>
    <row r="873" spans="1:16" ht="21" customHeight="1" x14ac:dyDescent="0.35">
      <c r="A873" s="42" t="s">
        <v>9</v>
      </c>
    </row>
    <row r="874" spans="1:16" ht="24" customHeight="1" x14ac:dyDescent="0.35">
      <c r="B874" s="148" t="str">
        <f>VLOOKUP('Thang 1'!D867,'Đầu vào'!A:H,6,0)</f>
        <v>'Máy đào, pông tông, máy đầm cóc</v>
      </c>
      <c r="C874" s="148"/>
      <c r="D874" s="148"/>
      <c r="E874" s="148"/>
      <c r="F874" s="148"/>
      <c r="G874" s="148"/>
      <c r="H874" s="148"/>
      <c r="I874" s="148"/>
      <c r="J874" s="148"/>
      <c r="K874" s="148"/>
      <c r="L874" s="148"/>
      <c r="M874" s="148"/>
      <c r="N874" s="148"/>
      <c r="O874" s="148"/>
    </row>
    <row r="875" spans="1:16" ht="19.5" customHeight="1" x14ac:dyDescent="0.35">
      <c r="A875" s="43" t="s">
        <v>10</v>
      </c>
      <c r="B875" s="43"/>
      <c r="C875" s="43"/>
      <c r="D875" s="43"/>
      <c r="E875" s="43"/>
      <c r="F875" s="43"/>
      <c r="G875" s="43"/>
      <c r="H875" s="43"/>
      <c r="I875" s="43"/>
      <c r="J875" s="43"/>
      <c r="K875" s="43"/>
      <c r="L875" s="43"/>
      <c r="M875" s="43"/>
      <c r="N875" s="43"/>
      <c r="O875" s="43"/>
      <c r="P875" s="43"/>
    </row>
    <row r="876" spans="1:16" ht="19.5" customHeight="1" x14ac:dyDescent="0.35">
      <c r="A876" s="43" t="s">
        <v>11</v>
      </c>
      <c r="B876" s="43"/>
      <c r="C876" s="43"/>
      <c r="D876" s="43"/>
      <c r="E876" s="43"/>
      <c r="F876" s="43"/>
      <c r="G876" s="43"/>
      <c r="H876" s="43"/>
      <c r="I876" s="43"/>
      <c r="J876" s="43"/>
      <c r="K876" s="43"/>
      <c r="L876" s="43"/>
      <c r="M876" s="43"/>
      <c r="N876" s="43"/>
      <c r="O876" s="43"/>
      <c r="P876" s="43"/>
    </row>
    <row r="877" spans="1:16" s="73" customFormat="1" ht="39" customHeight="1" x14ac:dyDescent="0.25">
      <c r="B877" s="153" t="str">
        <f>VLOOKUP('Thang 1'!D867,'Đầu vào'!A:H,3,0)</f>
        <v>- Đào đất lòng kênh bằng máy đào đoạn 2 từ Km: 0+132 đến Km: 0+297
- Đắp đất bờ kênh bằng máy đoạn 1 từ Km: 0+000.00 đến Km: 0+132</v>
      </c>
      <c r="C877" s="153"/>
      <c r="D877" s="153"/>
      <c r="E877" s="153"/>
      <c r="F877" s="153"/>
      <c r="G877" s="153"/>
      <c r="H877" s="153"/>
      <c r="I877" s="153"/>
      <c r="J877" s="153"/>
      <c r="K877" s="153"/>
      <c r="L877" s="153"/>
      <c r="M877" s="153"/>
      <c r="N877" s="153"/>
      <c r="O877" s="153"/>
    </row>
    <row r="878" spans="1:16" ht="23.25" customHeight="1" x14ac:dyDescent="0.35">
      <c r="A878" s="43" t="s">
        <v>12</v>
      </c>
      <c r="B878" s="43"/>
      <c r="C878" s="43"/>
      <c r="D878" s="43"/>
      <c r="E878" s="43"/>
      <c r="F878" s="43"/>
      <c r="G878" s="43"/>
      <c r="H878" s="43"/>
      <c r="I878" s="43"/>
      <c r="J878" s="43"/>
      <c r="K878" s="43"/>
      <c r="L878" s="43"/>
      <c r="M878" s="43"/>
      <c r="N878" s="43"/>
      <c r="O878" s="43"/>
      <c r="P878" s="43"/>
    </row>
    <row r="879" spans="1:16" ht="31.5" customHeight="1" x14ac:dyDescent="0.35">
      <c r="B879" s="149">
        <f>VLOOKUP('Thang 1'!D867,'Đầu vào'!A:H,4,0)</f>
        <v>0</v>
      </c>
      <c r="C879" s="149"/>
      <c r="D879" s="149"/>
      <c r="E879" s="149"/>
      <c r="F879" s="149"/>
      <c r="G879" s="149"/>
      <c r="H879" s="149"/>
      <c r="I879" s="149"/>
      <c r="J879" s="149"/>
      <c r="K879" s="149"/>
      <c r="L879" s="149"/>
      <c r="M879" s="149"/>
      <c r="N879" s="149"/>
      <c r="O879" s="149"/>
    </row>
    <row r="880" spans="1:16" ht="21" customHeight="1" x14ac:dyDescent="0.35">
      <c r="A880" s="43" t="s">
        <v>13</v>
      </c>
      <c r="B880" s="43"/>
      <c r="C880" s="43"/>
      <c r="D880" s="43"/>
      <c r="E880" s="43"/>
      <c r="F880" s="43"/>
      <c r="G880" s="43"/>
      <c r="H880" s="43"/>
      <c r="I880" s="43"/>
      <c r="J880" s="43"/>
      <c r="K880" s="43"/>
      <c r="L880" s="43"/>
      <c r="M880" s="43"/>
      <c r="N880" s="43"/>
      <c r="O880" s="43"/>
      <c r="P880" s="43"/>
    </row>
    <row r="881" spans="1:16" s="43" customFormat="1" ht="20.25" customHeight="1" x14ac:dyDescent="0.35">
      <c r="A881" s="42" t="s">
        <v>14</v>
      </c>
      <c r="B881" s="42"/>
      <c r="E881" s="42" t="s">
        <v>15</v>
      </c>
      <c r="F881" s="11" t="s">
        <v>4</v>
      </c>
      <c r="G881" s="42"/>
      <c r="H881" s="44" t="s">
        <v>3</v>
      </c>
      <c r="I881" s="42"/>
      <c r="J881" s="49"/>
      <c r="K881" s="42"/>
      <c r="L881" s="48" t="s">
        <v>16</v>
      </c>
      <c r="N881" s="49"/>
      <c r="O881" s="42"/>
    </row>
    <row r="882" spans="1:16" s="43" customFormat="1" ht="6" customHeight="1" x14ac:dyDescent="0.35">
      <c r="A882" s="42"/>
      <c r="B882" s="42"/>
      <c r="E882" s="42"/>
      <c r="F882" s="50"/>
      <c r="G882" s="42"/>
      <c r="H882" s="44"/>
      <c r="I882" s="42"/>
      <c r="J882" s="42"/>
      <c r="K882" s="42"/>
      <c r="L882" s="48"/>
      <c r="N882" s="42"/>
      <c r="O882" s="42"/>
    </row>
    <row r="883" spans="1:16" s="43" customFormat="1" ht="20.25" customHeight="1" x14ac:dyDescent="0.35">
      <c r="A883" s="42" t="s">
        <v>17</v>
      </c>
      <c r="B883" s="42"/>
      <c r="E883" s="42" t="s">
        <v>15</v>
      </c>
      <c r="F883" s="11" t="s">
        <v>4</v>
      </c>
      <c r="G883" s="42"/>
      <c r="H883" s="44" t="s">
        <v>3</v>
      </c>
      <c r="I883" s="42"/>
      <c r="J883" s="49"/>
      <c r="K883" s="42"/>
      <c r="L883" s="48" t="s">
        <v>16</v>
      </c>
      <c r="N883" s="49"/>
    </row>
    <row r="884" spans="1:16" s="43" customFormat="1" ht="5.25" customHeight="1" x14ac:dyDescent="0.35">
      <c r="A884" s="42"/>
      <c r="B884" s="42"/>
      <c r="E884" s="42"/>
      <c r="F884" s="50"/>
      <c r="G884" s="42"/>
      <c r="H884" s="44"/>
      <c r="I884" s="42"/>
      <c r="J884" s="42"/>
      <c r="K884" s="42"/>
      <c r="L884" s="48"/>
      <c r="N884" s="42"/>
      <c r="O884" s="42"/>
    </row>
    <row r="885" spans="1:16" s="43" customFormat="1" ht="21" customHeight="1" x14ac:dyDescent="0.35">
      <c r="A885" s="42" t="s">
        <v>18</v>
      </c>
      <c r="B885" s="42"/>
      <c r="E885" s="42" t="s">
        <v>15</v>
      </c>
      <c r="F885" s="11" t="s">
        <v>4</v>
      </c>
      <c r="G885" s="42"/>
      <c r="H885" s="44" t="s">
        <v>3</v>
      </c>
      <c r="I885" s="42"/>
      <c r="J885" s="49"/>
      <c r="K885" s="42"/>
      <c r="L885" s="48" t="s">
        <v>16</v>
      </c>
      <c r="N885" s="49"/>
    </row>
    <row r="886" spans="1:16" s="43" customFormat="1" ht="6.75" customHeight="1" x14ac:dyDescent="0.35">
      <c r="A886" s="42"/>
      <c r="B886" s="42"/>
      <c r="E886" s="42"/>
      <c r="F886" s="50"/>
      <c r="G886" s="42"/>
      <c r="H886" s="44"/>
      <c r="I886" s="42"/>
      <c r="J886" s="42"/>
      <c r="K886" s="42"/>
      <c r="L886" s="48"/>
      <c r="N886" s="42"/>
      <c r="O886" s="42"/>
    </row>
    <row r="887" spans="1:16" s="43" customFormat="1" ht="19.5" customHeight="1" x14ac:dyDescent="0.35">
      <c r="A887" s="42" t="s">
        <v>19</v>
      </c>
      <c r="B887" s="42"/>
      <c r="E887" s="42" t="s">
        <v>15</v>
      </c>
      <c r="F887" s="11" t="s">
        <v>4</v>
      </c>
      <c r="G887" s="42"/>
      <c r="H887" s="44" t="s">
        <v>3</v>
      </c>
      <c r="I887" s="42"/>
      <c r="J887" s="49"/>
      <c r="K887" s="42"/>
      <c r="L887" s="48" t="s">
        <v>16</v>
      </c>
      <c r="N887" s="49"/>
    </row>
    <row r="888" spans="1:16" ht="7.5" customHeight="1" x14ac:dyDescent="0.35">
      <c r="C888" s="43"/>
      <c r="D888" s="43"/>
      <c r="H888" s="44"/>
      <c r="L888" s="48"/>
      <c r="M888" s="43"/>
      <c r="P888" s="43"/>
    </row>
    <row r="889" spans="1:16" ht="22.5" customHeight="1" x14ac:dyDescent="0.35">
      <c r="A889" s="43" t="s">
        <v>20</v>
      </c>
      <c r="B889" s="43"/>
      <c r="C889" s="43"/>
      <c r="D889" s="43"/>
      <c r="E889" s="43"/>
      <c r="F889" s="43"/>
      <c r="G889" s="43"/>
      <c r="H889" s="43"/>
      <c r="I889" s="43"/>
      <c r="J889" s="43"/>
      <c r="K889" s="43"/>
      <c r="L889" s="43"/>
      <c r="M889" s="43"/>
      <c r="N889" s="43"/>
      <c r="O889" s="43"/>
      <c r="P889" s="43"/>
    </row>
    <row r="890" spans="1:16" ht="23.25" customHeight="1" x14ac:dyDescent="0.35">
      <c r="B890" s="150">
        <f>VLOOKUP('Thang 1'!D867,'Đầu vào'!A:H,7,0)</f>
        <v>0</v>
      </c>
      <c r="C890" s="150"/>
      <c r="D890" s="150"/>
      <c r="E890" s="150"/>
      <c r="F890" s="150"/>
      <c r="G890" s="150"/>
      <c r="H890" s="150"/>
      <c r="I890" s="150"/>
      <c r="J890" s="150"/>
      <c r="K890" s="150"/>
      <c r="L890" s="150"/>
      <c r="M890" s="150"/>
      <c r="N890" s="150"/>
      <c r="O890" s="150"/>
    </row>
    <row r="891" spans="1:16" ht="20.25" customHeight="1" x14ac:dyDescent="0.35">
      <c r="A891" s="43" t="s">
        <v>21</v>
      </c>
      <c r="B891" s="43"/>
      <c r="C891" s="43"/>
      <c r="D891" s="43"/>
      <c r="E891" s="43"/>
      <c r="F891" s="43"/>
      <c r="G891" s="43"/>
      <c r="H891" s="43"/>
      <c r="I891" s="43"/>
      <c r="J891" s="43"/>
      <c r="K891" s="43"/>
      <c r="L891" s="43"/>
      <c r="M891" s="43"/>
      <c r="N891" s="43"/>
      <c r="O891" s="43"/>
      <c r="P891" s="43"/>
    </row>
    <row r="892" spans="1:16" ht="24" customHeight="1" x14ac:dyDescent="0.35">
      <c r="B892" s="150">
        <f>VLOOKUP('Thang 1'!D867,'Đầu vào'!A:H,8,0)</f>
        <v>0</v>
      </c>
      <c r="C892" s="150"/>
      <c r="D892" s="150"/>
      <c r="E892" s="150"/>
      <c r="F892" s="150"/>
      <c r="G892" s="150"/>
      <c r="H892" s="150"/>
      <c r="I892" s="150"/>
      <c r="J892" s="150"/>
      <c r="K892" s="150"/>
      <c r="L892" s="150"/>
      <c r="M892" s="150"/>
      <c r="N892" s="150"/>
      <c r="O892" s="150"/>
    </row>
    <row r="894" spans="1:16" s="43" customFormat="1" ht="17.399999999999999" x14ac:dyDescent="0.3">
      <c r="C894" s="51" t="s">
        <v>35</v>
      </c>
      <c r="G894" s="51"/>
      <c r="K894" s="51" t="s">
        <v>22</v>
      </c>
    </row>
    <row r="900" spans="1:16" s="43" customFormat="1" ht="17.399999999999999" x14ac:dyDescent="0.3">
      <c r="C900" s="51" t="str">
        <f>'Đầu vào'!$C$7</f>
        <v xml:space="preserve">Nguyễn Tuấn Thành </v>
      </c>
      <c r="G900" s="51"/>
      <c r="K900" s="51" t="str">
        <f>'Đầu vào'!$C$8</f>
        <v>Nguyễn Sĩ Thoả</v>
      </c>
    </row>
    <row r="901" spans="1:16" ht="22.5" customHeight="1" x14ac:dyDescent="0.35">
      <c r="A901" s="152" t="s">
        <v>0</v>
      </c>
      <c r="B901" s="152"/>
      <c r="C901" s="152"/>
      <c r="D901" s="152"/>
      <c r="E901" s="152"/>
      <c r="F901" s="152"/>
      <c r="G901" s="152"/>
      <c r="H901" s="152"/>
      <c r="I901" s="152"/>
      <c r="J901" s="152"/>
      <c r="K901" s="152"/>
      <c r="L901" s="152"/>
      <c r="M901" s="152"/>
      <c r="N901" s="152"/>
      <c r="O901" s="152"/>
    </row>
    <row r="902" spans="1:16" ht="13.5" customHeight="1" x14ac:dyDescent="0.35"/>
    <row r="903" spans="1:16" x14ac:dyDescent="0.35">
      <c r="A903" s="43" t="s">
        <v>1</v>
      </c>
      <c r="B903" s="43"/>
      <c r="D903" s="44">
        <f>D867+1</f>
        <v>26</v>
      </c>
    </row>
    <row r="904" spans="1:16" x14ac:dyDescent="0.35">
      <c r="O904" s="45" t="str">
        <f>"Hải phòng, ngày "&amp;DAY(P904)&amp;" tháng "&amp;MONTH(P904)&amp;" năm 2025"</f>
        <v>Hải phòng, ngày 24 tháng 11 năm 2025</v>
      </c>
      <c r="P904" s="46">
        <f>VLOOKUP('Thang 1'!D903,'Đầu vào'!A:H,2,0)</f>
        <v>45985</v>
      </c>
    </row>
    <row r="906" spans="1:16" ht="21" customHeight="1" x14ac:dyDescent="0.35">
      <c r="A906" s="43" t="s">
        <v>2</v>
      </c>
      <c r="B906" s="43"/>
      <c r="C906" s="43"/>
      <c r="D906" s="47" t="s">
        <v>3</v>
      </c>
      <c r="E906" s="48"/>
      <c r="F906" s="11" t="s">
        <v>4</v>
      </c>
      <c r="H906" s="48" t="s">
        <v>5</v>
      </c>
      <c r="I906" s="48"/>
      <c r="J906" s="49"/>
      <c r="L906" s="48" t="s">
        <v>6</v>
      </c>
      <c r="N906" s="49"/>
    </row>
    <row r="907" spans="1:16" ht="21" customHeight="1" x14ac:dyDescent="0.35">
      <c r="A907" s="43" t="s">
        <v>7</v>
      </c>
      <c r="B907" s="43"/>
      <c r="C907" s="43"/>
      <c r="D907" s="43"/>
      <c r="E907" s="43"/>
      <c r="F907" s="43"/>
      <c r="G907" s="43"/>
      <c r="H907" s="43"/>
      <c r="I907" s="43"/>
      <c r="J907" s="43"/>
      <c r="K907" s="43"/>
      <c r="L907" s="43"/>
      <c r="M907" s="43"/>
      <c r="N907" s="43"/>
      <c r="O907" s="43"/>
      <c r="P907" s="43"/>
    </row>
    <row r="908" spans="1:16" ht="21" customHeight="1" x14ac:dyDescent="0.35">
      <c r="A908" s="42" t="s">
        <v>8</v>
      </c>
      <c r="C908" s="42" t="str">
        <f>VLOOKUP('Thang 1'!D903,'Đầu vào'!A:H,5,0)</f>
        <v>01 tổ</v>
      </c>
    </row>
    <row r="909" spans="1:16" ht="21" customHeight="1" x14ac:dyDescent="0.35">
      <c r="A909" s="42" t="s">
        <v>9</v>
      </c>
    </row>
    <row r="910" spans="1:16" ht="22.5" customHeight="1" x14ac:dyDescent="0.35">
      <c r="B910" s="148" t="str">
        <f>VLOOKUP('Thang 1'!D903,'Đầu vào'!A:H,6,0)</f>
        <v>'Máy đào, pông tông, máy đầm cóc</v>
      </c>
      <c r="C910" s="148"/>
      <c r="D910" s="148"/>
      <c r="E910" s="148"/>
      <c r="F910" s="148"/>
      <c r="G910" s="148"/>
      <c r="H910" s="148"/>
      <c r="I910" s="148"/>
      <c r="J910" s="148"/>
      <c r="K910" s="148"/>
      <c r="L910" s="148"/>
      <c r="M910" s="148"/>
      <c r="N910" s="148"/>
      <c r="O910" s="148"/>
    </row>
    <row r="911" spans="1:16" ht="19.5" customHeight="1" x14ac:dyDescent="0.35">
      <c r="A911" s="43" t="s">
        <v>10</v>
      </c>
      <c r="B911" s="43"/>
      <c r="C911" s="43"/>
      <c r="D911" s="43"/>
      <c r="E911" s="43"/>
      <c r="F911" s="43"/>
      <c r="G911" s="43"/>
      <c r="H911" s="43"/>
      <c r="I911" s="43"/>
      <c r="J911" s="43"/>
      <c r="K911" s="43"/>
      <c r="L911" s="43"/>
      <c r="M911" s="43"/>
      <c r="N911" s="43"/>
      <c r="O911" s="43"/>
      <c r="P911" s="43"/>
    </row>
    <row r="912" spans="1:16" ht="19.5" customHeight="1" x14ac:dyDescent="0.35">
      <c r="A912" s="43" t="s">
        <v>11</v>
      </c>
      <c r="B912" s="43"/>
      <c r="C912" s="43"/>
      <c r="D912" s="43"/>
      <c r="E912" s="43"/>
      <c r="F912" s="43"/>
      <c r="G912" s="43"/>
      <c r="H912" s="43"/>
      <c r="I912" s="43"/>
      <c r="J912" s="43"/>
      <c r="K912" s="43"/>
      <c r="L912" s="43"/>
      <c r="M912" s="43"/>
      <c r="N912" s="43"/>
      <c r="O912" s="43"/>
      <c r="P912" s="43"/>
    </row>
    <row r="913" spans="1:16" s="73" customFormat="1" ht="60" customHeight="1" x14ac:dyDescent="0.25">
      <c r="B913" s="153" t="str">
        <f>VLOOKUP('Thang 1'!D903,'Đầu vào'!A:H,3,0)</f>
        <v>- Đào đất lòng kênh bằng máy đào đoạn 2 từ Km: 0+132 đến Km: 0+297
- Đắp đất bờ kênh bằng máy đoạn 1 từ Km: 0+000.00 đến Km: 0+132</v>
      </c>
      <c r="C913" s="153"/>
      <c r="D913" s="153"/>
      <c r="E913" s="153"/>
      <c r="F913" s="153"/>
      <c r="G913" s="153"/>
      <c r="H913" s="153"/>
      <c r="I913" s="153"/>
      <c r="J913" s="153"/>
      <c r="K913" s="153"/>
      <c r="L913" s="153"/>
      <c r="M913" s="153"/>
      <c r="N913" s="153"/>
      <c r="O913" s="153"/>
    </row>
    <row r="914" spans="1:16" ht="23.25" customHeight="1" x14ac:dyDescent="0.35">
      <c r="A914" s="43" t="s">
        <v>12</v>
      </c>
      <c r="B914" s="43"/>
      <c r="C914" s="43"/>
      <c r="D914" s="43"/>
      <c r="E914" s="43"/>
      <c r="F914" s="43"/>
      <c r="G914" s="43"/>
      <c r="H914" s="43"/>
      <c r="I914" s="43"/>
      <c r="J914" s="43"/>
      <c r="K914" s="43"/>
      <c r="L914" s="43"/>
      <c r="M914" s="43"/>
      <c r="N914" s="43"/>
      <c r="O914" s="43"/>
      <c r="P914" s="43"/>
    </row>
    <row r="915" spans="1:16" ht="31.5" customHeight="1" x14ac:dyDescent="0.35">
      <c r="B915" s="149">
        <f>VLOOKUP('Thang 1'!D903,'Đầu vào'!A:H,4,0)</f>
        <v>0</v>
      </c>
      <c r="C915" s="149"/>
      <c r="D915" s="149"/>
      <c r="E915" s="149"/>
      <c r="F915" s="149"/>
      <c r="G915" s="149"/>
      <c r="H915" s="149"/>
      <c r="I915" s="149"/>
      <c r="J915" s="149"/>
      <c r="K915" s="149"/>
      <c r="L915" s="149"/>
      <c r="M915" s="149"/>
      <c r="N915" s="149"/>
      <c r="O915" s="149"/>
    </row>
    <row r="916" spans="1:16" ht="21" customHeight="1" x14ac:dyDescent="0.35">
      <c r="A916" s="43" t="s">
        <v>13</v>
      </c>
      <c r="B916" s="43"/>
      <c r="C916" s="43"/>
      <c r="D916" s="43"/>
      <c r="E916" s="43"/>
      <c r="F916" s="43"/>
      <c r="G916" s="43"/>
      <c r="H916" s="43"/>
      <c r="I916" s="43"/>
      <c r="J916" s="43"/>
      <c r="K916" s="43"/>
      <c r="L916" s="43"/>
      <c r="M916" s="43"/>
      <c r="N916" s="43"/>
      <c r="O916" s="43"/>
      <c r="P916" s="43"/>
    </row>
    <row r="917" spans="1:16" s="43" customFormat="1" ht="20.25" customHeight="1" x14ac:dyDescent="0.35">
      <c r="A917" s="42" t="s">
        <v>14</v>
      </c>
      <c r="B917" s="42"/>
      <c r="E917" s="42" t="s">
        <v>15</v>
      </c>
      <c r="F917" s="11" t="s">
        <v>4</v>
      </c>
      <c r="G917" s="42"/>
      <c r="H917" s="44" t="s">
        <v>3</v>
      </c>
      <c r="I917" s="42"/>
      <c r="J917" s="49"/>
      <c r="K917" s="42"/>
      <c r="L917" s="48" t="s">
        <v>16</v>
      </c>
      <c r="N917" s="49"/>
      <c r="O917" s="42"/>
    </row>
    <row r="918" spans="1:16" s="43" customFormat="1" ht="6" customHeight="1" x14ac:dyDescent="0.35">
      <c r="A918" s="42"/>
      <c r="B918" s="42"/>
      <c r="E918" s="42"/>
      <c r="F918" s="50"/>
      <c r="G918" s="42"/>
      <c r="H918" s="44"/>
      <c r="I918" s="42"/>
      <c r="J918" s="42"/>
      <c r="K918" s="42"/>
      <c r="L918" s="48"/>
      <c r="N918" s="42"/>
      <c r="O918" s="42"/>
    </row>
    <row r="919" spans="1:16" s="43" customFormat="1" ht="20.25" customHeight="1" x14ac:dyDescent="0.35">
      <c r="A919" s="42" t="s">
        <v>17</v>
      </c>
      <c r="B919" s="42"/>
      <c r="E919" s="42" t="s">
        <v>15</v>
      </c>
      <c r="F919" s="11" t="s">
        <v>4</v>
      </c>
      <c r="G919" s="42"/>
      <c r="H919" s="44" t="s">
        <v>3</v>
      </c>
      <c r="I919" s="42"/>
      <c r="J919" s="49"/>
      <c r="K919" s="42"/>
      <c r="L919" s="48" t="s">
        <v>16</v>
      </c>
      <c r="N919" s="49"/>
    </row>
    <row r="920" spans="1:16" s="43" customFormat="1" ht="5.25" customHeight="1" x14ac:dyDescent="0.35">
      <c r="A920" s="42"/>
      <c r="B920" s="42"/>
      <c r="E920" s="42"/>
      <c r="F920" s="50"/>
      <c r="G920" s="42"/>
      <c r="H920" s="44"/>
      <c r="I920" s="42"/>
      <c r="J920" s="42"/>
      <c r="K920" s="42"/>
      <c r="L920" s="48"/>
      <c r="N920" s="42"/>
      <c r="O920" s="42"/>
    </row>
    <row r="921" spans="1:16" s="43" customFormat="1" ht="21" customHeight="1" x14ac:dyDescent="0.35">
      <c r="A921" s="42" t="s">
        <v>18</v>
      </c>
      <c r="B921" s="42"/>
      <c r="E921" s="42" t="s">
        <v>15</v>
      </c>
      <c r="F921" s="11" t="s">
        <v>4</v>
      </c>
      <c r="G921" s="42"/>
      <c r="H921" s="44" t="s">
        <v>3</v>
      </c>
      <c r="I921" s="42"/>
      <c r="J921" s="49"/>
      <c r="K921" s="42"/>
      <c r="L921" s="48" t="s">
        <v>16</v>
      </c>
      <c r="N921" s="49"/>
    </row>
    <row r="922" spans="1:16" s="43" customFormat="1" ht="6.75" customHeight="1" x14ac:dyDescent="0.35">
      <c r="A922" s="42"/>
      <c r="B922" s="42"/>
      <c r="E922" s="42"/>
      <c r="F922" s="50"/>
      <c r="G922" s="42"/>
      <c r="H922" s="44"/>
      <c r="I922" s="42"/>
      <c r="J922" s="42"/>
      <c r="K922" s="42"/>
      <c r="L922" s="48"/>
      <c r="N922" s="42"/>
      <c r="O922" s="42"/>
    </row>
    <row r="923" spans="1:16" s="43" customFormat="1" ht="19.5" customHeight="1" x14ac:dyDescent="0.35">
      <c r="A923" s="42" t="s">
        <v>19</v>
      </c>
      <c r="B923" s="42"/>
      <c r="E923" s="42" t="s">
        <v>15</v>
      </c>
      <c r="F923" s="11" t="s">
        <v>4</v>
      </c>
      <c r="G923" s="42"/>
      <c r="H923" s="44" t="s">
        <v>3</v>
      </c>
      <c r="I923" s="42"/>
      <c r="J923" s="49"/>
      <c r="K923" s="42"/>
      <c r="L923" s="48" t="s">
        <v>16</v>
      </c>
      <c r="N923" s="49"/>
    </row>
    <row r="924" spans="1:16" ht="7.5" customHeight="1" x14ac:dyDescent="0.35">
      <c r="C924" s="43"/>
      <c r="D924" s="43"/>
      <c r="H924" s="44"/>
      <c r="L924" s="48"/>
      <c r="M924" s="43"/>
      <c r="P924" s="43"/>
    </row>
    <row r="925" spans="1:16" ht="22.5" customHeight="1" x14ac:dyDescent="0.35">
      <c r="A925" s="43" t="s">
        <v>20</v>
      </c>
      <c r="B925" s="43"/>
      <c r="C925" s="43"/>
      <c r="D925" s="43"/>
      <c r="E925" s="43"/>
      <c r="F925" s="43"/>
      <c r="G925" s="43"/>
      <c r="H925" s="43"/>
      <c r="I925" s="43"/>
      <c r="J925" s="43"/>
      <c r="K925" s="43"/>
      <c r="L925" s="43"/>
      <c r="M925" s="43"/>
      <c r="N925" s="43"/>
      <c r="O925" s="43"/>
      <c r="P925" s="43"/>
    </row>
    <row r="926" spans="1:16" ht="23.25" customHeight="1" x14ac:dyDescent="0.35">
      <c r="B926" s="150">
        <f>VLOOKUP('Thang 1'!D903,'Đầu vào'!A:H,7,0)</f>
        <v>0</v>
      </c>
      <c r="C926" s="150"/>
      <c r="D926" s="150"/>
      <c r="E926" s="150"/>
      <c r="F926" s="150"/>
      <c r="G926" s="150"/>
      <c r="H926" s="150"/>
      <c r="I926" s="150"/>
      <c r="J926" s="150"/>
      <c r="K926" s="150"/>
      <c r="L926" s="150"/>
      <c r="M926" s="150"/>
      <c r="N926" s="150"/>
      <c r="O926" s="150"/>
    </row>
    <row r="927" spans="1:16" ht="20.25" customHeight="1" x14ac:dyDescent="0.35">
      <c r="A927" s="43" t="s">
        <v>21</v>
      </c>
      <c r="B927" s="43"/>
      <c r="C927" s="43"/>
      <c r="D927" s="43"/>
      <c r="E927" s="43"/>
      <c r="F927" s="43"/>
      <c r="G927" s="43"/>
      <c r="H927" s="43"/>
      <c r="I927" s="43"/>
      <c r="J927" s="43"/>
      <c r="K927" s="43"/>
      <c r="L927" s="43"/>
      <c r="M927" s="43"/>
      <c r="N927" s="43"/>
      <c r="O927" s="43"/>
      <c r="P927" s="43"/>
    </row>
    <row r="928" spans="1:16" ht="24" customHeight="1" x14ac:dyDescent="0.35">
      <c r="B928" s="150">
        <f>VLOOKUP('Thang 1'!D903,'Đầu vào'!A:H,8,0)</f>
        <v>0</v>
      </c>
      <c r="C928" s="150"/>
      <c r="D928" s="150"/>
      <c r="E928" s="150"/>
      <c r="F928" s="150"/>
      <c r="G928" s="150"/>
      <c r="H928" s="150"/>
      <c r="I928" s="150"/>
      <c r="J928" s="150"/>
      <c r="K928" s="150"/>
      <c r="L928" s="150"/>
      <c r="M928" s="150"/>
      <c r="N928" s="150"/>
      <c r="O928" s="150"/>
    </row>
    <row r="930" spans="1:16" s="43" customFormat="1" ht="17.399999999999999" x14ac:dyDescent="0.3">
      <c r="C930" s="51" t="s">
        <v>35</v>
      </c>
      <c r="G930" s="51"/>
      <c r="K930" s="51" t="s">
        <v>22</v>
      </c>
    </row>
    <row r="936" spans="1:16" s="43" customFormat="1" ht="17.399999999999999" x14ac:dyDescent="0.3">
      <c r="C936" s="51" t="str">
        <f>'Đầu vào'!$C$7</f>
        <v xml:space="preserve">Nguyễn Tuấn Thành </v>
      </c>
      <c r="G936" s="51"/>
      <c r="K936" s="51" t="str">
        <f>'Đầu vào'!$C$8</f>
        <v>Nguyễn Sĩ Thoả</v>
      </c>
    </row>
    <row r="937" spans="1:16" ht="22.5" customHeight="1" x14ac:dyDescent="0.35">
      <c r="A937" s="152" t="s">
        <v>0</v>
      </c>
      <c r="B937" s="152"/>
      <c r="C937" s="152"/>
      <c r="D937" s="152"/>
      <c r="E937" s="152"/>
      <c r="F937" s="152"/>
      <c r="G937" s="152"/>
      <c r="H937" s="152"/>
      <c r="I937" s="152"/>
      <c r="J937" s="152"/>
      <c r="K937" s="152"/>
      <c r="L937" s="152"/>
      <c r="M937" s="152"/>
      <c r="N937" s="152"/>
      <c r="O937" s="152"/>
    </row>
    <row r="938" spans="1:16" ht="13.5" customHeight="1" x14ac:dyDescent="0.35"/>
    <row r="939" spans="1:16" x14ac:dyDescent="0.35">
      <c r="A939" s="43" t="s">
        <v>1</v>
      </c>
      <c r="B939" s="43"/>
      <c r="D939" s="44">
        <f>D903+1</f>
        <v>27</v>
      </c>
    </row>
    <row r="940" spans="1:16" x14ac:dyDescent="0.35">
      <c r="O940" s="45" t="str">
        <f>"Hải phòng, ngày "&amp;DAY(P940)&amp;" tháng "&amp;MONTH(P940)&amp;" năm 2025"</f>
        <v>Hải phòng, ngày 25 tháng 11 năm 2025</v>
      </c>
      <c r="P940" s="46">
        <f>VLOOKUP('Thang 1'!D939,'Đầu vào'!A:H,2,0)</f>
        <v>45986</v>
      </c>
    </row>
    <row r="942" spans="1:16" ht="21" customHeight="1" x14ac:dyDescent="0.35">
      <c r="A942" s="43" t="s">
        <v>2</v>
      </c>
      <c r="B942" s="43"/>
      <c r="C942" s="43"/>
      <c r="D942" s="47" t="s">
        <v>3</v>
      </c>
      <c r="E942" s="48"/>
      <c r="F942" s="11" t="s">
        <v>4</v>
      </c>
      <c r="H942" s="48" t="s">
        <v>5</v>
      </c>
      <c r="I942" s="48"/>
      <c r="J942" s="49"/>
      <c r="L942" s="48" t="s">
        <v>6</v>
      </c>
      <c r="N942" s="49"/>
    </row>
    <row r="943" spans="1:16" ht="21" customHeight="1" x14ac:dyDescent="0.35">
      <c r="A943" s="43" t="s">
        <v>7</v>
      </c>
      <c r="B943" s="43"/>
      <c r="C943" s="43"/>
      <c r="D943" s="43"/>
      <c r="E943" s="43"/>
      <c r="F943" s="43"/>
      <c r="G943" s="43"/>
      <c r="H943" s="43"/>
      <c r="I943" s="43"/>
      <c r="J943" s="43"/>
      <c r="K943" s="43"/>
      <c r="L943" s="43"/>
      <c r="M943" s="43"/>
      <c r="N943" s="43"/>
      <c r="O943" s="43"/>
      <c r="P943" s="43"/>
    </row>
    <row r="944" spans="1:16" ht="21" customHeight="1" x14ac:dyDescent="0.35">
      <c r="A944" s="42" t="s">
        <v>8</v>
      </c>
      <c r="C944" s="42" t="str">
        <f>VLOOKUP('Thang 1'!D939,'Đầu vào'!A:H,5,0)</f>
        <v>01 tổ</v>
      </c>
    </row>
    <row r="945" spans="1:16" ht="21" customHeight="1" x14ac:dyDescent="0.35">
      <c r="A945" s="42" t="s">
        <v>9</v>
      </c>
    </row>
    <row r="946" spans="1:16" ht="24" customHeight="1" x14ac:dyDescent="0.35">
      <c r="B946" s="148" t="str">
        <f>VLOOKUP('Thang 1'!D939,'Đầu vào'!A:H,6,0)</f>
        <v>'Máy đào, pông tông, máy đầm cóc</v>
      </c>
      <c r="C946" s="148"/>
      <c r="D946" s="148"/>
      <c r="E946" s="148"/>
      <c r="F946" s="148"/>
      <c r="G946" s="148"/>
      <c r="H946" s="148"/>
      <c r="I946" s="148"/>
      <c r="J946" s="148"/>
      <c r="K946" s="148"/>
      <c r="L946" s="148"/>
      <c r="M946" s="148"/>
      <c r="N946" s="148"/>
      <c r="O946" s="148"/>
    </row>
    <row r="947" spans="1:16" ht="19.5" customHeight="1" x14ac:dyDescent="0.35">
      <c r="A947" s="43" t="s">
        <v>10</v>
      </c>
      <c r="B947" s="43"/>
      <c r="C947" s="43"/>
      <c r="D947" s="43"/>
      <c r="E947" s="43"/>
      <c r="F947" s="43"/>
      <c r="G947" s="43"/>
      <c r="H947" s="43"/>
      <c r="I947" s="43"/>
      <c r="J947" s="43"/>
      <c r="K947" s="43"/>
      <c r="L947" s="43"/>
      <c r="M947" s="43"/>
      <c r="N947" s="43"/>
      <c r="O947" s="43"/>
      <c r="P947" s="43"/>
    </row>
    <row r="948" spans="1:16" ht="19.5" customHeight="1" x14ac:dyDescent="0.35">
      <c r="A948" s="43" t="s">
        <v>11</v>
      </c>
      <c r="B948" s="43"/>
      <c r="C948" s="43"/>
      <c r="D948" s="43"/>
      <c r="E948" s="43"/>
      <c r="F948" s="43"/>
      <c r="G948" s="43"/>
      <c r="H948" s="43"/>
      <c r="I948" s="43"/>
      <c r="J948" s="43"/>
      <c r="K948" s="43"/>
      <c r="L948" s="43"/>
      <c r="M948" s="43"/>
      <c r="N948" s="43"/>
      <c r="O948" s="43"/>
      <c r="P948" s="43"/>
    </row>
    <row r="949" spans="1:16" s="73" customFormat="1" ht="42" customHeight="1" x14ac:dyDescent="0.25">
      <c r="B949" s="153" t="str">
        <f>VLOOKUP('Thang 1'!D939,'Đầu vào'!A:H,3,0)</f>
        <v>- Đào đất lòng kênh bằng máy đào đoạn 2 từ Km: 0+132 đến Km: 0+297
- Đắp đất bờ kênh bằng máy đoạn 1 từ Km: 0+000.00 đến Km: 0+132</v>
      </c>
      <c r="C949" s="153"/>
      <c r="D949" s="153"/>
      <c r="E949" s="153"/>
      <c r="F949" s="153"/>
      <c r="G949" s="153"/>
      <c r="H949" s="153"/>
      <c r="I949" s="153"/>
      <c r="J949" s="153"/>
      <c r="K949" s="153"/>
      <c r="L949" s="153"/>
      <c r="M949" s="153"/>
      <c r="N949" s="153"/>
      <c r="O949" s="153"/>
    </row>
    <row r="950" spans="1:16" ht="23.25" customHeight="1" x14ac:dyDescent="0.35">
      <c r="A950" s="43" t="s">
        <v>12</v>
      </c>
      <c r="B950" s="43"/>
      <c r="C950" s="43"/>
      <c r="D950" s="43"/>
      <c r="E950" s="43"/>
      <c r="F950" s="43"/>
      <c r="G950" s="43"/>
      <c r="H950" s="43"/>
      <c r="I950" s="43"/>
      <c r="J950" s="43"/>
      <c r="K950" s="43"/>
      <c r="L950" s="43"/>
      <c r="M950" s="43"/>
      <c r="N950" s="43"/>
      <c r="O950" s="43"/>
      <c r="P950" s="43"/>
    </row>
    <row r="951" spans="1:16" ht="31.5" customHeight="1" x14ac:dyDescent="0.35">
      <c r="B951" s="149">
        <f>VLOOKUP('Thang 1'!D939,'Đầu vào'!A:H,4,0)</f>
        <v>0</v>
      </c>
      <c r="C951" s="149"/>
      <c r="D951" s="149"/>
      <c r="E951" s="149"/>
      <c r="F951" s="149"/>
      <c r="G951" s="149"/>
      <c r="H951" s="149"/>
      <c r="I951" s="149"/>
      <c r="J951" s="149"/>
      <c r="K951" s="149"/>
      <c r="L951" s="149"/>
      <c r="M951" s="149"/>
      <c r="N951" s="149"/>
      <c r="O951" s="149"/>
    </row>
    <row r="952" spans="1:16" ht="21" customHeight="1" x14ac:dyDescent="0.35">
      <c r="A952" s="43" t="s">
        <v>13</v>
      </c>
      <c r="B952" s="43"/>
      <c r="C952" s="43"/>
      <c r="D952" s="43"/>
      <c r="E952" s="43"/>
      <c r="F952" s="43"/>
      <c r="G952" s="43"/>
      <c r="H952" s="43"/>
      <c r="I952" s="43"/>
      <c r="J952" s="43"/>
      <c r="K952" s="43"/>
      <c r="L952" s="43"/>
      <c r="M952" s="43"/>
      <c r="N952" s="43"/>
      <c r="O952" s="43"/>
      <c r="P952" s="43"/>
    </row>
    <row r="953" spans="1:16" s="43" customFormat="1" ht="20.25" customHeight="1" x14ac:dyDescent="0.35">
      <c r="A953" s="42" t="s">
        <v>14</v>
      </c>
      <c r="B953" s="42"/>
      <c r="E953" s="42" t="s">
        <v>15</v>
      </c>
      <c r="F953" s="11" t="s">
        <v>4</v>
      </c>
      <c r="G953" s="42"/>
      <c r="H953" s="44" t="s">
        <v>3</v>
      </c>
      <c r="I953" s="42"/>
      <c r="J953" s="49"/>
      <c r="K953" s="42"/>
      <c r="L953" s="48" t="s">
        <v>16</v>
      </c>
      <c r="N953" s="49"/>
      <c r="O953" s="42"/>
    </row>
    <row r="954" spans="1:16" s="43" customFormat="1" ht="6" customHeight="1" x14ac:dyDescent="0.35">
      <c r="A954" s="42"/>
      <c r="B954" s="42"/>
      <c r="E954" s="42"/>
      <c r="F954" s="50"/>
      <c r="G954" s="42"/>
      <c r="H954" s="44"/>
      <c r="I954" s="42"/>
      <c r="J954" s="42"/>
      <c r="K954" s="42"/>
      <c r="L954" s="48"/>
      <c r="N954" s="42"/>
      <c r="O954" s="42"/>
    </row>
    <row r="955" spans="1:16" s="43" customFormat="1" ht="20.25" customHeight="1" x14ac:dyDescent="0.35">
      <c r="A955" s="42" t="s">
        <v>17</v>
      </c>
      <c r="B955" s="42"/>
      <c r="E955" s="42" t="s">
        <v>15</v>
      </c>
      <c r="F955" s="11" t="s">
        <v>4</v>
      </c>
      <c r="G955" s="42"/>
      <c r="H955" s="44" t="s">
        <v>3</v>
      </c>
      <c r="I955" s="42"/>
      <c r="J955" s="49"/>
      <c r="K955" s="42"/>
      <c r="L955" s="48" t="s">
        <v>16</v>
      </c>
      <c r="N955" s="49"/>
    </row>
    <row r="956" spans="1:16" s="43" customFormat="1" ht="5.25" customHeight="1" x14ac:dyDescent="0.35">
      <c r="A956" s="42"/>
      <c r="B956" s="42"/>
      <c r="E956" s="42"/>
      <c r="F956" s="50"/>
      <c r="G956" s="42"/>
      <c r="H956" s="44"/>
      <c r="I956" s="42"/>
      <c r="J956" s="42"/>
      <c r="K956" s="42"/>
      <c r="L956" s="48"/>
      <c r="N956" s="42"/>
      <c r="O956" s="42"/>
    </row>
    <row r="957" spans="1:16" s="43" customFormat="1" ht="21" customHeight="1" x14ac:dyDescent="0.35">
      <c r="A957" s="42" t="s">
        <v>18</v>
      </c>
      <c r="B957" s="42"/>
      <c r="E957" s="42" t="s">
        <v>15</v>
      </c>
      <c r="F957" s="11" t="s">
        <v>4</v>
      </c>
      <c r="G957" s="42"/>
      <c r="H957" s="44" t="s">
        <v>3</v>
      </c>
      <c r="I957" s="42"/>
      <c r="J957" s="49"/>
      <c r="K957" s="42"/>
      <c r="L957" s="48" t="s">
        <v>16</v>
      </c>
      <c r="N957" s="49"/>
    </row>
    <row r="958" spans="1:16" s="43" customFormat="1" ht="6.75" customHeight="1" x14ac:dyDescent="0.35">
      <c r="A958" s="42"/>
      <c r="B958" s="42"/>
      <c r="E958" s="42"/>
      <c r="F958" s="50"/>
      <c r="G958" s="42"/>
      <c r="H958" s="44"/>
      <c r="I958" s="42"/>
      <c r="J958" s="42"/>
      <c r="K958" s="42"/>
      <c r="L958" s="48"/>
      <c r="N958" s="42"/>
      <c r="O958" s="42"/>
    </row>
    <row r="959" spans="1:16" s="43" customFormat="1" ht="19.5" customHeight="1" x14ac:dyDescent="0.35">
      <c r="A959" s="42" t="s">
        <v>19</v>
      </c>
      <c r="B959" s="42"/>
      <c r="E959" s="42" t="s">
        <v>15</v>
      </c>
      <c r="F959" s="11" t="s">
        <v>4</v>
      </c>
      <c r="G959" s="42"/>
      <c r="H959" s="44" t="s">
        <v>3</v>
      </c>
      <c r="I959" s="42"/>
      <c r="J959" s="49"/>
      <c r="K959" s="42"/>
      <c r="L959" s="48" t="s">
        <v>16</v>
      </c>
      <c r="N959" s="49"/>
    </row>
    <row r="960" spans="1:16" ht="7.5" customHeight="1" x14ac:dyDescent="0.35">
      <c r="C960" s="43"/>
      <c r="D960" s="43"/>
      <c r="H960" s="44"/>
      <c r="L960" s="48"/>
      <c r="M960" s="43"/>
      <c r="P960" s="43"/>
    </row>
    <row r="961" spans="1:16" ht="22.5" customHeight="1" x14ac:dyDescent="0.35">
      <c r="A961" s="43" t="s">
        <v>20</v>
      </c>
      <c r="B961" s="43"/>
      <c r="C961" s="43"/>
      <c r="D961" s="43"/>
      <c r="E961" s="43"/>
      <c r="F961" s="43"/>
      <c r="G961" s="43"/>
      <c r="H961" s="43"/>
      <c r="I961" s="43"/>
      <c r="J961" s="43"/>
      <c r="K961" s="43"/>
      <c r="L961" s="43"/>
      <c r="M961" s="43"/>
      <c r="N961" s="43"/>
      <c r="O961" s="43"/>
      <c r="P961" s="43"/>
    </row>
    <row r="962" spans="1:16" ht="23.25" customHeight="1" x14ac:dyDescent="0.35">
      <c r="B962" s="150">
        <f>VLOOKUP('Thang 1'!D939,'Đầu vào'!A:H,7,0)</f>
        <v>0</v>
      </c>
      <c r="C962" s="150"/>
      <c r="D962" s="150"/>
      <c r="E962" s="150"/>
      <c r="F962" s="150"/>
      <c r="G962" s="150"/>
      <c r="H962" s="150"/>
      <c r="I962" s="150"/>
      <c r="J962" s="150"/>
      <c r="K962" s="150"/>
      <c r="L962" s="150"/>
      <c r="M962" s="150"/>
      <c r="N962" s="150"/>
      <c r="O962" s="150"/>
    </row>
    <row r="963" spans="1:16" ht="20.25" customHeight="1" x14ac:dyDescent="0.35">
      <c r="A963" s="43" t="s">
        <v>21</v>
      </c>
      <c r="B963" s="43"/>
      <c r="C963" s="43"/>
      <c r="D963" s="43"/>
      <c r="E963" s="43"/>
      <c r="F963" s="43"/>
      <c r="G963" s="43"/>
      <c r="H963" s="43"/>
      <c r="I963" s="43"/>
      <c r="J963" s="43"/>
      <c r="K963" s="43"/>
      <c r="L963" s="43"/>
      <c r="M963" s="43"/>
      <c r="N963" s="43"/>
      <c r="O963" s="43"/>
      <c r="P963" s="43"/>
    </row>
    <row r="964" spans="1:16" ht="24" customHeight="1" x14ac:dyDescent="0.35">
      <c r="B964" s="150">
        <f>VLOOKUP('Thang 1'!D939,'Đầu vào'!A:H,8,0)</f>
        <v>0</v>
      </c>
      <c r="C964" s="150"/>
      <c r="D964" s="150"/>
      <c r="E964" s="150"/>
      <c r="F964" s="150"/>
      <c r="G964" s="150"/>
      <c r="H964" s="150"/>
      <c r="I964" s="150"/>
      <c r="J964" s="150"/>
      <c r="K964" s="150"/>
      <c r="L964" s="150"/>
      <c r="M964" s="150"/>
      <c r="N964" s="150"/>
      <c r="O964" s="150"/>
    </row>
    <row r="966" spans="1:16" s="43" customFormat="1" ht="17.399999999999999" x14ac:dyDescent="0.3">
      <c r="C966" s="51" t="s">
        <v>35</v>
      </c>
      <c r="G966" s="51"/>
      <c r="K966" s="51" t="s">
        <v>22</v>
      </c>
    </row>
    <row r="972" spans="1:16" s="43" customFormat="1" ht="17.399999999999999" x14ac:dyDescent="0.3">
      <c r="C972" s="51" t="str">
        <f>'Đầu vào'!$C$7</f>
        <v xml:space="preserve">Nguyễn Tuấn Thành </v>
      </c>
      <c r="G972" s="51"/>
      <c r="K972" s="51" t="str">
        <f>'Đầu vào'!$C$8</f>
        <v>Nguyễn Sĩ Thoả</v>
      </c>
    </row>
    <row r="973" spans="1:16" ht="22.5" customHeight="1" x14ac:dyDescent="0.35">
      <c r="A973" s="152" t="s">
        <v>0</v>
      </c>
      <c r="B973" s="152"/>
      <c r="C973" s="152"/>
      <c r="D973" s="152"/>
      <c r="E973" s="152"/>
      <c r="F973" s="152"/>
      <c r="G973" s="152"/>
      <c r="H973" s="152"/>
      <c r="I973" s="152"/>
      <c r="J973" s="152"/>
      <c r="K973" s="152"/>
      <c r="L973" s="152"/>
      <c r="M973" s="152"/>
      <c r="N973" s="152"/>
      <c r="O973" s="152"/>
    </row>
    <row r="974" spans="1:16" ht="13.5" customHeight="1" x14ac:dyDescent="0.35"/>
    <row r="975" spans="1:16" x14ac:dyDescent="0.35">
      <c r="A975" s="43" t="s">
        <v>1</v>
      </c>
      <c r="B975" s="43"/>
      <c r="D975" s="44">
        <f>D939+1</f>
        <v>28</v>
      </c>
    </row>
    <row r="976" spans="1:16" x14ac:dyDescent="0.35">
      <c r="O976" s="45" t="str">
        <f>"Hải phòng, ngày "&amp;DAY(P976)&amp;" tháng "&amp;MONTH(P976)&amp;" năm 2025"</f>
        <v>Hải phòng, ngày 26 tháng 11 năm 2025</v>
      </c>
      <c r="P976" s="46">
        <f>VLOOKUP('Thang 1'!D975,'Đầu vào'!A:H,2,0)</f>
        <v>45987</v>
      </c>
    </row>
    <row r="978" spans="1:16" ht="21" customHeight="1" x14ac:dyDescent="0.35">
      <c r="A978" s="43" t="s">
        <v>2</v>
      </c>
      <c r="B978" s="43"/>
      <c r="C978" s="43"/>
      <c r="D978" s="47" t="s">
        <v>3</v>
      </c>
      <c r="E978" s="48"/>
      <c r="F978" s="11" t="s">
        <v>4</v>
      </c>
      <c r="H978" s="48" t="s">
        <v>5</v>
      </c>
      <c r="I978" s="48"/>
      <c r="J978" s="49"/>
      <c r="L978" s="48" t="s">
        <v>6</v>
      </c>
      <c r="N978" s="49"/>
    </row>
    <row r="979" spans="1:16" ht="21" customHeight="1" x14ac:dyDescent="0.35">
      <c r="A979" s="43" t="s">
        <v>7</v>
      </c>
      <c r="B979" s="43"/>
      <c r="C979" s="43"/>
      <c r="D979" s="43"/>
      <c r="E979" s="43"/>
      <c r="F979" s="43"/>
      <c r="G979" s="43"/>
      <c r="H979" s="43"/>
      <c r="I979" s="43"/>
      <c r="J979" s="43"/>
      <c r="K979" s="43"/>
      <c r="L979" s="43"/>
      <c r="M979" s="43"/>
      <c r="N979" s="43"/>
      <c r="O979" s="43"/>
      <c r="P979" s="43"/>
    </row>
    <row r="980" spans="1:16" ht="21" customHeight="1" x14ac:dyDescent="0.35">
      <c r="A980" s="42" t="s">
        <v>8</v>
      </c>
      <c r="C980" s="42" t="str">
        <f>VLOOKUP('Thang 1'!D975,'Đầu vào'!A:H,5,0)</f>
        <v>01 tổ</v>
      </c>
    </row>
    <row r="981" spans="1:16" ht="21" customHeight="1" x14ac:dyDescent="0.35">
      <c r="A981" s="42" t="s">
        <v>9</v>
      </c>
    </row>
    <row r="982" spans="1:16" ht="24" customHeight="1" x14ac:dyDescent="0.35">
      <c r="B982" s="148" t="str">
        <f>VLOOKUP('Thang 1'!D975,'Đầu vào'!A:H,6,0)</f>
        <v>'Máy đào, pông tông, máy đầm cóc</v>
      </c>
      <c r="C982" s="148"/>
      <c r="D982" s="148"/>
      <c r="E982" s="148"/>
      <c r="F982" s="148"/>
      <c r="G982" s="148"/>
      <c r="H982" s="148"/>
      <c r="I982" s="148"/>
      <c r="J982" s="148"/>
      <c r="K982" s="148"/>
      <c r="L982" s="148"/>
      <c r="M982" s="148"/>
      <c r="N982" s="148"/>
      <c r="O982" s="148"/>
    </row>
    <row r="983" spans="1:16" ht="19.5" customHeight="1" x14ac:dyDescent="0.35">
      <c r="A983" s="43" t="s">
        <v>10</v>
      </c>
      <c r="B983" s="43"/>
      <c r="C983" s="43"/>
      <c r="D983" s="43"/>
      <c r="E983" s="43"/>
      <c r="F983" s="43"/>
      <c r="G983" s="43"/>
      <c r="H983" s="43"/>
      <c r="I983" s="43"/>
      <c r="J983" s="43"/>
      <c r="K983" s="43"/>
      <c r="L983" s="43"/>
      <c r="M983" s="43"/>
      <c r="N983" s="43"/>
      <c r="O983" s="43"/>
      <c r="P983" s="43"/>
    </row>
    <row r="984" spans="1:16" ht="19.5" customHeight="1" x14ac:dyDescent="0.35">
      <c r="A984" s="43" t="s">
        <v>11</v>
      </c>
      <c r="B984" s="43"/>
      <c r="C984" s="43"/>
      <c r="D984" s="43"/>
      <c r="E984" s="43"/>
      <c r="F984" s="43"/>
      <c r="G984" s="43"/>
      <c r="H984" s="43"/>
      <c r="I984" s="43"/>
      <c r="J984" s="43"/>
      <c r="K984" s="43"/>
      <c r="L984" s="43"/>
      <c r="M984" s="43"/>
      <c r="N984" s="43"/>
      <c r="O984" s="43"/>
      <c r="P984" s="43"/>
    </row>
    <row r="985" spans="1:16" s="73" customFormat="1" ht="41.25" customHeight="1" x14ac:dyDescent="0.25">
      <c r="B985" s="153" t="str">
        <f>VLOOKUP('Thang 1'!D975,'Đầu vào'!A:H,3,0)</f>
        <v xml:space="preserve">"- Đào đất lòng kênh bằng máy đào đoạn 3 từ Km: 0+297 đến Km: 0+424
- Đắp đất bờ kênh bằng máy đoạn 2 từ Km: 0+132 đến Km: 0+297
</v>
      </c>
      <c r="C985" s="153"/>
      <c r="D985" s="153"/>
      <c r="E985" s="153"/>
      <c r="F985" s="153"/>
      <c r="G985" s="153"/>
      <c r="H985" s="153"/>
      <c r="I985" s="153"/>
      <c r="J985" s="153"/>
      <c r="K985" s="153"/>
      <c r="L985" s="153"/>
      <c r="M985" s="153"/>
      <c r="N985" s="153"/>
      <c r="O985" s="153"/>
    </row>
    <row r="986" spans="1:16" ht="23.25" customHeight="1" x14ac:dyDescent="0.35">
      <c r="A986" s="43" t="s">
        <v>12</v>
      </c>
      <c r="B986" s="43"/>
      <c r="C986" s="43"/>
      <c r="D986" s="43"/>
      <c r="E986" s="43"/>
      <c r="F986" s="43"/>
      <c r="G986" s="43"/>
      <c r="H986" s="43"/>
      <c r="I986" s="43"/>
      <c r="J986" s="43"/>
      <c r="K986" s="43"/>
      <c r="L986" s="43"/>
      <c r="M986" s="43"/>
      <c r="N986" s="43"/>
      <c r="O986" s="43"/>
      <c r="P986" s="43"/>
    </row>
    <row r="987" spans="1:16" s="79" customFormat="1" ht="30" customHeight="1" x14ac:dyDescent="0.25">
      <c r="B987" s="149">
        <f>VLOOKUP('Thang 1'!D975,'Đầu vào'!A:H,4,0)</f>
        <v>0</v>
      </c>
      <c r="C987" s="149"/>
      <c r="D987" s="149"/>
      <c r="E987" s="149"/>
      <c r="F987" s="149"/>
      <c r="G987" s="149"/>
      <c r="H987" s="149"/>
      <c r="I987" s="149"/>
      <c r="J987" s="149"/>
      <c r="K987" s="149"/>
      <c r="L987" s="149"/>
      <c r="M987" s="149"/>
      <c r="N987" s="149"/>
      <c r="O987" s="149"/>
    </row>
    <row r="988" spans="1:16" ht="21" customHeight="1" x14ac:dyDescent="0.35">
      <c r="A988" s="43" t="s">
        <v>13</v>
      </c>
      <c r="B988" s="43"/>
      <c r="C988" s="43"/>
      <c r="D988" s="43"/>
      <c r="E988" s="43"/>
      <c r="F988" s="43"/>
      <c r="G988" s="43"/>
      <c r="H988" s="43"/>
      <c r="I988" s="43"/>
      <c r="J988" s="43"/>
      <c r="K988" s="43"/>
      <c r="L988" s="43"/>
      <c r="M988" s="43"/>
      <c r="N988" s="43"/>
      <c r="O988" s="43"/>
      <c r="P988" s="43"/>
    </row>
    <row r="989" spans="1:16" s="43" customFormat="1" ht="20.25" customHeight="1" x14ac:dyDescent="0.35">
      <c r="A989" s="42" t="s">
        <v>14</v>
      </c>
      <c r="B989" s="42"/>
      <c r="E989" s="42" t="s">
        <v>15</v>
      </c>
      <c r="F989" s="11" t="s">
        <v>4</v>
      </c>
      <c r="G989" s="42"/>
      <c r="H989" s="44" t="s">
        <v>3</v>
      </c>
      <c r="I989" s="42"/>
      <c r="J989" s="49"/>
      <c r="K989" s="42"/>
      <c r="L989" s="48" t="s">
        <v>16</v>
      </c>
      <c r="N989" s="49"/>
      <c r="O989" s="42"/>
    </row>
    <row r="990" spans="1:16" s="43" customFormat="1" ht="6" customHeight="1" x14ac:dyDescent="0.35">
      <c r="A990" s="42"/>
      <c r="B990" s="42"/>
      <c r="E990" s="42"/>
      <c r="F990" s="50"/>
      <c r="G990" s="42"/>
      <c r="H990" s="44"/>
      <c r="I990" s="42"/>
      <c r="J990" s="42"/>
      <c r="K990" s="42"/>
      <c r="L990" s="48"/>
      <c r="N990" s="42"/>
      <c r="O990" s="42"/>
    </row>
    <row r="991" spans="1:16" s="43" customFormat="1" ht="20.25" customHeight="1" x14ac:dyDescent="0.35">
      <c r="A991" s="42" t="s">
        <v>17</v>
      </c>
      <c r="B991" s="42"/>
      <c r="E991" s="42" t="s">
        <v>15</v>
      </c>
      <c r="F991" s="11" t="s">
        <v>4</v>
      </c>
      <c r="G991" s="42"/>
      <c r="H991" s="44" t="s">
        <v>3</v>
      </c>
      <c r="I991" s="42"/>
      <c r="J991" s="49"/>
      <c r="K991" s="42"/>
      <c r="L991" s="48" t="s">
        <v>16</v>
      </c>
      <c r="N991" s="49"/>
    </row>
    <row r="992" spans="1:16" s="43" customFormat="1" ht="5.25" customHeight="1" x14ac:dyDescent="0.35">
      <c r="A992" s="42"/>
      <c r="B992" s="42"/>
      <c r="E992" s="42"/>
      <c r="F992" s="50"/>
      <c r="G992" s="42"/>
      <c r="H992" s="44"/>
      <c r="I992" s="42"/>
      <c r="J992" s="42"/>
      <c r="K992" s="42"/>
      <c r="L992" s="48"/>
      <c r="N992" s="42"/>
      <c r="O992" s="42"/>
    </row>
    <row r="993" spans="1:16" s="43" customFormat="1" ht="21" customHeight="1" x14ac:dyDescent="0.35">
      <c r="A993" s="42" t="s">
        <v>18</v>
      </c>
      <c r="B993" s="42"/>
      <c r="E993" s="42" t="s">
        <v>15</v>
      </c>
      <c r="F993" s="11" t="s">
        <v>4</v>
      </c>
      <c r="G993" s="42"/>
      <c r="H993" s="44" t="s">
        <v>3</v>
      </c>
      <c r="I993" s="42"/>
      <c r="J993" s="49"/>
      <c r="K993" s="42"/>
      <c r="L993" s="48" t="s">
        <v>16</v>
      </c>
      <c r="N993" s="49"/>
    </row>
    <row r="994" spans="1:16" s="43" customFormat="1" ht="6.75" customHeight="1" x14ac:dyDescent="0.35">
      <c r="A994" s="42"/>
      <c r="B994" s="42"/>
      <c r="E994" s="42"/>
      <c r="F994" s="50"/>
      <c r="G994" s="42"/>
      <c r="H994" s="44"/>
      <c r="I994" s="42"/>
      <c r="J994" s="42"/>
      <c r="K994" s="42"/>
      <c r="L994" s="48"/>
      <c r="N994" s="42"/>
      <c r="O994" s="42"/>
    </row>
    <row r="995" spans="1:16" s="43" customFormat="1" ht="19.5" customHeight="1" x14ac:dyDescent="0.35">
      <c r="A995" s="42" t="s">
        <v>19</v>
      </c>
      <c r="B995" s="42"/>
      <c r="E995" s="42" t="s">
        <v>15</v>
      </c>
      <c r="F995" s="11" t="s">
        <v>4</v>
      </c>
      <c r="G995" s="42"/>
      <c r="H995" s="44" t="s">
        <v>3</v>
      </c>
      <c r="I995" s="42"/>
      <c r="J995" s="49"/>
      <c r="K995" s="42"/>
      <c r="L995" s="48" t="s">
        <v>16</v>
      </c>
      <c r="N995" s="49"/>
    </row>
    <row r="996" spans="1:16" ht="7.5" customHeight="1" x14ac:dyDescent="0.35">
      <c r="C996" s="43"/>
      <c r="D996" s="43"/>
      <c r="H996" s="44"/>
      <c r="L996" s="48"/>
      <c r="M996" s="43"/>
      <c r="P996" s="43"/>
    </row>
    <row r="997" spans="1:16" ht="22.5" customHeight="1" x14ac:dyDescent="0.35">
      <c r="A997" s="43" t="s">
        <v>20</v>
      </c>
      <c r="B997" s="43"/>
      <c r="C997" s="43"/>
      <c r="D997" s="43"/>
      <c r="E997" s="43"/>
      <c r="F997" s="43"/>
      <c r="G997" s="43"/>
      <c r="H997" s="43"/>
      <c r="I997" s="43"/>
      <c r="J997" s="43"/>
      <c r="K997" s="43"/>
      <c r="L997" s="43"/>
      <c r="M997" s="43"/>
      <c r="N997" s="43"/>
      <c r="O997" s="43"/>
      <c r="P997" s="43"/>
    </row>
    <row r="998" spans="1:16" ht="23.25" customHeight="1" x14ac:dyDescent="0.35">
      <c r="B998" s="150">
        <f>VLOOKUP('Thang 1'!D975,'Đầu vào'!A:H,7,0)</f>
        <v>0</v>
      </c>
      <c r="C998" s="150"/>
      <c r="D998" s="150"/>
      <c r="E998" s="150"/>
      <c r="F998" s="150"/>
      <c r="G998" s="150"/>
      <c r="H998" s="150"/>
      <c r="I998" s="150"/>
      <c r="J998" s="150"/>
      <c r="K998" s="150"/>
      <c r="L998" s="150"/>
      <c r="M998" s="150"/>
      <c r="N998" s="150"/>
      <c r="O998" s="150"/>
    </row>
    <row r="999" spans="1:16" ht="20.25" customHeight="1" x14ac:dyDescent="0.35">
      <c r="A999" s="43" t="s">
        <v>21</v>
      </c>
      <c r="B999" s="43"/>
      <c r="C999" s="43"/>
      <c r="D999" s="43"/>
      <c r="E999" s="43"/>
      <c r="F999" s="43"/>
      <c r="G999" s="43"/>
      <c r="H999" s="43"/>
      <c r="I999" s="43"/>
      <c r="J999" s="43"/>
      <c r="K999" s="43"/>
      <c r="L999" s="43"/>
      <c r="M999" s="43"/>
      <c r="N999" s="43"/>
      <c r="O999" s="43"/>
      <c r="P999" s="43"/>
    </row>
    <row r="1000" spans="1:16" ht="24" customHeight="1" x14ac:dyDescent="0.35">
      <c r="B1000" s="150">
        <f>VLOOKUP('Thang 1'!D975,'Đầu vào'!A:H,8,0)</f>
        <v>0</v>
      </c>
      <c r="C1000" s="150"/>
      <c r="D1000" s="150"/>
      <c r="E1000" s="150"/>
      <c r="F1000" s="150"/>
      <c r="G1000" s="150"/>
      <c r="H1000" s="150"/>
      <c r="I1000" s="150"/>
      <c r="J1000" s="150"/>
      <c r="K1000" s="150"/>
      <c r="L1000" s="150"/>
      <c r="M1000" s="150"/>
      <c r="N1000" s="150"/>
      <c r="O1000" s="150"/>
    </row>
    <row r="1002" spans="1:16" s="43" customFormat="1" ht="17.399999999999999" x14ac:dyDescent="0.3">
      <c r="C1002" s="51" t="s">
        <v>35</v>
      </c>
      <c r="G1002" s="51"/>
      <c r="K1002" s="51" t="s">
        <v>22</v>
      </c>
    </row>
    <row r="1008" spans="1:16" s="43" customFormat="1" ht="17.399999999999999" x14ac:dyDescent="0.3">
      <c r="C1008" s="51" t="str">
        <f>'Đầu vào'!$C$7</f>
        <v xml:space="preserve">Nguyễn Tuấn Thành </v>
      </c>
      <c r="G1008" s="51"/>
      <c r="K1008" s="51" t="str">
        <f>'Đầu vào'!$C$8</f>
        <v>Nguyễn Sĩ Thoả</v>
      </c>
    </row>
    <row r="1009" spans="1:16" ht="22.5" customHeight="1" x14ac:dyDescent="0.35">
      <c r="A1009" s="152" t="s">
        <v>0</v>
      </c>
      <c r="B1009" s="152"/>
      <c r="C1009" s="152"/>
      <c r="D1009" s="152"/>
      <c r="E1009" s="152"/>
      <c r="F1009" s="152"/>
      <c r="G1009" s="152"/>
      <c r="H1009" s="152"/>
      <c r="I1009" s="152"/>
      <c r="J1009" s="152"/>
      <c r="K1009" s="152"/>
      <c r="L1009" s="152"/>
      <c r="M1009" s="152"/>
      <c r="N1009" s="152"/>
      <c r="O1009" s="152"/>
    </row>
    <row r="1010" spans="1:16" ht="13.5" customHeight="1" x14ac:dyDescent="0.35"/>
    <row r="1011" spans="1:16" x14ac:dyDescent="0.35">
      <c r="A1011" s="43" t="s">
        <v>1</v>
      </c>
      <c r="B1011" s="43"/>
      <c r="D1011" s="44">
        <f>D975+1</f>
        <v>29</v>
      </c>
    </row>
    <row r="1012" spans="1:16" x14ac:dyDescent="0.35">
      <c r="O1012" s="45" t="str">
        <f>"Hải phòng, ngày "&amp;DAY(P1012)&amp;" tháng "&amp;MONTH(P1012)&amp;" năm 2025"</f>
        <v>Hải phòng, ngày 27 tháng 11 năm 2025</v>
      </c>
      <c r="P1012" s="46">
        <f>VLOOKUP('Thang 1'!D1011,'Đầu vào'!A:H,2,0)</f>
        <v>45988</v>
      </c>
    </row>
    <row r="1014" spans="1:16" ht="21" customHeight="1" x14ac:dyDescent="0.35">
      <c r="A1014" s="43" t="s">
        <v>2</v>
      </c>
      <c r="B1014" s="43"/>
      <c r="C1014" s="43"/>
      <c r="D1014" s="47" t="s">
        <v>3</v>
      </c>
      <c r="E1014" s="48"/>
      <c r="F1014" s="11" t="s">
        <v>4</v>
      </c>
      <c r="H1014" s="48" t="s">
        <v>5</v>
      </c>
      <c r="I1014" s="48"/>
      <c r="J1014" s="49"/>
      <c r="L1014" s="48" t="s">
        <v>6</v>
      </c>
      <c r="N1014" s="49"/>
    </row>
    <row r="1015" spans="1:16" ht="21" customHeight="1" x14ac:dyDescent="0.35">
      <c r="A1015" s="43" t="s">
        <v>7</v>
      </c>
      <c r="B1015" s="43"/>
      <c r="C1015" s="43"/>
      <c r="D1015" s="43"/>
      <c r="E1015" s="43"/>
      <c r="F1015" s="43"/>
      <c r="G1015" s="43"/>
      <c r="H1015" s="43"/>
      <c r="I1015" s="43"/>
      <c r="J1015" s="43"/>
      <c r="K1015" s="43"/>
      <c r="L1015" s="43"/>
      <c r="M1015" s="43"/>
      <c r="N1015" s="43"/>
      <c r="O1015" s="43"/>
      <c r="P1015" s="43"/>
    </row>
    <row r="1016" spans="1:16" ht="21" customHeight="1" x14ac:dyDescent="0.35">
      <c r="A1016" s="42" t="s">
        <v>8</v>
      </c>
      <c r="C1016" s="42" t="str">
        <f>VLOOKUP('Thang 1'!D1011,'Đầu vào'!A:H,5,0)</f>
        <v>01 tổ</v>
      </c>
    </row>
    <row r="1017" spans="1:16" ht="21" customHeight="1" x14ac:dyDescent="0.35">
      <c r="A1017" s="42" t="s">
        <v>9</v>
      </c>
    </row>
    <row r="1018" spans="1:16" ht="24" customHeight="1" x14ac:dyDescent="0.35">
      <c r="B1018" s="148" t="str">
        <f>VLOOKUP('Thang 1'!D1011,'Đầu vào'!A:H,6,0)</f>
        <v>'Máy đào, pông tông, máy đầm cóc</v>
      </c>
      <c r="C1018" s="148"/>
      <c r="D1018" s="148"/>
      <c r="E1018" s="148"/>
      <c r="F1018" s="148"/>
      <c r="G1018" s="148"/>
      <c r="H1018" s="148"/>
      <c r="I1018" s="148"/>
      <c r="J1018" s="148"/>
      <c r="K1018" s="148"/>
      <c r="L1018" s="148"/>
      <c r="M1018" s="148"/>
      <c r="N1018" s="148"/>
      <c r="O1018" s="148"/>
    </row>
    <row r="1019" spans="1:16" ht="19.5" customHeight="1" x14ac:dyDescent="0.35">
      <c r="A1019" s="43" t="s">
        <v>10</v>
      </c>
      <c r="B1019" s="43"/>
      <c r="C1019" s="43"/>
      <c r="D1019" s="43"/>
      <c r="E1019" s="43"/>
      <c r="F1019" s="43"/>
      <c r="G1019" s="43"/>
      <c r="H1019" s="43"/>
      <c r="I1019" s="43"/>
      <c r="J1019" s="43"/>
      <c r="K1019" s="43"/>
      <c r="L1019" s="43"/>
      <c r="M1019" s="43"/>
      <c r="N1019" s="43"/>
      <c r="O1019" s="43"/>
      <c r="P1019" s="43"/>
    </row>
    <row r="1020" spans="1:16" ht="19.5" customHeight="1" x14ac:dyDescent="0.35">
      <c r="A1020" s="43" t="s">
        <v>11</v>
      </c>
      <c r="B1020" s="43"/>
      <c r="C1020" s="43"/>
      <c r="D1020" s="43"/>
      <c r="E1020" s="43"/>
      <c r="F1020" s="43"/>
      <c r="G1020" s="43"/>
      <c r="H1020" s="43"/>
      <c r="I1020" s="43"/>
      <c r="J1020" s="43"/>
      <c r="K1020" s="43"/>
      <c r="L1020" s="43"/>
      <c r="M1020" s="43"/>
      <c r="N1020" s="43"/>
      <c r="O1020" s="43"/>
      <c r="P1020" s="43"/>
    </row>
    <row r="1021" spans="1:16" ht="41.25" customHeight="1" x14ac:dyDescent="0.35">
      <c r="B1021" s="149" t="str">
        <f>VLOOKUP('Thang 1'!D1011,'Đầu vào'!A:H,3,0)</f>
        <v xml:space="preserve">"- Đào đất lòng kênh bằng máy đào đoạn 3 từ Km: 0+297 đến Km: 0+424
- Đắp đất bờ kênh bằng máy đoạn 2 từ Km: 0+132 đến Km: 0+297
</v>
      </c>
      <c r="C1021" s="149"/>
      <c r="D1021" s="149"/>
      <c r="E1021" s="149"/>
      <c r="F1021" s="149"/>
      <c r="G1021" s="149"/>
      <c r="H1021" s="149"/>
      <c r="I1021" s="149"/>
      <c r="J1021" s="149"/>
      <c r="K1021" s="149"/>
      <c r="L1021" s="149"/>
      <c r="M1021" s="149"/>
      <c r="N1021" s="149"/>
      <c r="O1021" s="149"/>
    </row>
    <row r="1022" spans="1:16" ht="23.25" customHeight="1" x14ac:dyDescent="0.35">
      <c r="A1022" s="43" t="s">
        <v>12</v>
      </c>
      <c r="B1022" s="43"/>
      <c r="C1022" s="43"/>
      <c r="D1022" s="43"/>
      <c r="E1022" s="43"/>
      <c r="F1022" s="43"/>
      <c r="G1022" s="43"/>
      <c r="H1022" s="43"/>
      <c r="I1022" s="43"/>
      <c r="J1022" s="43"/>
      <c r="K1022" s="43"/>
      <c r="L1022" s="43"/>
      <c r="M1022" s="43"/>
      <c r="N1022" s="43"/>
      <c r="O1022" s="43"/>
      <c r="P1022" s="43"/>
    </row>
    <row r="1023" spans="1:16" ht="33" customHeight="1" x14ac:dyDescent="0.35">
      <c r="B1023" s="149">
        <f>VLOOKUP('Thang 1'!D1011,'Đầu vào'!A:H,4,0)</f>
        <v>0</v>
      </c>
      <c r="C1023" s="149"/>
      <c r="D1023" s="149"/>
      <c r="E1023" s="149"/>
      <c r="F1023" s="149"/>
      <c r="G1023" s="149"/>
      <c r="H1023" s="149"/>
      <c r="I1023" s="149"/>
      <c r="J1023" s="149"/>
      <c r="K1023" s="149"/>
      <c r="L1023" s="149"/>
      <c r="M1023" s="149"/>
      <c r="N1023" s="149"/>
      <c r="O1023" s="149"/>
    </row>
    <row r="1024" spans="1:16" ht="21" customHeight="1" x14ac:dyDescent="0.35">
      <c r="A1024" s="43" t="s">
        <v>13</v>
      </c>
      <c r="B1024" s="43"/>
      <c r="C1024" s="43"/>
      <c r="D1024" s="43"/>
      <c r="E1024" s="43"/>
      <c r="F1024" s="43"/>
      <c r="G1024" s="43"/>
      <c r="H1024" s="43"/>
      <c r="I1024" s="43"/>
      <c r="J1024" s="43"/>
      <c r="K1024" s="43"/>
      <c r="L1024" s="43"/>
      <c r="M1024" s="43"/>
      <c r="N1024" s="43"/>
      <c r="O1024" s="43"/>
      <c r="P1024" s="43"/>
    </row>
    <row r="1025" spans="1:16" s="43" customFormat="1" ht="20.25" customHeight="1" x14ac:dyDescent="0.35">
      <c r="A1025" s="42" t="s">
        <v>14</v>
      </c>
      <c r="B1025" s="42"/>
      <c r="E1025" s="42" t="s">
        <v>15</v>
      </c>
      <c r="F1025" s="11" t="s">
        <v>4</v>
      </c>
      <c r="G1025" s="42"/>
      <c r="H1025" s="44" t="s">
        <v>3</v>
      </c>
      <c r="I1025" s="42"/>
      <c r="J1025" s="49"/>
      <c r="K1025" s="42"/>
      <c r="L1025" s="48" t="s">
        <v>16</v>
      </c>
      <c r="N1025" s="49"/>
      <c r="O1025" s="42"/>
    </row>
    <row r="1026" spans="1:16" s="43" customFormat="1" ht="6" customHeight="1" x14ac:dyDescent="0.35">
      <c r="A1026" s="42"/>
      <c r="B1026" s="42"/>
      <c r="E1026" s="42"/>
      <c r="F1026" s="50"/>
      <c r="G1026" s="42"/>
      <c r="H1026" s="44"/>
      <c r="I1026" s="42"/>
      <c r="J1026" s="42"/>
      <c r="K1026" s="42"/>
      <c r="L1026" s="48"/>
      <c r="N1026" s="42"/>
      <c r="O1026" s="42"/>
    </row>
    <row r="1027" spans="1:16" s="43" customFormat="1" ht="20.25" customHeight="1" x14ac:dyDescent="0.35">
      <c r="A1027" s="42" t="s">
        <v>17</v>
      </c>
      <c r="B1027" s="42"/>
      <c r="E1027" s="42" t="s">
        <v>15</v>
      </c>
      <c r="F1027" s="11" t="s">
        <v>4</v>
      </c>
      <c r="G1027" s="42"/>
      <c r="H1027" s="44" t="s">
        <v>3</v>
      </c>
      <c r="I1027" s="42"/>
      <c r="J1027" s="49"/>
      <c r="K1027" s="42"/>
      <c r="L1027" s="48" t="s">
        <v>16</v>
      </c>
      <c r="N1027" s="49"/>
    </row>
    <row r="1028" spans="1:16" s="43" customFormat="1" ht="5.25" customHeight="1" x14ac:dyDescent="0.35">
      <c r="A1028" s="42"/>
      <c r="B1028" s="42"/>
      <c r="E1028" s="42"/>
      <c r="F1028" s="50"/>
      <c r="G1028" s="42"/>
      <c r="H1028" s="44"/>
      <c r="I1028" s="42"/>
      <c r="J1028" s="42"/>
      <c r="K1028" s="42"/>
      <c r="L1028" s="48"/>
      <c r="N1028" s="42"/>
      <c r="O1028" s="42"/>
    </row>
    <row r="1029" spans="1:16" s="43" customFormat="1" ht="21" customHeight="1" x14ac:dyDescent="0.35">
      <c r="A1029" s="42" t="s">
        <v>18</v>
      </c>
      <c r="B1029" s="42"/>
      <c r="E1029" s="42" t="s">
        <v>15</v>
      </c>
      <c r="F1029" s="11" t="s">
        <v>4</v>
      </c>
      <c r="G1029" s="42"/>
      <c r="H1029" s="44" t="s">
        <v>3</v>
      </c>
      <c r="I1029" s="42"/>
      <c r="J1029" s="49"/>
      <c r="K1029" s="42"/>
      <c r="L1029" s="48" t="s">
        <v>16</v>
      </c>
      <c r="N1029" s="49"/>
    </row>
    <row r="1030" spans="1:16" s="43" customFormat="1" ht="6.75" customHeight="1" x14ac:dyDescent="0.35">
      <c r="A1030" s="42"/>
      <c r="B1030" s="42"/>
      <c r="E1030" s="42"/>
      <c r="F1030" s="50"/>
      <c r="G1030" s="42"/>
      <c r="H1030" s="44"/>
      <c r="I1030" s="42"/>
      <c r="J1030" s="42"/>
      <c r="K1030" s="42"/>
      <c r="L1030" s="48"/>
      <c r="N1030" s="42"/>
      <c r="O1030" s="42"/>
    </row>
    <row r="1031" spans="1:16" s="43" customFormat="1" ht="19.5" customHeight="1" x14ac:dyDescent="0.35">
      <c r="A1031" s="42" t="s">
        <v>19</v>
      </c>
      <c r="B1031" s="42"/>
      <c r="E1031" s="42" t="s">
        <v>15</v>
      </c>
      <c r="F1031" s="11" t="s">
        <v>4</v>
      </c>
      <c r="G1031" s="42"/>
      <c r="H1031" s="44" t="s">
        <v>3</v>
      </c>
      <c r="I1031" s="42"/>
      <c r="J1031" s="49"/>
      <c r="K1031" s="42"/>
      <c r="L1031" s="48" t="s">
        <v>16</v>
      </c>
      <c r="N1031" s="49"/>
    </row>
    <row r="1032" spans="1:16" ht="7.5" customHeight="1" x14ac:dyDescent="0.35">
      <c r="C1032" s="43"/>
      <c r="D1032" s="43"/>
      <c r="H1032" s="44"/>
      <c r="L1032" s="48"/>
      <c r="M1032" s="43"/>
      <c r="P1032" s="43"/>
    </row>
    <row r="1033" spans="1:16" ht="22.5" customHeight="1" x14ac:dyDescent="0.35">
      <c r="A1033" s="43" t="s">
        <v>20</v>
      </c>
      <c r="B1033" s="43"/>
      <c r="C1033" s="43"/>
      <c r="D1033" s="43"/>
      <c r="E1033" s="43"/>
      <c r="F1033" s="43"/>
      <c r="G1033" s="43"/>
      <c r="H1033" s="43"/>
      <c r="I1033" s="43"/>
      <c r="J1033" s="43"/>
      <c r="K1033" s="43"/>
      <c r="L1033" s="43"/>
      <c r="M1033" s="43"/>
      <c r="N1033" s="43"/>
      <c r="O1033" s="43"/>
      <c r="P1033" s="43"/>
    </row>
    <row r="1034" spans="1:16" ht="23.25" customHeight="1" x14ac:dyDescent="0.35">
      <c r="B1034" s="151" t="s">
        <v>117</v>
      </c>
      <c r="C1034" s="150"/>
      <c r="D1034" s="150"/>
      <c r="E1034" s="150"/>
      <c r="F1034" s="150"/>
      <c r="G1034" s="150"/>
      <c r="H1034" s="150"/>
      <c r="I1034" s="150"/>
      <c r="J1034" s="150"/>
      <c r="K1034" s="150"/>
      <c r="L1034" s="150"/>
      <c r="M1034" s="150"/>
      <c r="N1034" s="150"/>
      <c r="O1034" s="150"/>
    </row>
    <row r="1035" spans="1:16" ht="20.25" customHeight="1" x14ac:dyDescent="0.35">
      <c r="A1035" s="43" t="s">
        <v>21</v>
      </c>
      <c r="B1035" s="43"/>
      <c r="C1035" s="43"/>
      <c r="D1035" s="43"/>
      <c r="E1035" s="43"/>
      <c r="F1035" s="43"/>
      <c r="G1035" s="43"/>
      <c r="H1035" s="43"/>
      <c r="I1035" s="43"/>
      <c r="J1035" s="43"/>
      <c r="K1035" s="43"/>
      <c r="L1035" s="43"/>
      <c r="M1035" s="43"/>
      <c r="N1035" s="43"/>
      <c r="O1035" s="43"/>
      <c r="P1035" s="43"/>
    </row>
    <row r="1036" spans="1:16" ht="24" customHeight="1" x14ac:dyDescent="0.35">
      <c r="B1036" s="150">
        <f>VLOOKUP('Thang 1'!D1011,'Đầu vào'!A:H,8,0)</f>
        <v>0</v>
      </c>
      <c r="C1036" s="150"/>
      <c r="D1036" s="150"/>
      <c r="E1036" s="150"/>
      <c r="F1036" s="150"/>
      <c r="G1036" s="150"/>
      <c r="H1036" s="150"/>
      <c r="I1036" s="150"/>
      <c r="J1036" s="150"/>
      <c r="K1036" s="150"/>
      <c r="L1036" s="150"/>
      <c r="M1036" s="150"/>
      <c r="N1036" s="150"/>
      <c r="O1036" s="150"/>
    </row>
    <row r="1038" spans="1:16" s="43" customFormat="1" ht="17.399999999999999" x14ac:dyDescent="0.3">
      <c r="C1038" s="51" t="s">
        <v>35</v>
      </c>
      <c r="G1038" s="51"/>
      <c r="K1038" s="51" t="s">
        <v>22</v>
      </c>
    </row>
    <row r="1044" spans="1:16" s="43" customFormat="1" ht="17.399999999999999" x14ac:dyDescent="0.3">
      <c r="C1044" s="51" t="str">
        <f>'Đầu vào'!$C$7</f>
        <v xml:space="preserve">Nguyễn Tuấn Thành </v>
      </c>
      <c r="G1044" s="51"/>
      <c r="K1044" s="51" t="str">
        <f>'Đầu vào'!$C$8</f>
        <v>Nguyễn Sĩ Thoả</v>
      </c>
    </row>
    <row r="1045" spans="1:16" ht="22.5" customHeight="1" x14ac:dyDescent="0.35">
      <c r="A1045" s="152" t="s">
        <v>0</v>
      </c>
      <c r="B1045" s="152"/>
      <c r="C1045" s="152"/>
      <c r="D1045" s="152"/>
      <c r="E1045" s="152"/>
      <c r="F1045" s="152"/>
      <c r="G1045" s="152"/>
      <c r="H1045" s="152"/>
      <c r="I1045" s="152"/>
      <c r="J1045" s="152"/>
      <c r="K1045" s="152"/>
      <c r="L1045" s="152"/>
      <c r="M1045" s="152"/>
      <c r="N1045" s="152"/>
      <c r="O1045" s="152"/>
    </row>
    <row r="1046" spans="1:16" ht="13.5" customHeight="1" x14ac:dyDescent="0.35"/>
    <row r="1047" spans="1:16" x14ac:dyDescent="0.35">
      <c r="A1047" s="43" t="s">
        <v>1</v>
      </c>
      <c r="B1047" s="43"/>
      <c r="D1047" s="44">
        <f>D1011+1</f>
        <v>30</v>
      </c>
    </row>
    <row r="1048" spans="1:16" x14ac:dyDescent="0.35">
      <c r="O1048" s="45" t="str">
        <f>"Hải phòng, ngày "&amp;DAY(P1048)&amp;" tháng "&amp;MONTH(P1048)&amp;" năm 2025"</f>
        <v>Hải phòng, ngày 28 tháng 11 năm 2025</v>
      </c>
      <c r="P1048" s="46">
        <f>VLOOKUP('Thang 1'!D1047,'Đầu vào'!A:H,2,0)</f>
        <v>45989</v>
      </c>
    </row>
    <row r="1050" spans="1:16" ht="21" customHeight="1" x14ac:dyDescent="0.35">
      <c r="A1050" s="43" t="s">
        <v>2</v>
      </c>
      <c r="B1050" s="43"/>
      <c r="C1050" s="43"/>
      <c r="D1050" s="47" t="s">
        <v>3</v>
      </c>
      <c r="E1050" s="48"/>
      <c r="F1050" s="11" t="s">
        <v>4</v>
      </c>
      <c r="H1050" s="48" t="s">
        <v>5</v>
      </c>
      <c r="I1050" s="48"/>
      <c r="J1050" s="49"/>
      <c r="L1050" s="48" t="s">
        <v>6</v>
      </c>
      <c r="N1050" s="49"/>
    </row>
    <row r="1051" spans="1:16" ht="21" customHeight="1" x14ac:dyDescent="0.35">
      <c r="A1051" s="43" t="s">
        <v>7</v>
      </c>
      <c r="B1051" s="43"/>
      <c r="C1051" s="43"/>
      <c r="D1051" s="43"/>
      <c r="E1051" s="43"/>
      <c r="F1051" s="43"/>
      <c r="G1051" s="43"/>
      <c r="H1051" s="43"/>
      <c r="I1051" s="43"/>
      <c r="J1051" s="43"/>
      <c r="K1051" s="43"/>
      <c r="L1051" s="43"/>
      <c r="M1051" s="43"/>
      <c r="N1051" s="43"/>
      <c r="O1051" s="43"/>
      <c r="P1051" s="43"/>
    </row>
    <row r="1052" spans="1:16" ht="21" customHeight="1" x14ac:dyDescent="0.35">
      <c r="A1052" s="42" t="s">
        <v>8</v>
      </c>
      <c r="C1052" s="42" t="str">
        <f>VLOOKUP('Thang 1'!D1047,'Đầu vào'!A:H,5,0)</f>
        <v>01 tổ</v>
      </c>
    </row>
    <row r="1053" spans="1:16" ht="21" customHeight="1" x14ac:dyDescent="0.35">
      <c r="A1053" s="42" t="s">
        <v>9</v>
      </c>
    </row>
    <row r="1054" spans="1:16" ht="24" customHeight="1" x14ac:dyDescent="0.35">
      <c r="B1054" s="148" t="str">
        <f>VLOOKUP('Thang 1'!D1047,'Đầu vào'!A:H,6,0)</f>
        <v>'Máy đào, pông tông, máy đầm cóc</v>
      </c>
      <c r="C1054" s="148"/>
      <c r="D1054" s="148"/>
      <c r="E1054" s="148"/>
      <c r="F1054" s="148"/>
      <c r="G1054" s="148"/>
      <c r="H1054" s="148"/>
      <c r="I1054" s="148"/>
      <c r="J1054" s="148"/>
      <c r="K1054" s="148"/>
      <c r="L1054" s="148"/>
      <c r="M1054" s="148"/>
      <c r="N1054" s="148"/>
      <c r="O1054" s="148"/>
    </row>
    <row r="1055" spans="1:16" ht="19.5" customHeight="1" x14ac:dyDescent="0.35">
      <c r="A1055" s="43" t="s">
        <v>10</v>
      </c>
      <c r="B1055" s="43"/>
      <c r="C1055" s="43"/>
      <c r="D1055" s="43"/>
      <c r="E1055" s="43"/>
      <c r="F1055" s="43"/>
      <c r="G1055" s="43"/>
      <c r="H1055" s="43"/>
      <c r="I1055" s="43"/>
      <c r="J1055" s="43"/>
      <c r="K1055" s="43"/>
      <c r="L1055" s="43"/>
      <c r="M1055" s="43"/>
      <c r="N1055" s="43"/>
      <c r="O1055" s="43"/>
      <c r="P1055" s="43"/>
    </row>
    <row r="1056" spans="1:16" ht="19.5" customHeight="1" x14ac:dyDescent="0.35">
      <c r="A1056" s="43" t="s">
        <v>11</v>
      </c>
      <c r="B1056" s="43"/>
      <c r="C1056" s="43"/>
      <c r="D1056" s="43"/>
      <c r="E1056" s="43"/>
      <c r="F1056" s="43"/>
      <c r="G1056" s="43"/>
      <c r="H1056" s="43"/>
      <c r="I1056" s="43"/>
      <c r="J1056" s="43"/>
      <c r="K1056" s="43"/>
      <c r="L1056" s="43"/>
      <c r="M1056" s="43"/>
      <c r="N1056" s="43"/>
      <c r="O1056" s="43"/>
      <c r="P1056" s="43"/>
    </row>
    <row r="1057" spans="1:16" ht="67.05" customHeight="1" x14ac:dyDescent="0.35">
      <c r="B1057" s="149" t="str">
        <f>VLOOKUP('Thang 1'!D1047,'Đầu vào'!A:H,3,0)</f>
        <v xml:space="preserve">"- Đào đất lòng kênh bằng máy đào đoạn 3 từ Km: 0+297 đến Km: 0+424
- Đắp đất bờ kênh bằng máy đoạn 2 từ Km: 0+132 đến Km: 0+297
</v>
      </c>
      <c r="C1057" s="149"/>
      <c r="D1057" s="149"/>
      <c r="E1057" s="149"/>
      <c r="F1057" s="149"/>
      <c r="G1057" s="149"/>
      <c r="H1057" s="149"/>
      <c r="I1057" s="149"/>
      <c r="J1057" s="149"/>
      <c r="K1057" s="149"/>
      <c r="L1057" s="149"/>
      <c r="M1057" s="149"/>
      <c r="N1057" s="149"/>
      <c r="O1057" s="149"/>
    </row>
    <row r="1058" spans="1:16" ht="23.25" customHeight="1" x14ac:dyDescent="0.35">
      <c r="A1058" s="43" t="s">
        <v>12</v>
      </c>
      <c r="B1058" s="43"/>
      <c r="C1058" s="43"/>
      <c r="D1058" s="43"/>
      <c r="E1058" s="43"/>
      <c r="F1058" s="43"/>
      <c r="G1058" s="43"/>
      <c r="H1058" s="43"/>
      <c r="I1058" s="43"/>
      <c r="J1058" s="43"/>
      <c r="K1058" s="43"/>
      <c r="L1058" s="43"/>
      <c r="M1058" s="43"/>
      <c r="N1058" s="43"/>
      <c r="O1058" s="43"/>
      <c r="P1058" s="43"/>
    </row>
    <row r="1059" spans="1:16" ht="33.75" customHeight="1" x14ac:dyDescent="0.35">
      <c r="B1059" s="149">
        <f>VLOOKUP('Thang 1'!D1047,'Đầu vào'!A:H,4,0)</f>
        <v>0</v>
      </c>
      <c r="C1059" s="149"/>
      <c r="D1059" s="149"/>
      <c r="E1059" s="149"/>
      <c r="F1059" s="149"/>
      <c r="G1059" s="149"/>
      <c r="H1059" s="149"/>
      <c r="I1059" s="149"/>
      <c r="J1059" s="149"/>
      <c r="K1059" s="149"/>
      <c r="L1059" s="149"/>
      <c r="M1059" s="149"/>
      <c r="N1059" s="149"/>
      <c r="O1059" s="149"/>
    </row>
    <row r="1060" spans="1:16" ht="21" customHeight="1" x14ac:dyDescent="0.35">
      <c r="A1060" s="43" t="s">
        <v>13</v>
      </c>
      <c r="B1060" s="43"/>
      <c r="C1060" s="43"/>
      <c r="D1060" s="43"/>
      <c r="E1060" s="43"/>
      <c r="F1060" s="43"/>
      <c r="G1060" s="43"/>
      <c r="H1060" s="43"/>
      <c r="I1060" s="43"/>
      <c r="J1060" s="43"/>
      <c r="K1060" s="43"/>
      <c r="L1060" s="43"/>
      <c r="M1060" s="43"/>
      <c r="N1060" s="43"/>
      <c r="O1060" s="43"/>
      <c r="P1060" s="43"/>
    </row>
    <row r="1061" spans="1:16" s="43" customFormat="1" ht="20.25" customHeight="1" x14ac:dyDescent="0.35">
      <c r="A1061" s="42" t="s">
        <v>14</v>
      </c>
      <c r="B1061" s="42"/>
      <c r="E1061" s="42" t="s">
        <v>15</v>
      </c>
      <c r="F1061" s="11" t="s">
        <v>4</v>
      </c>
      <c r="G1061" s="42"/>
      <c r="H1061" s="44" t="s">
        <v>3</v>
      </c>
      <c r="I1061" s="42"/>
      <c r="J1061" s="49"/>
      <c r="K1061" s="42"/>
      <c r="L1061" s="48" t="s">
        <v>16</v>
      </c>
      <c r="N1061" s="49"/>
      <c r="O1061" s="42"/>
    </row>
    <row r="1062" spans="1:16" s="43" customFormat="1" ht="6" customHeight="1" x14ac:dyDescent="0.35">
      <c r="A1062" s="42"/>
      <c r="B1062" s="42"/>
      <c r="E1062" s="42"/>
      <c r="F1062" s="50"/>
      <c r="G1062" s="42"/>
      <c r="H1062" s="44"/>
      <c r="I1062" s="42"/>
      <c r="J1062" s="42"/>
      <c r="K1062" s="42"/>
      <c r="L1062" s="48"/>
      <c r="N1062" s="42"/>
      <c r="O1062" s="42"/>
    </row>
    <row r="1063" spans="1:16" s="43" customFormat="1" ht="20.25" customHeight="1" x14ac:dyDescent="0.35">
      <c r="A1063" s="42" t="s">
        <v>17</v>
      </c>
      <c r="B1063" s="42"/>
      <c r="E1063" s="42" t="s">
        <v>15</v>
      </c>
      <c r="F1063" s="11" t="s">
        <v>4</v>
      </c>
      <c r="G1063" s="42"/>
      <c r="H1063" s="44" t="s">
        <v>3</v>
      </c>
      <c r="I1063" s="42"/>
      <c r="J1063" s="49"/>
      <c r="K1063" s="42"/>
      <c r="L1063" s="48" t="s">
        <v>16</v>
      </c>
      <c r="N1063" s="49"/>
    </row>
    <row r="1064" spans="1:16" s="43" customFormat="1" ht="5.25" customHeight="1" x14ac:dyDescent="0.35">
      <c r="A1064" s="42"/>
      <c r="B1064" s="42"/>
      <c r="E1064" s="42"/>
      <c r="F1064" s="50"/>
      <c r="G1064" s="42"/>
      <c r="H1064" s="44"/>
      <c r="I1064" s="42"/>
      <c r="J1064" s="42"/>
      <c r="K1064" s="42"/>
      <c r="L1064" s="48"/>
      <c r="N1064" s="42"/>
      <c r="O1064" s="42"/>
    </row>
    <row r="1065" spans="1:16" s="43" customFormat="1" ht="21" customHeight="1" x14ac:dyDescent="0.35">
      <c r="A1065" s="42" t="s">
        <v>18</v>
      </c>
      <c r="B1065" s="42"/>
      <c r="E1065" s="42" t="s">
        <v>15</v>
      </c>
      <c r="F1065" s="11" t="s">
        <v>4</v>
      </c>
      <c r="G1065" s="42"/>
      <c r="H1065" s="44" t="s">
        <v>3</v>
      </c>
      <c r="I1065" s="42"/>
      <c r="J1065" s="49"/>
      <c r="K1065" s="42"/>
      <c r="L1065" s="48" t="s">
        <v>16</v>
      </c>
      <c r="N1065" s="49"/>
    </row>
    <row r="1066" spans="1:16" s="43" customFormat="1" ht="6.75" customHeight="1" x14ac:dyDescent="0.35">
      <c r="A1066" s="42"/>
      <c r="B1066" s="42"/>
      <c r="E1066" s="42"/>
      <c r="F1066" s="50"/>
      <c r="G1066" s="42"/>
      <c r="H1066" s="44"/>
      <c r="I1066" s="42"/>
      <c r="J1066" s="42"/>
      <c r="K1066" s="42"/>
      <c r="L1066" s="48"/>
      <c r="N1066" s="42"/>
      <c r="O1066" s="42"/>
    </row>
    <row r="1067" spans="1:16" s="43" customFormat="1" ht="19.5" customHeight="1" x14ac:dyDescent="0.35">
      <c r="A1067" s="42" t="s">
        <v>19</v>
      </c>
      <c r="B1067" s="42"/>
      <c r="E1067" s="42" t="s">
        <v>15</v>
      </c>
      <c r="F1067" s="11" t="s">
        <v>4</v>
      </c>
      <c r="G1067" s="42"/>
      <c r="H1067" s="44" t="s">
        <v>3</v>
      </c>
      <c r="I1067" s="42"/>
      <c r="J1067" s="49"/>
      <c r="K1067" s="42"/>
      <c r="L1067" s="48" t="s">
        <v>16</v>
      </c>
      <c r="N1067" s="49"/>
    </row>
    <row r="1068" spans="1:16" ht="7.5" customHeight="1" x14ac:dyDescent="0.35">
      <c r="C1068" s="43"/>
      <c r="D1068" s="43"/>
      <c r="H1068" s="44"/>
      <c r="L1068" s="48"/>
      <c r="M1068" s="43"/>
      <c r="P1068" s="43"/>
    </row>
    <row r="1069" spans="1:16" ht="22.5" customHeight="1" x14ac:dyDescent="0.35">
      <c r="A1069" s="43" t="s">
        <v>20</v>
      </c>
      <c r="B1069" s="43"/>
      <c r="C1069" s="43"/>
      <c r="D1069" s="43"/>
      <c r="E1069" s="43"/>
      <c r="F1069" s="43"/>
      <c r="G1069" s="43"/>
      <c r="H1069" s="43"/>
      <c r="I1069" s="43"/>
      <c r="J1069" s="43"/>
      <c r="K1069" s="43"/>
      <c r="L1069" s="43"/>
      <c r="M1069" s="43"/>
      <c r="N1069" s="43"/>
      <c r="O1069" s="43"/>
      <c r="P1069" s="43"/>
    </row>
    <row r="1070" spans="1:16" ht="18.75" customHeight="1" x14ac:dyDescent="0.35">
      <c r="B1070" s="150">
        <f>VLOOKUP('Thang 1'!D1047,'Đầu vào'!A:H,7,0)</f>
        <v>0</v>
      </c>
      <c r="C1070" s="150"/>
      <c r="D1070" s="150"/>
      <c r="E1070" s="150"/>
      <c r="F1070" s="150"/>
      <c r="G1070" s="150"/>
      <c r="H1070" s="150"/>
      <c r="I1070" s="150"/>
      <c r="J1070" s="150"/>
      <c r="K1070" s="150"/>
      <c r="L1070" s="150"/>
      <c r="M1070" s="150"/>
      <c r="N1070" s="150"/>
      <c r="O1070" s="150"/>
    </row>
    <row r="1071" spans="1:16" ht="20.25" customHeight="1" x14ac:dyDescent="0.35">
      <c r="A1071" s="43" t="s">
        <v>21</v>
      </c>
      <c r="B1071" s="43"/>
      <c r="C1071" s="43"/>
      <c r="D1071" s="43"/>
      <c r="E1071" s="43"/>
      <c r="F1071" s="43"/>
      <c r="G1071" s="43"/>
      <c r="H1071" s="43"/>
      <c r="I1071" s="43"/>
      <c r="J1071" s="43"/>
      <c r="K1071" s="43"/>
      <c r="L1071" s="43"/>
      <c r="M1071" s="43"/>
      <c r="N1071" s="43"/>
      <c r="O1071" s="43"/>
      <c r="P1071" s="43"/>
    </row>
    <row r="1072" spans="1:16" ht="19.5" customHeight="1" x14ac:dyDescent="0.35">
      <c r="B1072" s="150">
        <f>VLOOKUP('Thang 1'!D1047,'Đầu vào'!A:H,8,0)</f>
        <v>0</v>
      </c>
      <c r="C1072" s="150"/>
      <c r="D1072" s="150"/>
      <c r="E1072" s="150"/>
      <c r="F1072" s="150"/>
      <c r="G1072" s="150"/>
      <c r="H1072" s="150"/>
      <c r="I1072" s="150"/>
      <c r="J1072" s="150"/>
      <c r="K1072" s="150"/>
      <c r="L1072" s="150"/>
      <c r="M1072" s="150"/>
      <c r="N1072" s="150"/>
      <c r="O1072" s="150"/>
    </row>
    <row r="1074" spans="1:16" s="43" customFormat="1" ht="17.399999999999999" x14ac:dyDescent="0.3">
      <c r="C1074" s="51" t="s">
        <v>35</v>
      </c>
      <c r="G1074" s="51"/>
      <c r="K1074" s="51" t="s">
        <v>22</v>
      </c>
    </row>
    <row r="1080" spans="1:16" s="43" customFormat="1" ht="17.399999999999999" x14ac:dyDescent="0.3">
      <c r="C1080" s="51" t="str">
        <f>'Đầu vào'!$C$7</f>
        <v xml:space="preserve">Nguyễn Tuấn Thành </v>
      </c>
      <c r="G1080" s="51"/>
      <c r="K1080" s="51" t="str">
        <f>'Đầu vào'!$C$8</f>
        <v>Nguyễn Sĩ Thoả</v>
      </c>
    </row>
    <row r="1081" spans="1:16" ht="20.399999999999999" x14ac:dyDescent="0.35">
      <c r="A1081" s="152" t="s">
        <v>0</v>
      </c>
      <c r="B1081" s="152"/>
      <c r="C1081" s="152"/>
      <c r="D1081" s="152"/>
      <c r="E1081" s="152"/>
      <c r="F1081" s="152"/>
      <c r="G1081" s="152"/>
      <c r="H1081" s="152"/>
      <c r="I1081" s="152"/>
      <c r="J1081" s="152"/>
      <c r="K1081" s="152"/>
      <c r="L1081" s="152"/>
      <c r="M1081" s="152"/>
      <c r="N1081" s="152"/>
      <c r="O1081" s="152"/>
    </row>
    <row r="1083" spans="1:16" x14ac:dyDescent="0.35">
      <c r="A1083" s="43" t="s">
        <v>1</v>
      </c>
      <c r="B1083" s="43"/>
      <c r="D1083" s="44">
        <f>D1047+1</f>
        <v>31</v>
      </c>
    </row>
    <row r="1084" spans="1:16" x14ac:dyDescent="0.35">
      <c r="O1084" s="45" t="str">
        <f>"Hải phòng, ngày "&amp;DAY(P1084)&amp;" tháng "&amp;MONTH(P1084)&amp;" năm 2025"</f>
        <v>Hải phòng, ngày 29 tháng 11 năm 2025</v>
      </c>
      <c r="P1084" s="46">
        <f>VLOOKUP('Thang 1'!D1083,'Đầu vào'!A:H,2,0)</f>
        <v>45990</v>
      </c>
    </row>
    <row r="1086" spans="1:16" x14ac:dyDescent="0.35">
      <c r="A1086" s="43" t="s">
        <v>2</v>
      </c>
      <c r="B1086" s="43"/>
      <c r="C1086" s="43"/>
      <c r="D1086" s="47" t="s">
        <v>3</v>
      </c>
      <c r="E1086" s="48"/>
      <c r="F1086" s="11" t="s">
        <v>4</v>
      </c>
      <c r="H1086" s="48" t="s">
        <v>5</v>
      </c>
      <c r="I1086" s="48"/>
      <c r="J1086" s="49"/>
      <c r="L1086" s="48" t="s">
        <v>6</v>
      </c>
      <c r="N1086" s="49"/>
    </row>
    <row r="1087" spans="1:16" x14ac:dyDescent="0.35">
      <c r="A1087" s="43" t="s">
        <v>7</v>
      </c>
      <c r="B1087" s="43"/>
      <c r="C1087" s="43"/>
      <c r="D1087" s="43"/>
      <c r="E1087" s="43"/>
      <c r="F1087" s="43"/>
      <c r="G1087" s="43"/>
      <c r="H1087" s="43"/>
      <c r="I1087" s="43"/>
      <c r="J1087" s="43"/>
      <c r="K1087" s="43"/>
      <c r="L1087" s="43"/>
      <c r="M1087" s="43"/>
      <c r="N1087" s="43"/>
      <c r="O1087" s="43"/>
    </row>
    <row r="1088" spans="1:16" x14ac:dyDescent="0.35">
      <c r="A1088" s="42" t="s">
        <v>8</v>
      </c>
      <c r="C1088" s="42" t="str">
        <f>VLOOKUP('Thang 1'!D1083,'Đầu vào'!A:H,5,0)</f>
        <v>01 tổ</v>
      </c>
    </row>
    <row r="1089" spans="1:15" x14ac:dyDescent="0.35">
      <c r="A1089" s="42" t="s">
        <v>9</v>
      </c>
    </row>
    <row r="1090" spans="1:15" x14ac:dyDescent="0.35">
      <c r="B1090" s="148" t="str">
        <f>VLOOKUP('Thang 1'!D1083,'Đầu vào'!A:H,6,0)</f>
        <v>'Máy đào, pông tông, máy đầm cóc</v>
      </c>
      <c r="C1090" s="148"/>
      <c r="D1090" s="148"/>
      <c r="E1090" s="148"/>
      <c r="F1090" s="148"/>
      <c r="G1090" s="148"/>
      <c r="H1090" s="148"/>
      <c r="I1090" s="148"/>
      <c r="J1090" s="148"/>
      <c r="K1090" s="148"/>
      <c r="L1090" s="148"/>
      <c r="M1090" s="148"/>
      <c r="N1090" s="148"/>
      <c r="O1090" s="148"/>
    </row>
    <row r="1091" spans="1:15" x14ac:dyDescent="0.35">
      <c r="A1091" s="43" t="s">
        <v>10</v>
      </c>
      <c r="B1091" s="43"/>
      <c r="C1091" s="43"/>
      <c r="D1091" s="43"/>
      <c r="E1091" s="43"/>
      <c r="F1091" s="43"/>
      <c r="G1091" s="43"/>
      <c r="H1091" s="43"/>
      <c r="I1091" s="43"/>
      <c r="J1091" s="43"/>
      <c r="K1091" s="43"/>
      <c r="L1091" s="43"/>
      <c r="M1091" s="43"/>
      <c r="N1091" s="43"/>
      <c r="O1091" s="43"/>
    </row>
    <row r="1092" spans="1:15" x14ac:dyDescent="0.35">
      <c r="A1092" s="43" t="s">
        <v>11</v>
      </c>
      <c r="B1092" s="43"/>
      <c r="C1092" s="43"/>
      <c r="D1092" s="43"/>
      <c r="E1092" s="43"/>
      <c r="F1092" s="43"/>
      <c r="G1092" s="43"/>
      <c r="H1092" s="43"/>
      <c r="I1092" s="43"/>
      <c r="J1092" s="43"/>
      <c r="K1092" s="43"/>
      <c r="L1092" s="43"/>
      <c r="M1092" s="43"/>
      <c r="N1092" s="43"/>
      <c r="O1092" s="43"/>
    </row>
    <row r="1093" spans="1:15" x14ac:dyDescent="0.35">
      <c r="B1093" s="149" t="str">
        <f>VLOOKUP('Thang 1'!D1083,'Đầu vào'!A:H,3,0)</f>
        <v xml:space="preserve">"- Đào đất lòng kênh bằng máy đào đoạn 3 từ Km: 0+297 đến Km: 0+424
- Đắp đất bờ kênh bằng máy đoạn 2 từ Km: 0+132 đến Km: 0+297
</v>
      </c>
      <c r="C1093" s="149"/>
      <c r="D1093" s="149"/>
      <c r="E1093" s="149"/>
      <c r="F1093" s="149"/>
      <c r="G1093" s="149"/>
      <c r="H1093" s="149"/>
      <c r="I1093" s="149"/>
      <c r="J1093" s="149"/>
      <c r="K1093" s="149"/>
      <c r="L1093" s="149"/>
      <c r="M1093" s="149"/>
      <c r="N1093" s="149"/>
      <c r="O1093" s="149"/>
    </row>
    <row r="1094" spans="1:15" x14ac:dyDescent="0.35">
      <c r="A1094" s="43" t="s">
        <v>12</v>
      </c>
      <c r="B1094" s="43"/>
      <c r="C1094" s="43"/>
      <c r="D1094" s="43"/>
      <c r="E1094" s="43"/>
      <c r="F1094" s="43"/>
      <c r="G1094" s="43"/>
      <c r="H1094" s="43"/>
      <c r="I1094" s="43"/>
      <c r="J1094" s="43"/>
      <c r="K1094" s="43"/>
      <c r="L1094" s="43"/>
      <c r="M1094" s="43"/>
      <c r="N1094" s="43"/>
      <c r="O1094" s="43"/>
    </row>
    <row r="1095" spans="1:15" x14ac:dyDescent="0.35">
      <c r="B1095" s="149">
        <f>VLOOKUP('Thang 1'!D1083,'Đầu vào'!A:H,4,0)</f>
        <v>0</v>
      </c>
      <c r="C1095" s="149"/>
      <c r="D1095" s="149"/>
      <c r="E1095" s="149"/>
      <c r="F1095" s="149"/>
      <c r="G1095" s="149"/>
      <c r="H1095" s="149"/>
      <c r="I1095" s="149"/>
      <c r="J1095" s="149"/>
      <c r="K1095" s="149"/>
      <c r="L1095" s="149"/>
      <c r="M1095" s="149"/>
      <c r="N1095" s="149"/>
      <c r="O1095" s="149"/>
    </row>
    <row r="1096" spans="1:15" x14ac:dyDescent="0.35">
      <c r="A1096" s="43" t="s">
        <v>13</v>
      </c>
      <c r="B1096" s="43"/>
      <c r="C1096" s="43"/>
      <c r="D1096" s="43"/>
      <c r="E1096" s="43"/>
      <c r="F1096" s="43"/>
      <c r="G1096" s="43"/>
      <c r="H1096" s="43"/>
      <c r="I1096" s="43"/>
      <c r="J1096" s="43"/>
      <c r="K1096" s="43"/>
      <c r="L1096" s="43"/>
      <c r="M1096" s="43"/>
      <c r="N1096" s="43"/>
      <c r="O1096" s="43"/>
    </row>
    <row r="1097" spans="1:15" x14ac:dyDescent="0.35">
      <c r="A1097" s="42" t="s">
        <v>14</v>
      </c>
      <c r="C1097" s="43"/>
      <c r="D1097" s="43"/>
      <c r="E1097" s="42" t="s">
        <v>15</v>
      </c>
      <c r="F1097" s="11" t="s">
        <v>4</v>
      </c>
      <c r="H1097" s="44" t="s">
        <v>3</v>
      </c>
      <c r="J1097" s="49"/>
      <c r="L1097" s="48" t="s">
        <v>16</v>
      </c>
      <c r="M1097" s="43"/>
      <c r="N1097" s="49"/>
    </row>
    <row r="1098" spans="1:15" x14ac:dyDescent="0.35">
      <c r="C1098" s="43"/>
      <c r="D1098" s="43"/>
      <c r="F1098" s="50"/>
      <c r="H1098" s="44"/>
      <c r="L1098" s="48"/>
      <c r="M1098" s="43"/>
    </row>
    <row r="1099" spans="1:15" x14ac:dyDescent="0.35">
      <c r="A1099" s="42" t="s">
        <v>17</v>
      </c>
      <c r="C1099" s="43"/>
      <c r="D1099" s="43"/>
      <c r="E1099" s="42" t="s">
        <v>15</v>
      </c>
      <c r="F1099" s="11" t="s">
        <v>4</v>
      </c>
      <c r="H1099" s="44" t="s">
        <v>3</v>
      </c>
      <c r="J1099" s="49"/>
      <c r="L1099" s="48" t="s">
        <v>16</v>
      </c>
      <c r="M1099" s="43"/>
      <c r="N1099" s="49"/>
      <c r="O1099" s="43"/>
    </row>
    <row r="1100" spans="1:15" x14ac:dyDescent="0.35">
      <c r="C1100" s="43"/>
      <c r="D1100" s="43"/>
      <c r="F1100" s="50"/>
      <c r="H1100" s="44"/>
      <c r="L1100" s="48"/>
      <c r="M1100" s="43"/>
    </row>
    <row r="1101" spans="1:15" x14ac:dyDescent="0.35">
      <c r="A1101" s="42" t="s">
        <v>18</v>
      </c>
      <c r="C1101" s="43"/>
      <c r="D1101" s="43"/>
      <c r="E1101" s="42" t="s">
        <v>15</v>
      </c>
      <c r="F1101" s="11" t="s">
        <v>4</v>
      </c>
      <c r="H1101" s="44" t="s">
        <v>3</v>
      </c>
      <c r="J1101" s="49"/>
      <c r="L1101" s="48" t="s">
        <v>16</v>
      </c>
      <c r="M1101" s="43"/>
      <c r="N1101" s="49"/>
      <c r="O1101" s="43"/>
    </row>
    <row r="1102" spans="1:15" x14ac:dyDescent="0.35">
      <c r="C1102" s="43"/>
      <c r="D1102" s="43"/>
      <c r="F1102" s="50"/>
      <c r="H1102" s="44"/>
      <c r="L1102" s="48"/>
      <c r="M1102" s="43"/>
    </row>
    <row r="1103" spans="1:15" x14ac:dyDescent="0.35">
      <c r="A1103" s="42" t="s">
        <v>19</v>
      </c>
      <c r="C1103" s="43"/>
      <c r="D1103" s="43"/>
      <c r="E1103" s="42" t="s">
        <v>15</v>
      </c>
      <c r="F1103" s="11" t="s">
        <v>4</v>
      </c>
      <c r="H1103" s="44" t="s">
        <v>3</v>
      </c>
      <c r="J1103" s="49"/>
      <c r="L1103" s="48" t="s">
        <v>16</v>
      </c>
      <c r="M1103" s="43"/>
      <c r="N1103" s="49"/>
      <c r="O1103" s="43"/>
    </row>
    <row r="1104" spans="1:15" x14ac:dyDescent="0.35">
      <c r="C1104" s="43"/>
      <c r="D1104" s="43"/>
      <c r="H1104" s="44"/>
      <c r="L1104" s="48"/>
      <c r="M1104" s="43"/>
    </row>
    <row r="1105" spans="1:15" x14ac:dyDescent="0.35">
      <c r="A1105" s="43" t="s">
        <v>20</v>
      </c>
      <c r="B1105" s="43"/>
      <c r="C1105" s="43"/>
      <c r="D1105" s="43"/>
      <c r="E1105" s="43"/>
      <c r="F1105" s="43"/>
      <c r="G1105" s="43"/>
      <c r="H1105" s="43"/>
      <c r="I1105" s="43"/>
      <c r="J1105" s="43"/>
      <c r="K1105" s="43"/>
      <c r="L1105" s="43"/>
      <c r="M1105" s="43"/>
      <c r="N1105" s="43"/>
      <c r="O1105" s="43"/>
    </row>
    <row r="1106" spans="1:15" x14ac:dyDescent="0.35">
      <c r="B1106" s="150">
        <f>VLOOKUP('Thang 1'!D1083,'Đầu vào'!A:H,7,0)</f>
        <v>0</v>
      </c>
      <c r="C1106" s="150"/>
      <c r="D1106" s="150"/>
      <c r="E1106" s="150"/>
      <c r="F1106" s="150"/>
      <c r="G1106" s="150"/>
      <c r="H1106" s="150"/>
      <c r="I1106" s="150"/>
      <c r="J1106" s="150"/>
      <c r="K1106" s="150"/>
      <c r="L1106" s="150"/>
      <c r="M1106" s="150"/>
      <c r="N1106" s="150"/>
      <c r="O1106" s="150"/>
    </row>
    <row r="1107" spans="1:15" x14ac:dyDescent="0.35">
      <c r="A1107" s="43" t="s">
        <v>21</v>
      </c>
      <c r="B1107" s="43"/>
      <c r="C1107" s="43"/>
      <c r="D1107" s="43"/>
      <c r="E1107" s="43"/>
      <c r="F1107" s="43"/>
      <c r="G1107" s="43"/>
      <c r="H1107" s="43"/>
      <c r="I1107" s="43"/>
      <c r="J1107" s="43"/>
      <c r="K1107" s="43"/>
      <c r="L1107" s="43"/>
      <c r="M1107" s="43"/>
      <c r="N1107" s="43"/>
      <c r="O1107" s="43"/>
    </row>
    <row r="1108" spans="1:15" x14ac:dyDescent="0.35">
      <c r="B1108" s="150">
        <f>VLOOKUP('Thang 1'!D1083,'Đầu vào'!A:H,8,0)</f>
        <v>0</v>
      </c>
      <c r="C1108" s="150"/>
      <c r="D1108" s="150"/>
      <c r="E1108" s="150"/>
      <c r="F1108" s="150"/>
      <c r="G1108" s="150"/>
      <c r="H1108" s="150"/>
      <c r="I1108" s="150"/>
      <c r="J1108" s="150"/>
      <c r="K1108" s="150"/>
      <c r="L1108" s="150"/>
      <c r="M1108" s="150"/>
      <c r="N1108" s="150"/>
      <c r="O1108" s="150"/>
    </row>
    <row r="1110" spans="1:15" x14ac:dyDescent="0.35">
      <c r="A1110" s="43"/>
      <c r="B1110" s="43"/>
      <c r="C1110" s="51" t="s">
        <v>35</v>
      </c>
      <c r="D1110" s="43"/>
      <c r="E1110" s="43"/>
      <c r="F1110" s="43"/>
      <c r="G1110" s="51"/>
      <c r="H1110" s="43"/>
      <c r="I1110" s="43"/>
      <c r="J1110" s="43"/>
      <c r="K1110" s="51" t="s">
        <v>22</v>
      </c>
      <c r="L1110" s="43"/>
      <c r="M1110" s="43"/>
      <c r="N1110" s="43"/>
      <c r="O1110" s="43"/>
    </row>
    <row r="1116" spans="1:15" x14ac:dyDescent="0.35">
      <c r="A1116" s="43"/>
      <c r="B1116" s="43"/>
      <c r="C1116" s="51" t="str">
        <f>'Đầu vào'!$C$7</f>
        <v xml:space="preserve">Nguyễn Tuấn Thành </v>
      </c>
      <c r="D1116" s="43"/>
      <c r="E1116" s="43"/>
      <c r="F1116" s="43"/>
      <c r="G1116" s="51"/>
      <c r="H1116" s="43"/>
      <c r="I1116" s="43"/>
      <c r="J1116" s="43"/>
      <c r="K1116" s="51" t="str">
        <f>'Đầu vào'!$C$8</f>
        <v>Nguyễn Sĩ Thoả</v>
      </c>
      <c r="L1116" s="43"/>
      <c r="M1116" s="43"/>
      <c r="N1116" s="43"/>
      <c r="O1116" s="43"/>
    </row>
  </sheetData>
  <mergeCells count="186">
    <mergeCell ref="A1081:O1081"/>
    <mergeCell ref="B1090:O1090"/>
    <mergeCell ref="B1093:O1093"/>
    <mergeCell ref="B1095:O1095"/>
    <mergeCell ref="B1106:O1106"/>
    <mergeCell ref="B1108:O1108"/>
    <mergeCell ref="A1:O1"/>
    <mergeCell ref="A37:O37"/>
    <mergeCell ref="B46:O46"/>
    <mergeCell ref="B49:O49"/>
    <mergeCell ref="B51:O51"/>
    <mergeCell ref="B62:O62"/>
    <mergeCell ref="B10:O10"/>
    <mergeCell ref="B13:O13"/>
    <mergeCell ref="B15:O15"/>
    <mergeCell ref="B28:O28"/>
    <mergeCell ref="B26:O26"/>
    <mergeCell ref="B100:O100"/>
    <mergeCell ref="A109:O109"/>
    <mergeCell ref="B118:O118"/>
    <mergeCell ref="A73:O73"/>
    <mergeCell ref="B82:O82"/>
    <mergeCell ref="B85:O85"/>
    <mergeCell ref="B87:O87"/>
    <mergeCell ref="B98:O98"/>
    <mergeCell ref="B64:O64"/>
    <mergeCell ref="B154:O154"/>
    <mergeCell ref="B157:O157"/>
    <mergeCell ref="B159:O159"/>
    <mergeCell ref="B170:O170"/>
    <mergeCell ref="B172:O172"/>
    <mergeCell ref="B121:O121"/>
    <mergeCell ref="B123:O123"/>
    <mergeCell ref="B136:O136"/>
    <mergeCell ref="A145:O145"/>
    <mergeCell ref="A134:O134"/>
    <mergeCell ref="B208:O208"/>
    <mergeCell ref="A217:O217"/>
    <mergeCell ref="B226:O226"/>
    <mergeCell ref="B229:O229"/>
    <mergeCell ref="B231:O231"/>
    <mergeCell ref="A181:O181"/>
    <mergeCell ref="B190:O190"/>
    <mergeCell ref="B193:O193"/>
    <mergeCell ref="B195:O195"/>
    <mergeCell ref="B206:O206"/>
    <mergeCell ref="B267:O267"/>
    <mergeCell ref="B278:O278"/>
    <mergeCell ref="B280:O280"/>
    <mergeCell ref="A289:O289"/>
    <mergeCell ref="B298:O298"/>
    <mergeCell ref="B242:O242"/>
    <mergeCell ref="B244:O244"/>
    <mergeCell ref="A253:O253"/>
    <mergeCell ref="B262:O262"/>
    <mergeCell ref="B265:O265"/>
    <mergeCell ref="B334:O334"/>
    <mergeCell ref="B337:O337"/>
    <mergeCell ref="B339:O339"/>
    <mergeCell ref="B350:O350"/>
    <mergeCell ref="B352:O352"/>
    <mergeCell ref="B301:O301"/>
    <mergeCell ref="B303:O303"/>
    <mergeCell ref="B314:O314"/>
    <mergeCell ref="B316:O316"/>
    <mergeCell ref="A325:O325"/>
    <mergeCell ref="B388:O388"/>
    <mergeCell ref="A397:O397"/>
    <mergeCell ref="B406:O406"/>
    <mergeCell ref="B409:O409"/>
    <mergeCell ref="B411:O411"/>
    <mergeCell ref="A361:O361"/>
    <mergeCell ref="B370:O370"/>
    <mergeCell ref="B373:O373"/>
    <mergeCell ref="B375:O375"/>
    <mergeCell ref="B386:O386"/>
    <mergeCell ref="B447:O447"/>
    <mergeCell ref="B458:O458"/>
    <mergeCell ref="B460:O460"/>
    <mergeCell ref="A469:O469"/>
    <mergeCell ref="B478:O478"/>
    <mergeCell ref="B422:O422"/>
    <mergeCell ref="B424:O424"/>
    <mergeCell ref="A433:O433"/>
    <mergeCell ref="B442:O442"/>
    <mergeCell ref="B445:O445"/>
    <mergeCell ref="B514:O514"/>
    <mergeCell ref="B517:O517"/>
    <mergeCell ref="B519:O519"/>
    <mergeCell ref="B530:O530"/>
    <mergeCell ref="B532:O532"/>
    <mergeCell ref="B481:O481"/>
    <mergeCell ref="B483:O483"/>
    <mergeCell ref="B494:O494"/>
    <mergeCell ref="B496:O496"/>
    <mergeCell ref="A505:O505"/>
    <mergeCell ref="B568:O568"/>
    <mergeCell ref="A577:O577"/>
    <mergeCell ref="B586:O586"/>
    <mergeCell ref="B589:O589"/>
    <mergeCell ref="B591:O591"/>
    <mergeCell ref="A541:O541"/>
    <mergeCell ref="B550:O550"/>
    <mergeCell ref="B553:O553"/>
    <mergeCell ref="B555:O555"/>
    <mergeCell ref="B566:O566"/>
    <mergeCell ref="B627:O627"/>
    <mergeCell ref="B638:O638"/>
    <mergeCell ref="B640:O640"/>
    <mergeCell ref="A649:O649"/>
    <mergeCell ref="B658:O658"/>
    <mergeCell ref="B602:O602"/>
    <mergeCell ref="B604:O604"/>
    <mergeCell ref="A613:O613"/>
    <mergeCell ref="B622:O622"/>
    <mergeCell ref="B625:O625"/>
    <mergeCell ref="B694:O694"/>
    <mergeCell ref="B697:O697"/>
    <mergeCell ref="B699:O699"/>
    <mergeCell ref="B710:O710"/>
    <mergeCell ref="B712:O712"/>
    <mergeCell ref="B661:O661"/>
    <mergeCell ref="B663:O663"/>
    <mergeCell ref="B674:O674"/>
    <mergeCell ref="B676:O676"/>
    <mergeCell ref="A685:O685"/>
    <mergeCell ref="B748:O748"/>
    <mergeCell ref="A757:O757"/>
    <mergeCell ref="B766:O766"/>
    <mergeCell ref="B769:O769"/>
    <mergeCell ref="B771:O771"/>
    <mergeCell ref="A721:O721"/>
    <mergeCell ref="B730:O730"/>
    <mergeCell ref="B733:O733"/>
    <mergeCell ref="B735:O735"/>
    <mergeCell ref="B746:O746"/>
    <mergeCell ref="B807:O807"/>
    <mergeCell ref="B818:O818"/>
    <mergeCell ref="B820:O820"/>
    <mergeCell ref="A829:O829"/>
    <mergeCell ref="B838:O838"/>
    <mergeCell ref="B782:O782"/>
    <mergeCell ref="B784:O784"/>
    <mergeCell ref="A793:O793"/>
    <mergeCell ref="B802:O802"/>
    <mergeCell ref="B805:O805"/>
    <mergeCell ref="B874:O874"/>
    <mergeCell ref="B877:O877"/>
    <mergeCell ref="B879:O879"/>
    <mergeCell ref="B890:O890"/>
    <mergeCell ref="B892:O892"/>
    <mergeCell ref="B841:O841"/>
    <mergeCell ref="B843:O843"/>
    <mergeCell ref="B854:O854"/>
    <mergeCell ref="B856:O856"/>
    <mergeCell ref="A865:O865"/>
    <mergeCell ref="B928:O928"/>
    <mergeCell ref="A937:O937"/>
    <mergeCell ref="B946:O946"/>
    <mergeCell ref="B949:O949"/>
    <mergeCell ref="B951:O951"/>
    <mergeCell ref="A901:O901"/>
    <mergeCell ref="B910:O910"/>
    <mergeCell ref="B913:O913"/>
    <mergeCell ref="B915:O915"/>
    <mergeCell ref="B926:O926"/>
    <mergeCell ref="B987:O987"/>
    <mergeCell ref="B998:O998"/>
    <mergeCell ref="B1000:O1000"/>
    <mergeCell ref="A1009:O1009"/>
    <mergeCell ref="B1018:O1018"/>
    <mergeCell ref="B962:O962"/>
    <mergeCell ref="B964:O964"/>
    <mergeCell ref="A973:O973"/>
    <mergeCell ref="B982:O982"/>
    <mergeCell ref="B985:O985"/>
    <mergeCell ref="B1054:O1054"/>
    <mergeCell ref="B1057:O1057"/>
    <mergeCell ref="B1059:O1059"/>
    <mergeCell ref="B1070:O1070"/>
    <mergeCell ref="B1072:O1072"/>
    <mergeCell ref="B1021:O1021"/>
    <mergeCell ref="B1023:O1023"/>
    <mergeCell ref="B1034:O1034"/>
    <mergeCell ref="B1036:O1036"/>
    <mergeCell ref="A1045:O1045"/>
  </mergeCells>
  <conditionalFormatting sqref="A1:B9 B10 A11:B12 B13 A14:B14 B15 A16:B25 B26 A27:B27 B28 A29:B29 A30 A31:B35 A36 A37:B45 B46 A47:B48 B49 A50:B50 B51 A52:B61 B62 A63:B63 B64 A65:B65 A66 A67:B71 A72 A73:B81 B82 A83:B84 B85 A86:B86 B87 A88:B97 B98 A99:B99 B100 A101:B101 A102 A103:B107 A108 A109:B117 B118 A119:B120 B121 A122:B122 B123 A124:B133 A134 A135:B135 B136 A137:B137 A138 A139:B143 A144 A145:B153 B154 A155:B156 B157 A158:B158 B159 A160:B169 B170 A171:B171 B172 A173:B173 A174 A175:B179 A180 A181:B189 B190 A191:B192 B193 A194:B194 B195 A196:B205 B206 A207:B207 B208 A209:B209 A210 A211:B215 A216 A217:B225 B226 A227:B228 B229 A230:B230 B231 A232:B241 B242 A243:B243 B244 A245:B245 A246 A247:B251 A252 A253:B261 B262 A263:B264 B265 A266:B266 B267 A268:B277 B278 A279:B279 B280 A281:B281 A282 A283:B287 A288 A289:B297 B298 A299:B300 B301 A302:B302 B303 A304:B313 B314 A315:B315 B316 A317:B317 A318 A319:B323 A324 A325:B333 B334 A335:B336 B337 A338:B338 B339 A340:B349 B350 A351:B351 B352 A353:B353 A354 A355:B359 A360 A361:B369 B370 A371:B372 B373 A374:B374 B375 A376:B385 B386 A387:B387 B388 A389:B389 A390 A391:B395 A396 A397:B405 B406 A407:B408 B409 A410:B410 B411 A412:B421 B422 A423:B423 B424 A425:B425 A426 A427:B431 A432 A433:B441 B442 A443:B444 B445 A446:B446 B447 A448:B457 B458 A459:B459 B460 A461:B461 A462 A463:B467 A468 A469:B477 B478 A479:B480 B481 A482:B482 B483 A484:B493 B494 A495:B495 B496 A497:B497 A498 A499:B503 A504 A505:B513 B514 A515:B516 B517 A518:B518 B519 A520:B529 B530 A531:B531 B532 A533:B533 A534 A535:B539 A540 A541:B549 B550 A551:B552 B553 A554:B554 B555 A556:B565 B566 A567:B567 B568 A569:B569 A570 A571:B575 A576 A577:B585 B586 A587:B588 B589 A590:B590 B591 A592:B601 B602 A603:B603 B604 A605:B605 A606 A607:B611 A612 A613:B621 B622 A623:B624 B625 A626:B626 B627 A628:B637 B638 A639:B639 B640 A641:B641 A642 A643:B647 A648 A649:B657 B658 A659:B660 B661 A662:B662 B663 A664:B673 B674 A675:B675 B676 A677:B677 A678 A679:B683 A684 A685:B693 B694 A695:B696 B697 A698:B698 B699 A700:B709 B710 A711:B711 B712 A713:B713 A714 A715:B719 A720 A721:B729 B730 A731:B732 B733 A734:B734 B735 A736:B745 B746 A747:B747 B748 A749:B749 A750 A751:B755 A756 A757:B765 B766 A767:B768 B769 A770:B770 B771 A772:B781 B782 A783:B783 B784 A785:B785 A786 A787:B791 A792 A793:B801 B802 A803:B804 B805 A806:B806 B807 A808:B817 B818 A819:B819 B820 A821:B821 A822 A823:B827 A828 A829:B837 B838 A839:B840 B841 A842:B842 B843 A844:B853 B854 A855:B855 B856 A857:B857 A858 A859:B863 A864 A865:B873 B874 A875:B876 B877 A878:B878 B879 A880:B889 B890 A891:B891 B892 A893:B893 A894 A895:B899 A900 A901:B909 B910 A911:B912 B913 A914:B914 B915 A916:B925 B926 A927:B927 B928 A929:B929 A930 A931:B935 A936 A937:B945 B946 A947:B948 B949 A950:B950 B951 A952:B961 B962 A963:B963 B964 A965:B965 A966 A967:B971 A972 A973:B981 B982 A983:B984 B985 A986:B986 B987 A988:B997 B998 A999:B999 B1000 A1001:B1001 A1002 A1003:B1007 A1008 A1009:B1017 B1018 A1019:B1020 B1021 A1022:B1022 B1023 A1024:B1033 B1034 A1035:B1035 B1036 A1037:B1037 A1038 A1039:B1043 A1044 A1045:B1053 B1054 A1055:B1056 B1057 A1058:B1058 B1059 A1060:B1069 B1070 A1071:B1071 B1072 A1073:B1073 A1074 A1075:B1079 A1080 A1117:B1048576">
    <cfRule type="cellIs" dxfId="8" priority="2" operator="equal">
      <formula>0</formula>
    </cfRule>
  </conditionalFormatting>
  <conditionalFormatting sqref="A1081:B1089 B1090 A1091:B1092 B1093 A1094:B1094 B1095 A1096:B1105 B1106 A1107:B1107 B1108 A1109:B1109 A1110 A1111:B1115 A1116">
    <cfRule type="cellIs" dxfId="7" priority="1" operator="equal">
      <formula>0</formula>
    </cfRule>
  </conditionalFormatting>
  <printOptions horizontalCentered="1"/>
  <pageMargins left="0.70866141732283472" right="0.51181102362204722" top="0.74803149606299213" bottom="0.55118110236220474" header="0.31496062992125984" footer="0.31496062992125984"/>
  <pageSetup paperSize="9" scale="95" fitToHeight="0" orientation="portrait" r:id="rId1"/>
  <rowBreaks count="30" manualBreakCount="30">
    <brk id="36" max="16383" man="1"/>
    <brk id="72" max="16383" man="1"/>
    <brk id="108" max="16383" man="1"/>
    <brk id="144" max="16383" man="1"/>
    <brk id="180" max="16383" man="1"/>
    <brk id="216" max="16383" man="1"/>
    <brk id="252" max="16383" man="1"/>
    <brk id="288" max="16383" man="1"/>
    <brk id="324" max="16383" man="1"/>
    <brk id="360" max="16383" man="1"/>
    <brk id="396" max="16383" man="1"/>
    <brk id="432" max="16383" man="1"/>
    <brk id="468" max="16383" man="1"/>
    <brk id="504" max="16383" man="1"/>
    <brk id="540" max="16383" man="1"/>
    <brk id="576" max="16383" man="1"/>
    <brk id="612" max="16383" man="1"/>
    <brk id="648" max="16383" man="1"/>
    <brk id="684" max="16383" man="1"/>
    <brk id="720" max="16383" man="1"/>
    <brk id="756" max="16383" man="1"/>
    <brk id="792" max="16383" man="1"/>
    <brk id="828" max="16383" man="1"/>
    <brk id="864" max="16383" man="1"/>
    <brk id="900" max="16383" man="1"/>
    <brk id="936" max="16383" man="1"/>
    <brk id="972" max="16383" man="1"/>
    <brk id="1008" max="16383" man="1"/>
    <brk id="1044" max="16383" man="1"/>
    <brk id="1080" max="1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D00E8-4317-434F-885B-48F0C4CF6F97}">
  <sheetPr>
    <tabColor theme="9" tint="0.39997558519241921"/>
    <pageSetUpPr fitToPage="1"/>
  </sheetPr>
  <dimension ref="A1:P1084"/>
  <sheetViews>
    <sheetView tabSelected="1" view="pageBreakPreview" topLeftCell="A389" zoomScaleNormal="100" zoomScaleSheetLayoutView="100" workbookViewId="0">
      <selection activeCell="B406" sqref="B406:O406"/>
    </sheetView>
  </sheetViews>
  <sheetFormatPr defaultColWidth="8.77734375" defaultRowHeight="18" x14ac:dyDescent="0.35"/>
  <cols>
    <col min="1" max="1" width="3.33203125" style="42" customWidth="1"/>
    <col min="2" max="2" width="13.6640625" style="42" customWidth="1"/>
    <col min="3" max="3" width="11.33203125" style="42" customWidth="1"/>
    <col min="4" max="4" width="10" style="42" customWidth="1"/>
    <col min="5" max="5" width="6.44140625" style="42" customWidth="1"/>
    <col min="6" max="7" width="3.77734375" style="42" customWidth="1"/>
    <col min="8" max="8" width="9.44140625" style="42" customWidth="1"/>
    <col min="9" max="9" width="6" style="42" customWidth="1"/>
    <col min="10" max="10" width="3.77734375" style="42" customWidth="1"/>
    <col min="11" max="11" width="3.44140625" style="42" customWidth="1"/>
    <col min="12" max="12" width="7.77734375" style="42" customWidth="1"/>
    <col min="13" max="13" width="4" style="42" customWidth="1"/>
    <col min="14" max="14" width="3.6640625" style="42" customWidth="1"/>
    <col min="15" max="15" width="5.77734375" style="42" customWidth="1"/>
    <col min="16" max="16" width="15.6640625" style="42" customWidth="1"/>
    <col min="17" max="256" width="8.77734375" style="42"/>
    <col min="257" max="257" width="16.109375" style="42" customWidth="1"/>
    <col min="258" max="258" width="14.44140625" style="42" customWidth="1"/>
    <col min="259" max="259" width="12.44140625" style="42" customWidth="1"/>
    <col min="260" max="260" width="6.109375" style="42" customWidth="1"/>
    <col min="261" max="262" width="3.77734375" style="42" customWidth="1"/>
    <col min="263" max="263" width="8.77734375" style="42"/>
    <col min="264" max="264" width="5.44140625" style="42" customWidth="1"/>
    <col min="265" max="266" width="3.44140625" style="42" customWidth="1"/>
    <col min="267" max="267" width="8.77734375" style="42"/>
    <col min="268" max="268" width="4.6640625" style="42" customWidth="1"/>
    <col min="269" max="269" width="3.6640625" style="42" customWidth="1"/>
    <col min="270" max="270" width="5.77734375" style="42" customWidth="1"/>
    <col min="271" max="271" width="3.6640625" style="42" customWidth="1"/>
    <col min="272" max="272" width="15.6640625" style="42" customWidth="1"/>
    <col min="273" max="512" width="8.77734375" style="42"/>
    <col min="513" max="513" width="16.109375" style="42" customWidth="1"/>
    <col min="514" max="514" width="14.44140625" style="42" customWidth="1"/>
    <col min="515" max="515" width="12.44140625" style="42" customWidth="1"/>
    <col min="516" max="516" width="6.109375" style="42" customWidth="1"/>
    <col min="517" max="518" width="3.77734375" style="42" customWidth="1"/>
    <col min="519" max="519" width="8.77734375" style="42"/>
    <col min="520" max="520" width="5.44140625" style="42" customWidth="1"/>
    <col min="521" max="522" width="3.44140625" style="42" customWidth="1"/>
    <col min="523" max="523" width="8.77734375" style="42"/>
    <col min="524" max="524" width="4.6640625" style="42" customWidth="1"/>
    <col min="525" max="525" width="3.6640625" style="42" customWidth="1"/>
    <col min="526" max="526" width="5.77734375" style="42" customWidth="1"/>
    <col min="527" max="527" width="3.6640625" style="42" customWidth="1"/>
    <col min="528" max="528" width="15.6640625" style="42" customWidth="1"/>
    <col min="529" max="768" width="8.77734375" style="42"/>
    <col min="769" max="769" width="16.109375" style="42" customWidth="1"/>
    <col min="770" max="770" width="14.44140625" style="42" customWidth="1"/>
    <col min="771" max="771" width="12.44140625" style="42" customWidth="1"/>
    <col min="772" max="772" width="6.109375" style="42" customWidth="1"/>
    <col min="773" max="774" width="3.77734375" style="42" customWidth="1"/>
    <col min="775" max="775" width="8.77734375" style="42"/>
    <col min="776" max="776" width="5.44140625" style="42" customWidth="1"/>
    <col min="777" max="778" width="3.44140625" style="42" customWidth="1"/>
    <col min="779" max="779" width="8.77734375" style="42"/>
    <col min="780" max="780" width="4.6640625" style="42" customWidth="1"/>
    <col min="781" max="781" width="3.6640625" style="42" customWidth="1"/>
    <col min="782" max="782" width="5.77734375" style="42" customWidth="1"/>
    <col min="783" max="783" width="3.6640625" style="42" customWidth="1"/>
    <col min="784" max="784" width="15.6640625" style="42" customWidth="1"/>
    <col min="785" max="1024" width="8.77734375" style="42"/>
    <col min="1025" max="1025" width="16.109375" style="42" customWidth="1"/>
    <col min="1026" max="1026" width="14.44140625" style="42" customWidth="1"/>
    <col min="1027" max="1027" width="12.44140625" style="42" customWidth="1"/>
    <col min="1028" max="1028" width="6.109375" style="42" customWidth="1"/>
    <col min="1029" max="1030" width="3.77734375" style="42" customWidth="1"/>
    <col min="1031" max="1031" width="8.77734375" style="42"/>
    <col min="1032" max="1032" width="5.44140625" style="42" customWidth="1"/>
    <col min="1033" max="1034" width="3.44140625" style="42" customWidth="1"/>
    <col min="1035" max="1035" width="8.77734375" style="42"/>
    <col min="1036" max="1036" width="4.6640625" style="42" customWidth="1"/>
    <col min="1037" max="1037" width="3.6640625" style="42" customWidth="1"/>
    <col min="1038" max="1038" width="5.77734375" style="42" customWidth="1"/>
    <col min="1039" max="1039" width="3.6640625" style="42" customWidth="1"/>
    <col min="1040" max="1040" width="15.6640625" style="42" customWidth="1"/>
    <col min="1041" max="1280" width="8.77734375" style="42"/>
    <col min="1281" max="1281" width="16.109375" style="42" customWidth="1"/>
    <col min="1282" max="1282" width="14.44140625" style="42" customWidth="1"/>
    <col min="1283" max="1283" width="12.44140625" style="42" customWidth="1"/>
    <col min="1284" max="1284" width="6.109375" style="42" customWidth="1"/>
    <col min="1285" max="1286" width="3.77734375" style="42" customWidth="1"/>
    <col min="1287" max="1287" width="8.77734375" style="42"/>
    <col min="1288" max="1288" width="5.44140625" style="42" customWidth="1"/>
    <col min="1289" max="1290" width="3.44140625" style="42" customWidth="1"/>
    <col min="1291" max="1291" width="8.77734375" style="42"/>
    <col min="1292" max="1292" width="4.6640625" style="42" customWidth="1"/>
    <col min="1293" max="1293" width="3.6640625" style="42" customWidth="1"/>
    <col min="1294" max="1294" width="5.77734375" style="42" customWidth="1"/>
    <col min="1295" max="1295" width="3.6640625" style="42" customWidth="1"/>
    <col min="1296" max="1296" width="15.6640625" style="42" customWidth="1"/>
    <col min="1297" max="1536" width="8.77734375" style="42"/>
    <col min="1537" max="1537" width="16.109375" style="42" customWidth="1"/>
    <col min="1538" max="1538" width="14.44140625" style="42" customWidth="1"/>
    <col min="1539" max="1539" width="12.44140625" style="42" customWidth="1"/>
    <col min="1540" max="1540" width="6.109375" style="42" customWidth="1"/>
    <col min="1541" max="1542" width="3.77734375" style="42" customWidth="1"/>
    <col min="1543" max="1543" width="8.77734375" style="42"/>
    <col min="1544" max="1544" width="5.44140625" style="42" customWidth="1"/>
    <col min="1545" max="1546" width="3.44140625" style="42" customWidth="1"/>
    <col min="1547" max="1547" width="8.77734375" style="42"/>
    <col min="1548" max="1548" width="4.6640625" style="42" customWidth="1"/>
    <col min="1549" max="1549" width="3.6640625" style="42" customWidth="1"/>
    <col min="1550" max="1550" width="5.77734375" style="42" customWidth="1"/>
    <col min="1551" max="1551" width="3.6640625" style="42" customWidth="1"/>
    <col min="1552" max="1552" width="15.6640625" style="42" customWidth="1"/>
    <col min="1553" max="1792" width="8.77734375" style="42"/>
    <col min="1793" max="1793" width="16.109375" style="42" customWidth="1"/>
    <col min="1794" max="1794" width="14.44140625" style="42" customWidth="1"/>
    <col min="1795" max="1795" width="12.44140625" style="42" customWidth="1"/>
    <col min="1796" max="1796" width="6.109375" style="42" customWidth="1"/>
    <col min="1797" max="1798" width="3.77734375" style="42" customWidth="1"/>
    <col min="1799" max="1799" width="8.77734375" style="42"/>
    <col min="1800" max="1800" width="5.44140625" style="42" customWidth="1"/>
    <col min="1801" max="1802" width="3.44140625" style="42" customWidth="1"/>
    <col min="1803" max="1803" width="8.77734375" style="42"/>
    <col min="1804" max="1804" width="4.6640625" style="42" customWidth="1"/>
    <col min="1805" max="1805" width="3.6640625" style="42" customWidth="1"/>
    <col min="1806" max="1806" width="5.77734375" style="42" customWidth="1"/>
    <col min="1807" max="1807" width="3.6640625" style="42" customWidth="1"/>
    <col min="1808" max="1808" width="15.6640625" style="42" customWidth="1"/>
    <col min="1809" max="2048" width="8.77734375" style="42"/>
    <col min="2049" max="2049" width="16.109375" style="42" customWidth="1"/>
    <col min="2050" max="2050" width="14.44140625" style="42" customWidth="1"/>
    <col min="2051" max="2051" width="12.44140625" style="42" customWidth="1"/>
    <col min="2052" max="2052" width="6.109375" style="42" customWidth="1"/>
    <col min="2053" max="2054" width="3.77734375" style="42" customWidth="1"/>
    <col min="2055" max="2055" width="8.77734375" style="42"/>
    <col min="2056" max="2056" width="5.44140625" style="42" customWidth="1"/>
    <col min="2057" max="2058" width="3.44140625" style="42" customWidth="1"/>
    <col min="2059" max="2059" width="8.77734375" style="42"/>
    <col min="2060" max="2060" width="4.6640625" style="42" customWidth="1"/>
    <col min="2061" max="2061" width="3.6640625" style="42" customWidth="1"/>
    <col min="2062" max="2062" width="5.77734375" style="42" customWidth="1"/>
    <col min="2063" max="2063" width="3.6640625" style="42" customWidth="1"/>
    <col min="2064" max="2064" width="15.6640625" style="42" customWidth="1"/>
    <col min="2065" max="2304" width="8.77734375" style="42"/>
    <col min="2305" max="2305" width="16.109375" style="42" customWidth="1"/>
    <col min="2306" max="2306" width="14.44140625" style="42" customWidth="1"/>
    <col min="2307" max="2307" width="12.44140625" style="42" customWidth="1"/>
    <col min="2308" max="2308" width="6.109375" style="42" customWidth="1"/>
    <col min="2309" max="2310" width="3.77734375" style="42" customWidth="1"/>
    <col min="2311" max="2311" width="8.77734375" style="42"/>
    <col min="2312" max="2312" width="5.44140625" style="42" customWidth="1"/>
    <col min="2313" max="2314" width="3.44140625" style="42" customWidth="1"/>
    <col min="2315" max="2315" width="8.77734375" style="42"/>
    <col min="2316" max="2316" width="4.6640625" style="42" customWidth="1"/>
    <col min="2317" max="2317" width="3.6640625" style="42" customWidth="1"/>
    <col min="2318" max="2318" width="5.77734375" style="42" customWidth="1"/>
    <col min="2319" max="2319" width="3.6640625" style="42" customWidth="1"/>
    <col min="2320" max="2320" width="15.6640625" style="42" customWidth="1"/>
    <col min="2321" max="2560" width="8.77734375" style="42"/>
    <col min="2561" max="2561" width="16.109375" style="42" customWidth="1"/>
    <col min="2562" max="2562" width="14.44140625" style="42" customWidth="1"/>
    <col min="2563" max="2563" width="12.44140625" style="42" customWidth="1"/>
    <col min="2564" max="2564" width="6.109375" style="42" customWidth="1"/>
    <col min="2565" max="2566" width="3.77734375" style="42" customWidth="1"/>
    <col min="2567" max="2567" width="8.77734375" style="42"/>
    <col min="2568" max="2568" width="5.44140625" style="42" customWidth="1"/>
    <col min="2569" max="2570" width="3.44140625" style="42" customWidth="1"/>
    <col min="2571" max="2571" width="8.77734375" style="42"/>
    <col min="2572" max="2572" width="4.6640625" style="42" customWidth="1"/>
    <col min="2573" max="2573" width="3.6640625" style="42" customWidth="1"/>
    <col min="2574" max="2574" width="5.77734375" style="42" customWidth="1"/>
    <col min="2575" max="2575" width="3.6640625" style="42" customWidth="1"/>
    <col min="2576" max="2576" width="15.6640625" style="42" customWidth="1"/>
    <col min="2577" max="2816" width="8.77734375" style="42"/>
    <col min="2817" max="2817" width="16.109375" style="42" customWidth="1"/>
    <col min="2818" max="2818" width="14.44140625" style="42" customWidth="1"/>
    <col min="2819" max="2819" width="12.44140625" style="42" customWidth="1"/>
    <col min="2820" max="2820" width="6.109375" style="42" customWidth="1"/>
    <col min="2821" max="2822" width="3.77734375" style="42" customWidth="1"/>
    <col min="2823" max="2823" width="8.77734375" style="42"/>
    <col min="2824" max="2824" width="5.44140625" style="42" customWidth="1"/>
    <col min="2825" max="2826" width="3.44140625" style="42" customWidth="1"/>
    <col min="2827" max="2827" width="8.77734375" style="42"/>
    <col min="2828" max="2828" width="4.6640625" style="42" customWidth="1"/>
    <col min="2829" max="2829" width="3.6640625" style="42" customWidth="1"/>
    <col min="2830" max="2830" width="5.77734375" style="42" customWidth="1"/>
    <col min="2831" max="2831" width="3.6640625" style="42" customWidth="1"/>
    <col min="2832" max="2832" width="15.6640625" style="42" customWidth="1"/>
    <col min="2833" max="3072" width="8.77734375" style="42"/>
    <col min="3073" max="3073" width="16.109375" style="42" customWidth="1"/>
    <col min="3074" max="3074" width="14.44140625" style="42" customWidth="1"/>
    <col min="3075" max="3075" width="12.44140625" style="42" customWidth="1"/>
    <col min="3076" max="3076" width="6.109375" style="42" customWidth="1"/>
    <col min="3077" max="3078" width="3.77734375" style="42" customWidth="1"/>
    <col min="3079" max="3079" width="8.77734375" style="42"/>
    <col min="3080" max="3080" width="5.44140625" style="42" customWidth="1"/>
    <col min="3081" max="3082" width="3.44140625" style="42" customWidth="1"/>
    <col min="3083" max="3083" width="8.77734375" style="42"/>
    <col min="3084" max="3084" width="4.6640625" style="42" customWidth="1"/>
    <col min="3085" max="3085" width="3.6640625" style="42" customWidth="1"/>
    <col min="3086" max="3086" width="5.77734375" style="42" customWidth="1"/>
    <col min="3087" max="3087" width="3.6640625" style="42" customWidth="1"/>
    <col min="3088" max="3088" width="15.6640625" style="42" customWidth="1"/>
    <col min="3089" max="3328" width="8.77734375" style="42"/>
    <col min="3329" max="3329" width="16.109375" style="42" customWidth="1"/>
    <col min="3330" max="3330" width="14.44140625" style="42" customWidth="1"/>
    <col min="3331" max="3331" width="12.44140625" style="42" customWidth="1"/>
    <col min="3332" max="3332" width="6.109375" style="42" customWidth="1"/>
    <col min="3333" max="3334" width="3.77734375" style="42" customWidth="1"/>
    <col min="3335" max="3335" width="8.77734375" style="42"/>
    <col min="3336" max="3336" width="5.44140625" style="42" customWidth="1"/>
    <col min="3337" max="3338" width="3.44140625" style="42" customWidth="1"/>
    <col min="3339" max="3339" width="8.77734375" style="42"/>
    <col min="3340" max="3340" width="4.6640625" style="42" customWidth="1"/>
    <col min="3341" max="3341" width="3.6640625" style="42" customWidth="1"/>
    <col min="3342" max="3342" width="5.77734375" style="42" customWidth="1"/>
    <col min="3343" max="3343" width="3.6640625" style="42" customWidth="1"/>
    <col min="3344" max="3344" width="15.6640625" style="42" customWidth="1"/>
    <col min="3345" max="3584" width="8.77734375" style="42"/>
    <col min="3585" max="3585" width="16.109375" style="42" customWidth="1"/>
    <col min="3586" max="3586" width="14.44140625" style="42" customWidth="1"/>
    <col min="3587" max="3587" width="12.44140625" style="42" customWidth="1"/>
    <col min="3588" max="3588" width="6.109375" style="42" customWidth="1"/>
    <col min="3589" max="3590" width="3.77734375" style="42" customWidth="1"/>
    <col min="3591" max="3591" width="8.77734375" style="42"/>
    <col min="3592" max="3592" width="5.44140625" style="42" customWidth="1"/>
    <col min="3593" max="3594" width="3.44140625" style="42" customWidth="1"/>
    <col min="3595" max="3595" width="8.77734375" style="42"/>
    <col min="3596" max="3596" width="4.6640625" style="42" customWidth="1"/>
    <col min="3597" max="3597" width="3.6640625" style="42" customWidth="1"/>
    <col min="3598" max="3598" width="5.77734375" style="42" customWidth="1"/>
    <col min="3599" max="3599" width="3.6640625" style="42" customWidth="1"/>
    <col min="3600" max="3600" width="15.6640625" style="42" customWidth="1"/>
    <col min="3601" max="3840" width="8.77734375" style="42"/>
    <col min="3841" max="3841" width="16.109375" style="42" customWidth="1"/>
    <col min="3842" max="3842" width="14.44140625" style="42" customWidth="1"/>
    <col min="3843" max="3843" width="12.44140625" style="42" customWidth="1"/>
    <col min="3844" max="3844" width="6.109375" style="42" customWidth="1"/>
    <col min="3845" max="3846" width="3.77734375" style="42" customWidth="1"/>
    <col min="3847" max="3847" width="8.77734375" style="42"/>
    <col min="3848" max="3848" width="5.44140625" style="42" customWidth="1"/>
    <col min="3849" max="3850" width="3.44140625" style="42" customWidth="1"/>
    <col min="3851" max="3851" width="8.77734375" style="42"/>
    <col min="3852" max="3852" width="4.6640625" style="42" customWidth="1"/>
    <col min="3853" max="3853" width="3.6640625" style="42" customWidth="1"/>
    <col min="3854" max="3854" width="5.77734375" style="42" customWidth="1"/>
    <col min="3855" max="3855" width="3.6640625" style="42" customWidth="1"/>
    <col min="3856" max="3856" width="15.6640625" style="42" customWidth="1"/>
    <col min="3857" max="4096" width="8.77734375" style="42"/>
    <col min="4097" max="4097" width="16.109375" style="42" customWidth="1"/>
    <col min="4098" max="4098" width="14.44140625" style="42" customWidth="1"/>
    <col min="4099" max="4099" width="12.44140625" style="42" customWidth="1"/>
    <col min="4100" max="4100" width="6.109375" style="42" customWidth="1"/>
    <col min="4101" max="4102" width="3.77734375" style="42" customWidth="1"/>
    <col min="4103" max="4103" width="8.77734375" style="42"/>
    <col min="4104" max="4104" width="5.44140625" style="42" customWidth="1"/>
    <col min="4105" max="4106" width="3.44140625" style="42" customWidth="1"/>
    <col min="4107" max="4107" width="8.77734375" style="42"/>
    <col min="4108" max="4108" width="4.6640625" style="42" customWidth="1"/>
    <col min="4109" max="4109" width="3.6640625" style="42" customWidth="1"/>
    <col min="4110" max="4110" width="5.77734375" style="42" customWidth="1"/>
    <col min="4111" max="4111" width="3.6640625" style="42" customWidth="1"/>
    <col min="4112" max="4112" width="15.6640625" style="42" customWidth="1"/>
    <col min="4113" max="4352" width="8.77734375" style="42"/>
    <col min="4353" max="4353" width="16.109375" style="42" customWidth="1"/>
    <col min="4354" max="4354" width="14.44140625" style="42" customWidth="1"/>
    <col min="4355" max="4355" width="12.44140625" style="42" customWidth="1"/>
    <col min="4356" max="4356" width="6.109375" style="42" customWidth="1"/>
    <col min="4357" max="4358" width="3.77734375" style="42" customWidth="1"/>
    <col min="4359" max="4359" width="8.77734375" style="42"/>
    <col min="4360" max="4360" width="5.44140625" style="42" customWidth="1"/>
    <col min="4361" max="4362" width="3.44140625" style="42" customWidth="1"/>
    <col min="4363" max="4363" width="8.77734375" style="42"/>
    <col min="4364" max="4364" width="4.6640625" style="42" customWidth="1"/>
    <col min="4365" max="4365" width="3.6640625" style="42" customWidth="1"/>
    <col min="4366" max="4366" width="5.77734375" style="42" customWidth="1"/>
    <col min="4367" max="4367" width="3.6640625" style="42" customWidth="1"/>
    <col min="4368" max="4368" width="15.6640625" style="42" customWidth="1"/>
    <col min="4369" max="4608" width="8.77734375" style="42"/>
    <col min="4609" max="4609" width="16.109375" style="42" customWidth="1"/>
    <col min="4610" max="4610" width="14.44140625" style="42" customWidth="1"/>
    <col min="4611" max="4611" width="12.44140625" style="42" customWidth="1"/>
    <col min="4612" max="4612" width="6.109375" style="42" customWidth="1"/>
    <col min="4613" max="4614" width="3.77734375" style="42" customWidth="1"/>
    <col min="4615" max="4615" width="8.77734375" style="42"/>
    <col min="4616" max="4616" width="5.44140625" style="42" customWidth="1"/>
    <col min="4617" max="4618" width="3.44140625" style="42" customWidth="1"/>
    <col min="4619" max="4619" width="8.77734375" style="42"/>
    <col min="4620" max="4620" width="4.6640625" style="42" customWidth="1"/>
    <col min="4621" max="4621" width="3.6640625" style="42" customWidth="1"/>
    <col min="4622" max="4622" width="5.77734375" style="42" customWidth="1"/>
    <col min="4623" max="4623" width="3.6640625" style="42" customWidth="1"/>
    <col min="4624" max="4624" width="15.6640625" style="42" customWidth="1"/>
    <col min="4625" max="4864" width="8.77734375" style="42"/>
    <col min="4865" max="4865" width="16.109375" style="42" customWidth="1"/>
    <col min="4866" max="4866" width="14.44140625" style="42" customWidth="1"/>
    <col min="4867" max="4867" width="12.44140625" style="42" customWidth="1"/>
    <col min="4868" max="4868" width="6.109375" style="42" customWidth="1"/>
    <col min="4869" max="4870" width="3.77734375" style="42" customWidth="1"/>
    <col min="4871" max="4871" width="8.77734375" style="42"/>
    <col min="4872" max="4872" width="5.44140625" style="42" customWidth="1"/>
    <col min="4873" max="4874" width="3.44140625" style="42" customWidth="1"/>
    <col min="4875" max="4875" width="8.77734375" style="42"/>
    <col min="4876" max="4876" width="4.6640625" style="42" customWidth="1"/>
    <col min="4877" max="4877" width="3.6640625" style="42" customWidth="1"/>
    <col min="4878" max="4878" width="5.77734375" style="42" customWidth="1"/>
    <col min="4879" max="4879" width="3.6640625" style="42" customWidth="1"/>
    <col min="4880" max="4880" width="15.6640625" style="42" customWidth="1"/>
    <col min="4881" max="5120" width="8.77734375" style="42"/>
    <col min="5121" max="5121" width="16.109375" style="42" customWidth="1"/>
    <col min="5122" max="5122" width="14.44140625" style="42" customWidth="1"/>
    <col min="5123" max="5123" width="12.44140625" style="42" customWidth="1"/>
    <col min="5124" max="5124" width="6.109375" style="42" customWidth="1"/>
    <col min="5125" max="5126" width="3.77734375" style="42" customWidth="1"/>
    <col min="5127" max="5127" width="8.77734375" style="42"/>
    <col min="5128" max="5128" width="5.44140625" style="42" customWidth="1"/>
    <col min="5129" max="5130" width="3.44140625" style="42" customWidth="1"/>
    <col min="5131" max="5131" width="8.77734375" style="42"/>
    <col min="5132" max="5132" width="4.6640625" style="42" customWidth="1"/>
    <col min="5133" max="5133" width="3.6640625" style="42" customWidth="1"/>
    <col min="5134" max="5134" width="5.77734375" style="42" customWidth="1"/>
    <col min="5135" max="5135" width="3.6640625" style="42" customWidth="1"/>
    <col min="5136" max="5136" width="15.6640625" style="42" customWidth="1"/>
    <col min="5137" max="5376" width="8.77734375" style="42"/>
    <col min="5377" max="5377" width="16.109375" style="42" customWidth="1"/>
    <col min="5378" max="5378" width="14.44140625" style="42" customWidth="1"/>
    <col min="5379" max="5379" width="12.44140625" style="42" customWidth="1"/>
    <col min="5380" max="5380" width="6.109375" style="42" customWidth="1"/>
    <col min="5381" max="5382" width="3.77734375" style="42" customWidth="1"/>
    <col min="5383" max="5383" width="8.77734375" style="42"/>
    <col min="5384" max="5384" width="5.44140625" style="42" customWidth="1"/>
    <col min="5385" max="5386" width="3.44140625" style="42" customWidth="1"/>
    <col min="5387" max="5387" width="8.77734375" style="42"/>
    <col min="5388" max="5388" width="4.6640625" style="42" customWidth="1"/>
    <col min="5389" max="5389" width="3.6640625" style="42" customWidth="1"/>
    <col min="5390" max="5390" width="5.77734375" style="42" customWidth="1"/>
    <col min="5391" max="5391" width="3.6640625" style="42" customWidth="1"/>
    <col min="5392" max="5392" width="15.6640625" style="42" customWidth="1"/>
    <col min="5393" max="5632" width="8.77734375" style="42"/>
    <col min="5633" max="5633" width="16.109375" style="42" customWidth="1"/>
    <col min="5634" max="5634" width="14.44140625" style="42" customWidth="1"/>
    <col min="5635" max="5635" width="12.44140625" style="42" customWidth="1"/>
    <col min="5636" max="5636" width="6.109375" style="42" customWidth="1"/>
    <col min="5637" max="5638" width="3.77734375" style="42" customWidth="1"/>
    <col min="5639" max="5639" width="8.77734375" style="42"/>
    <col min="5640" max="5640" width="5.44140625" style="42" customWidth="1"/>
    <col min="5641" max="5642" width="3.44140625" style="42" customWidth="1"/>
    <col min="5643" max="5643" width="8.77734375" style="42"/>
    <col min="5644" max="5644" width="4.6640625" style="42" customWidth="1"/>
    <col min="5645" max="5645" width="3.6640625" style="42" customWidth="1"/>
    <col min="5646" max="5646" width="5.77734375" style="42" customWidth="1"/>
    <col min="5647" max="5647" width="3.6640625" style="42" customWidth="1"/>
    <col min="5648" max="5648" width="15.6640625" style="42" customWidth="1"/>
    <col min="5649" max="5888" width="8.77734375" style="42"/>
    <col min="5889" max="5889" width="16.109375" style="42" customWidth="1"/>
    <col min="5890" max="5890" width="14.44140625" style="42" customWidth="1"/>
    <col min="5891" max="5891" width="12.44140625" style="42" customWidth="1"/>
    <col min="5892" max="5892" width="6.109375" style="42" customWidth="1"/>
    <col min="5893" max="5894" width="3.77734375" style="42" customWidth="1"/>
    <col min="5895" max="5895" width="8.77734375" style="42"/>
    <col min="5896" max="5896" width="5.44140625" style="42" customWidth="1"/>
    <col min="5897" max="5898" width="3.44140625" style="42" customWidth="1"/>
    <col min="5899" max="5899" width="8.77734375" style="42"/>
    <col min="5900" max="5900" width="4.6640625" style="42" customWidth="1"/>
    <col min="5901" max="5901" width="3.6640625" style="42" customWidth="1"/>
    <col min="5902" max="5902" width="5.77734375" style="42" customWidth="1"/>
    <col min="5903" max="5903" width="3.6640625" style="42" customWidth="1"/>
    <col min="5904" max="5904" width="15.6640625" style="42" customWidth="1"/>
    <col min="5905" max="6144" width="8.77734375" style="42"/>
    <col min="6145" max="6145" width="16.109375" style="42" customWidth="1"/>
    <col min="6146" max="6146" width="14.44140625" style="42" customWidth="1"/>
    <col min="6147" max="6147" width="12.44140625" style="42" customWidth="1"/>
    <col min="6148" max="6148" width="6.109375" style="42" customWidth="1"/>
    <col min="6149" max="6150" width="3.77734375" style="42" customWidth="1"/>
    <col min="6151" max="6151" width="8.77734375" style="42"/>
    <col min="6152" max="6152" width="5.44140625" style="42" customWidth="1"/>
    <col min="6153" max="6154" width="3.44140625" style="42" customWidth="1"/>
    <col min="6155" max="6155" width="8.77734375" style="42"/>
    <col min="6156" max="6156" width="4.6640625" style="42" customWidth="1"/>
    <col min="6157" max="6157" width="3.6640625" style="42" customWidth="1"/>
    <col min="6158" max="6158" width="5.77734375" style="42" customWidth="1"/>
    <col min="6159" max="6159" width="3.6640625" style="42" customWidth="1"/>
    <col min="6160" max="6160" width="15.6640625" style="42" customWidth="1"/>
    <col min="6161" max="6400" width="8.77734375" style="42"/>
    <col min="6401" max="6401" width="16.109375" style="42" customWidth="1"/>
    <col min="6402" max="6402" width="14.44140625" style="42" customWidth="1"/>
    <col min="6403" max="6403" width="12.44140625" style="42" customWidth="1"/>
    <col min="6404" max="6404" width="6.109375" style="42" customWidth="1"/>
    <col min="6405" max="6406" width="3.77734375" style="42" customWidth="1"/>
    <col min="6407" max="6407" width="8.77734375" style="42"/>
    <col min="6408" max="6408" width="5.44140625" style="42" customWidth="1"/>
    <col min="6409" max="6410" width="3.44140625" style="42" customWidth="1"/>
    <col min="6411" max="6411" width="8.77734375" style="42"/>
    <col min="6412" max="6412" width="4.6640625" style="42" customWidth="1"/>
    <col min="6413" max="6413" width="3.6640625" style="42" customWidth="1"/>
    <col min="6414" max="6414" width="5.77734375" style="42" customWidth="1"/>
    <col min="6415" max="6415" width="3.6640625" style="42" customWidth="1"/>
    <col min="6416" max="6416" width="15.6640625" style="42" customWidth="1"/>
    <col min="6417" max="6656" width="8.77734375" style="42"/>
    <col min="6657" max="6657" width="16.109375" style="42" customWidth="1"/>
    <col min="6658" max="6658" width="14.44140625" style="42" customWidth="1"/>
    <col min="6659" max="6659" width="12.44140625" style="42" customWidth="1"/>
    <col min="6660" max="6660" width="6.109375" style="42" customWidth="1"/>
    <col min="6661" max="6662" width="3.77734375" style="42" customWidth="1"/>
    <col min="6663" max="6663" width="8.77734375" style="42"/>
    <col min="6664" max="6664" width="5.44140625" style="42" customWidth="1"/>
    <col min="6665" max="6666" width="3.44140625" style="42" customWidth="1"/>
    <col min="6667" max="6667" width="8.77734375" style="42"/>
    <col min="6668" max="6668" width="4.6640625" style="42" customWidth="1"/>
    <col min="6669" max="6669" width="3.6640625" style="42" customWidth="1"/>
    <col min="6670" max="6670" width="5.77734375" style="42" customWidth="1"/>
    <col min="6671" max="6671" width="3.6640625" style="42" customWidth="1"/>
    <col min="6672" max="6672" width="15.6640625" style="42" customWidth="1"/>
    <col min="6673" max="6912" width="8.77734375" style="42"/>
    <col min="6913" max="6913" width="16.109375" style="42" customWidth="1"/>
    <col min="6914" max="6914" width="14.44140625" style="42" customWidth="1"/>
    <col min="6915" max="6915" width="12.44140625" style="42" customWidth="1"/>
    <col min="6916" max="6916" width="6.109375" style="42" customWidth="1"/>
    <col min="6917" max="6918" width="3.77734375" style="42" customWidth="1"/>
    <col min="6919" max="6919" width="8.77734375" style="42"/>
    <col min="6920" max="6920" width="5.44140625" style="42" customWidth="1"/>
    <col min="6921" max="6922" width="3.44140625" style="42" customWidth="1"/>
    <col min="6923" max="6923" width="8.77734375" style="42"/>
    <col min="6924" max="6924" width="4.6640625" style="42" customWidth="1"/>
    <col min="6925" max="6925" width="3.6640625" style="42" customWidth="1"/>
    <col min="6926" max="6926" width="5.77734375" style="42" customWidth="1"/>
    <col min="6927" max="6927" width="3.6640625" style="42" customWidth="1"/>
    <col min="6928" max="6928" width="15.6640625" style="42" customWidth="1"/>
    <col min="6929" max="7168" width="8.77734375" style="42"/>
    <col min="7169" max="7169" width="16.109375" style="42" customWidth="1"/>
    <col min="7170" max="7170" width="14.44140625" style="42" customWidth="1"/>
    <col min="7171" max="7171" width="12.44140625" style="42" customWidth="1"/>
    <col min="7172" max="7172" width="6.109375" style="42" customWidth="1"/>
    <col min="7173" max="7174" width="3.77734375" style="42" customWidth="1"/>
    <col min="7175" max="7175" width="8.77734375" style="42"/>
    <col min="7176" max="7176" width="5.44140625" style="42" customWidth="1"/>
    <col min="7177" max="7178" width="3.44140625" style="42" customWidth="1"/>
    <col min="7179" max="7179" width="8.77734375" style="42"/>
    <col min="7180" max="7180" width="4.6640625" style="42" customWidth="1"/>
    <col min="7181" max="7181" width="3.6640625" style="42" customWidth="1"/>
    <col min="7182" max="7182" width="5.77734375" style="42" customWidth="1"/>
    <col min="7183" max="7183" width="3.6640625" style="42" customWidth="1"/>
    <col min="7184" max="7184" width="15.6640625" style="42" customWidth="1"/>
    <col min="7185" max="7424" width="8.77734375" style="42"/>
    <col min="7425" max="7425" width="16.109375" style="42" customWidth="1"/>
    <col min="7426" max="7426" width="14.44140625" style="42" customWidth="1"/>
    <col min="7427" max="7427" width="12.44140625" style="42" customWidth="1"/>
    <col min="7428" max="7428" width="6.109375" style="42" customWidth="1"/>
    <col min="7429" max="7430" width="3.77734375" style="42" customWidth="1"/>
    <col min="7431" max="7431" width="8.77734375" style="42"/>
    <col min="7432" max="7432" width="5.44140625" style="42" customWidth="1"/>
    <col min="7433" max="7434" width="3.44140625" style="42" customWidth="1"/>
    <col min="7435" max="7435" width="8.77734375" style="42"/>
    <col min="7436" max="7436" width="4.6640625" style="42" customWidth="1"/>
    <col min="7437" max="7437" width="3.6640625" style="42" customWidth="1"/>
    <col min="7438" max="7438" width="5.77734375" style="42" customWidth="1"/>
    <col min="7439" max="7439" width="3.6640625" style="42" customWidth="1"/>
    <col min="7440" max="7440" width="15.6640625" style="42" customWidth="1"/>
    <col min="7441" max="7680" width="8.77734375" style="42"/>
    <col min="7681" max="7681" width="16.109375" style="42" customWidth="1"/>
    <col min="7682" max="7682" width="14.44140625" style="42" customWidth="1"/>
    <col min="7683" max="7683" width="12.44140625" style="42" customWidth="1"/>
    <col min="7684" max="7684" width="6.109375" style="42" customWidth="1"/>
    <col min="7685" max="7686" width="3.77734375" style="42" customWidth="1"/>
    <col min="7687" max="7687" width="8.77734375" style="42"/>
    <col min="7688" max="7688" width="5.44140625" style="42" customWidth="1"/>
    <col min="7689" max="7690" width="3.44140625" style="42" customWidth="1"/>
    <col min="7691" max="7691" width="8.77734375" style="42"/>
    <col min="7692" max="7692" width="4.6640625" style="42" customWidth="1"/>
    <col min="7693" max="7693" width="3.6640625" style="42" customWidth="1"/>
    <col min="7694" max="7694" width="5.77734375" style="42" customWidth="1"/>
    <col min="7695" max="7695" width="3.6640625" style="42" customWidth="1"/>
    <col min="7696" max="7696" width="15.6640625" style="42" customWidth="1"/>
    <col min="7697" max="7936" width="8.77734375" style="42"/>
    <col min="7937" max="7937" width="16.109375" style="42" customWidth="1"/>
    <col min="7938" max="7938" width="14.44140625" style="42" customWidth="1"/>
    <col min="7939" max="7939" width="12.44140625" style="42" customWidth="1"/>
    <col min="7940" max="7940" width="6.109375" style="42" customWidth="1"/>
    <col min="7941" max="7942" width="3.77734375" style="42" customWidth="1"/>
    <col min="7943" max="7943" width="8.77734375" style="42"/>
    <col min="7944" max="7944" width="5.44140625" style="42" customWidth="1"/>
    <col min="7945" max="7946" width="3.44140625" style="42" customWidth="1"/>
    <col min="7947" max="7947" width="8.77734375" style="42"/>
    <col min="7948" max="7948" width="4.6640625" style="42" customWidth="1"/>
    <col min="7949" max="7949" width="3.6640625" style="42" customWidth="1"/>
    <col min="7950" max="7950" width="5.77734375" style="42" customWidth="1"/>
    <col min="7951" max="7951" width="3.6640625" style="42" customWidth="1"/>
    <col min="7952" max="7952" width="15.6640625" style="42" customWidth="1"/>
    <col min="7953" max="8192" width="8.77734375" style="42"/>
    <col min="8193" max="8193" width="16.109375" style="42" customWidth="1"/>
    <col min="8194" max="8194" width="14.44140625" style="42" customWidth="1"/>
    <col min="8195" max="8195" width="12.44140625" style="42" customWidth="1"/>
    <col min="8196" max="8196" width="6.109375" style="42" customWidth="1"/>
    <col min="8197" max="8198" width="3.77734375" style="42" customWidth="1"/>
    <col min="8199" max="8199" width="8.77734375" style="42"/>
    <col min="8200" max="8200" width="5.44140625" style="42" customWidth="1"/>
    <col min="8201" max="8202" width="3.44140625" style="42" customWidth="1"/>
    <col min="8203" max="8203" width="8.77734375" style="42"/>
    <col min="8204" max="8204" width="4.6640625" style="42" customWidth="1"/>
    <col min="8205" max="8205" width="3.6640625" style="42" customWidth="1"/>
    <col min="8206" max="8206" width="5.77734375" style="42" customWidth="1"/>
    <col min="8207" max="8207" width="3.6640625" style="42" customWidth="1"/>
    <col min="8208" max="8208" width="15.6640625" style="42" customWidth="1"/>
    <col min="8209" max="8448" width="8.77734375" style="42"/>
    <col min="8449" max="8449" width="16.109375" style="42" customWidth="1"/>
    <col min="8450" max="8450" width="14.44140625" style="42" customWidth="1"/>
    <col min="8451" max="8451" width="12.44140625" style="42" customWidth="1"/>
    <col min="8452" max="8452" width="6.109375" style="42" customWidth="1"/>
    <col min="8453" max="8454" width="3.77734375" style="42" customWidth="1"/>
    <col min="8455" max="8455" width="8.77734375" style="42"/>
    <col min="8456" max="8456" width="5.44140625" style="42" customWidth="1"/>
    <col min="8457" max="8458" width="3.44140625" style="42" customWidth="1"/>
    <col min="8459" max="8459" width="8.77734375" style="42"/>
    <col min="8460" max="8460" width="4.6640625" style="42" customWidth="1"/>
    <col min="8461" max="8461" width="3.6640625" style="42" customWidth="1"/>
    <col min="8462" max="8462" width="5.77734375" style="42" customWidth="1"/>
    <col min="8463" max="8463" width="3.6640625" style="42" customWidth="1"/>
    <col min="8464" max="8464" width="15.6640625" style="42" customWidth="1"/>
    <col min="8465" max="8704" width="8.77734375" style="42"/>
    <col min="8705" max="8705" width="16.109375" style="42" customWidth="1"/>
    <col min="8706" max="8706" width="14.44140625" style="42" customWidth="1"/>
    <col min="8707" max="8707" width="12.44140625" style="42" customWidth="1"/>
    <col min="8708" max="8708" width="6.109375" style="42" customWidth="1"/>
    <col min="8709" max="8710" width="3.77734375" style="42" customWidth="1"/>
    <col min="8711" max="8711" width="8.77734375" style="42"/>
    <col min="8712" max="8712" width="5.44140625" style="42" customWidth="1"/>
    <col min="8713" max="8714" width="3.44140625" style="42" customWidth="1"/>
    <col min="8715" max="8715" width="8.77734375" style="42"/>
    <col min="8716" max="8716" width="4.6640625" style="42" customWidth="1"/>
    <col min="8717" max="8717" width="3.6640625" style="42" customWidth="1"/>
    <col min="8718" max="8718" width="5.77734375" style="42" customWidth="1"/>
    <col min="8719" max="8719" width="3.6640625" style="42" customWidth="1"/>
    <col min="8720" max="8720" width="15.6640625" style="42" customWidth="1"/>
    <col min="8721" max="8960" width="8.77734375" style="42"/>
    <col min="8961" max="8961" width="16.109375" style="42" customWidth="1"/>
    <col min="8962" max="8962" width="14.44140625" style="42" customWidth="1"/>
    <col min="8963" max="8963" width="12.44140625" style="42" customWidth="1"/>
    <col min="8964" max="8964" width="6.109375" style="42" customWidth="1"/>
    <col min="8965" max="8966" width="3.77734375" style="42" customWidth="1"/>
    <col min="8967" max="8967" width="8.77734375" style="42"/>
    <col min="8968" max="8968" width="5.44140625" style="42" customWidth="1"/>
    <col min="8969" max="8970" width="3.44140625" style="42" customWidth="1"/>
    <col min="8971" max="8971" width="8.77734375" style="42"/>
    <col min="8972" max="8972" width="4.6640625" style="42" customWidth="1"/>
    <col min="8973" max="8973" width="3.6640625" style="42" customWidth="1"/>
    <col min="8974" max="8974" width="5.77734375" style="42" customWidth="1"/>
    <col min="8975" max="8975" width="3.6640625" style="42" customWidth="1"/>
    <col min="8976" max="8976" width="15.6640625" style="42" customWidth="1"/>
    <col min="8977" max="9216" width="8.77734375" style="42"/>
    <col min="9217" max="9217" width="16.109375" style="42" customWidth="1"/>
    <col min="9218" max="9218" width="14.44140625" style="42" customWidth="1"/>
    <col min="9219" max="9219" width="12.44140625" style="42" customWidth="1"/>
    <col min="9220" max="9220" width="6.109375" style="42" customWidth="1"/>
    <col min="9221" max="9222" width="3.77734375" style="42" customWidth="1"/>
    <col min="9223" max="9223" width="8.77734375" style="42"/>
    <col min="9224" max="9224" width="5.44140625" style="42" customWidth="1"/>
    <col min="9225" max="9226" width="3.44140625" style="42" customWidth="1"/>
    <col min="9227" max="9227" width="8.77734375" style="42"/>
    <col min="9228" max="9228" width="4.6640625" style="42" customWidth="1"/>
    <col min="9229" max="9229" width="3.6640625" style="42" customWidth="1"/>
    <col min="9230" max="9230" width="5.77734375" style="42" customWidth="1"/>
    <col min="9231" max="9231" width="3.6640625" style="42" customWidth="1"/>
    <col min="9232" max="9232" width="15.6640625" style="42" customWidth="1"/>
    <col min="9233" max="9472" width="8.77734375" style="42"/>
    <col min="9473" max="9473" width="16.109375" style="42" customWidth="1"/>
    <col min="9474" max="9474" width="14.44140625" style="42" customWidth="1"/>
    <col min="9475" max="9475" width="12.44140625" style="42" customWidth="1"/>
    <col min="9476" max="9476" width="6.109375" style="42" customWidth="1"/>
    <col min="9477" max="9478" width="3.77734375" style="42" customWidth="1"/>
    <col min="9479" max="9479" width="8.77734375" style="42"/>
    <col min="9480" max="9480" width="5.44140625" style="42" customWidth="1"/>
    <col min="9481" max="9482" width="3.44140625" style="42" customWidth="1"/>
    <col min="9483" max="9483" width="8.77734375" style="42"/>
    <col min="9484" max="9484" width="4.6640625" style="42" customWidth="1"/>
    <col min="9485" max="9485" width="3.6640625" style="42" customWidth="1"/>
    <col min="9486" max="9486" width="5.77734375" style="42" customWidth="1"/>
    <col min="9487" max="9487" width="3.6640625" style="42" customWidth="1"/>
    <col min="9488" max="9488" width="15.6640625" style="42" customWidth="1"/>
    <col min="9489" max="9728" width="8.77734375" style="42"/>
    <col min="9729" max="9729" width="16.109375" style="42" customWidth="1"/>
    <col min="9730" max="9730" width="14.44140625" style="42" customWidth="1"/>
    <col min="9731" max="9731" width="12.44140625" style="42" customWidth="1"/>
    <col min="9732" max="9732" width="6.109375" style="42" customWidth="1"/>
    <col min="9733" max="9734" width="3.77734375" style="42" customWidth="1"/>
    <col min="9735" max="9735" width="8.77734375" style="42"/>
    <col min="9736" max="9736" width="5.44140625" style="42" customWidth="1"/>
    <col min="9737" max="9738" width="3.44140625" style="42" customWidth="1"/>
    <col min="9739" max="9739" width="8.77734375" style="42"/>
    <col min="9740" max="9740" width="4.6640625" style="42" customWidth="1"/>
    <col min="9741" max="9741" width="3.6640625" style="42" customWidth="1"/>
    <col min="9742" max="9742" width="5.77734375" style="42" customWidth="1"/>
    <col min="9743" max="9743" width="3.6640625" style="42" customWidth="1"/>
    <col min="9744" max="9744" width="15.6640625" style="42" customWidth="1"/>
    <col min="9745" max="9984" width="8.77734375" style="42"/>
    <col min="9985" max="9985" width="16.109375" style="42" customWidth="1"/>
    <col min="9986" max="9986" width="14.44140625" style="42" customWidth="1"/>
    <col min="9987" max="9987" width="12.44140625" style="42" customWidth="1"/>
    <col min="9988" max="9988" width="6.109375" style="42" customWidth="1"/>
    <col min="9989" max="9990" width="3.77734375" style="42" customWidth="1"/>
    <col min="9991" max="9991" width="8.77734375" style="42"/>
    <col min="9992" max="9992" width="5.44140625" style="42" customWidth="1"/>
    <col min="9993" max="9994" width="3.44140625" style="42" customWidth="1"/>
    <col min="9995" max="9995" width="8.77734375" style="42"/>
    <col min="9996" max="9996" width="4.6640625" style="42" customWidth="1"/>
    <col min="9997" max="9997" width="3.6640625" style="42" customWidth="1"/>
    <col min="9998" max="9998" width="5.77734375" style="42" customWidth="1"/>
    <col min="9999" max="9999" width="3.6640625" style="42" customWidth="1"/>
    <col min="10000" max="10000" width="15.6640625" style="42" customWidth="1"/>
    <col min="10001" max="10240" width="8.77734375" style="42"/>
    <col min="10241" max="10241" width="16.109375" style="42" customWidth="1"/>
    <col min="10242" max="10242" width="14.44140625" style="42" customWidth="1"/>
    <col min="10243" max="10243" width="12.44140625" style="42" customWidth="1"/>
    <col min="10244" max="10244" width="6.109375" style="42" customWidth="1"/>
    <col min="10245" max="10246" width="3.77734375" style="42" customWidth="1"/>
    <col min="10247" max="10247" width="8.77734375" style="42"/>
    <col min="10248" max="10248" width="5.44140625" style="42" customWidth="1"/>
    <col min="10249" max="10250" width="3.44140625" style="42" customWidth="1"/>
    <col min="10251" max="10251" width="8.77734375" style="42"/>
    <col min="10252" max="10252" width="4.6640625" style="42" customWidth="1"/>
    <col min="10253" max="10253" width="3.6640625" style="42" customWidth="1"/>
    <col min="10254" max="10254" width="5.77734375" style="42" customWidth="1"/>
    <col min="10255" max="10255" width="3.6640625" style="42" customWidth="1"/>
    <col min="10256" max="10256" width="15.6640625" style="42" customWidth="1"/>
    <col min="10257" max="10496" width="8.77734375" style="42"/>
    <col min="10497" max="10497" width="16.109375" style="42" customWidth="1"/>
    <col min="10498" max="10498" width="14.44140625" style="42" customWidth="1"/>
    <col min="10499" max="10499" width="12.44140625" style="42" customWidth="1"/>
    <col min="10500" max="10500" width="6.109375" style="42" customWidth="1"/>
    <col min="10501" max="10502" width="3.77734375" style="42" customWidth="1"/>
    <col min="10503" max="10503" width="8.77734375" style="42"/>
    <col min="10504" max="10504" width="5.44140625" style="42" customWidth="1"/>
    <col min="10505" max="10506" width="3.44140625" style="42" customWidth="1"/>
    <col min="10507" max="10507" width="8.77734375" style="42"/>
    <col min="10508" max="10508" width="4.6640625" style="42" customWidth="1"/>
    <col min="10509" max="10509" width="3.6640625" style="42" customWidth="1"/>
    <col min="10510" max="10510" width="5.77734375" style="42" customWidth="1"/>
    <col min="10511" max="10511" width="3.6640625" style="42" customWidth="1"/>
    <col min="10512" max="10512" width="15.6640625" style="42" customWidth="1"/>
    <col min="10513" max="10752" width="8.77734375" style="42"/>
    <col min="10753" max="10753" width="16.109375" style="42" customWidth="1"/>
    <col min="10754" max="10754" width="14.44140625" style="42" customWidth="1"/>
    <col min="10755" max="10755" width="12.44140625" style="42" customWidth="1"/>
    <col min="10756" max="10756" width="6.109375" style="42" customWidth="1"/>
    <col min="10757" max="10758" width="3.77734375" style="42" customWidth="1"/>
    <col min="10759" max="10759" width="8.77734375" style="42"/>
    <col min="10760" max="10760" width="5.44140625" style="42" customWidth="1"/>
    <col min="10761" max="10762" width="3.44140625" style="42" customWidth="1"/>
    <col min="10763" max="10763" width="8.77734375" style="42"/>
    <col min="10764" max="10764" width="4.6640625" style="42" customWidth="1"/>
    <col min="10765" max="10765" width="3.6640625" style="42" customWidth="1"/>
    <col min="10766" max="10766" width="5.77734375" style="42" customWidth="1"/>
    <col min="10767" max="10767" width="3.6640625" style="42" customWidth="1"/>
    <col min="10768" max="10768" width="15.6640625" style="42" customWidth="1"/>
    <col min="10769" max="11008" width="8.77734375" style="42"/>
    <col min="11009" max="11009" width="16.109375" style="42" customWidth="1"/>
    <col min="11010" max="11010" width="14.44140625" style="42" customWidth="1"/>
    <col min="11011" max="11011" width="12.44140625" style="42" customWidth="1"/>
    <col min="11012" max="11012" width="6.109375" style="42" customWidth="1"/>
    <col min="11013" max="11014" width="3.77734375" style="42" customWidth="1"/>
    <col min="11015" max="11015" width="8.77734375" style="42"/>
    <col min="11016" max="11016" width="5.44140625" style="42" customWidth="1"/>
    <col min="11017" max="11018" width="3.44140625" style="42" customWidth="1"/>
    <col min="11019" max="11019" width="8.77734375" style="42"/>
    <col min="11020" max="11020" width="4.6640625" style="42" customWidth="1"/>
    <col min="11021" max="11021" width="3.6640625" style="42" customWidth="1"/>
    <col min="11022" max="11022" width="5.77734375" style="42" customWidth="1"/>
    <col min="11023" max="11023" width="3.6640625" style="42" customWidth="1"/>
    <col min="11024" max="11024" width="15.6640625" style="42" customWidth="1"/>
    <col min="11025" max="11264" width="8.77734375" style="42"/>
    <col min="11265" max="11265" width="16.109375" style="42" customWidth="1"/>
    <col min="11266" max="11266" width="14.44140625" style="42" customWidth="1"/>
    <col min="11267" max="11267" width="12.44140625" style="42" customWidth="1"/>
    <col min="11268" max="11268" width="6.109375" style="42" customWidth="1"/>
    <col min="11269" max="11270" width="3.77734375" style="42" customWidth="1"/>
    <col min="11271" max="11271" width="8.77734375" style="42"/>
    <col min="11272" max="11272" width="5.44140625" style="42" customWidth="1"/>
    <col min="11273" max="11274" width="3.44140625" style="42" customWidth="1"/>
    <col min="11275" max="11275" width="8.77734375" style="42"/>
    <col min="11276" max="11276" width="4.6640625" style="42" customWidth="1"/>
    <col min="11277" max="11277" width="3.6640625" style="42" customWidth="1"/>
    <col min="11278" max="11278" width="5.77734375" style="42" customWidth="1"/>
    <col min="11279" max="11279" width="3.6640625" style="42" customWidth="1"/>
    <col min="11280" max="11280" width="15.6640625" style="42" customWidth="1"/>
    <col min="11281" max="11520" width="8.77734375" style="42"/>
    <col min="11521" max="11521" width="16.109375" style="42" customWidth="1"/>
    <col min="11522" max="11522" width="14.44140625" style="42" customWidth="1"/>
    <col min="11523" max="11523" width="12.44140625" style="42" customWidth="1"/>
    <col min="11524" max="11524" width="6.109375" style="42" customWidth="1"/>
    <col min="11525" max="11526" width="3.77734375" style="42" customWidth="1"/>
    <col min="11527" max="11527" width="8.77734375" style="42"/>
    <col min="11528" max="11528" width="5.44140625" style="42" customWidth="1"/>
    <col min="11529" max="11530" width="3.44140625" style="42" customWidth="1"/>
    <col min="11531" max="11531" width="8.77734375" style="42"/>
    <col min="11532" max="11532" width="4.6640625" style="42" customWidth="1"/>
    <col min="11533" max="11533" width="3.6640625" style="42" customWidth="1"/>
    <col min="11534" max="11534" width="5.77734375" style="42" customWidth="1"/>
    <col min="11535" max="11535" width="3.6640625" style="42" customWidth="1"/>
    <col min="11536" max="11536" width="15.6640625" style="42" customWidth="1"/>
    <col min="11537" max="11776" width="8.77734375" style="42"/>
    <col min="11777" max="11777" width="16.109375" style="42" customWidth="1"/>
    <col min="11778" max="11778" width="14.44140625" style="42" customWidth="1"/>
    <col min="11779" max="11779" width="12.44140625" style="42" customWidth="1"/>
    <col min="11780" max="11780" width="6.109375" style="42" customWidth="1"/>
    <col min="11781" max="11782" width="3.77734375" style="42" customWidth="1"/>
    <col min="11783" max="11783" width="8.77734375" style="42"/>
    <col min="11784" max="11784" width="5.44140625" style="42" customWidth="1"/>
    <col min="11785" max="11786" width="3.44140625" style="42" customWidth="1"/>
    <col min="11787" max="11787" width="8.77734375" style="42"/>
    <col min="11788" max="11788" width="4.6640625" style="42" customWidth="1"/>
    <col min="11789" max="11789" width="3.6640625" style="42" customWidth="1"/>
    <col min="11790" max="11790" width="5.77734375" style="42" customWidth="1"/>
    <col min="11791" max="11791" width="3.6640625" style="42" customWidth="1"/>
    <col min="11792" max="11792" width="15.6640625" style="42" customWidth="1"/>
    <col min="11793" max="12032" width="8.77734375" style="42"/>
    <col min="12033" max="12033" width="16.109375" style="42" customWidth="1"/>
    <col min="12034" max="12034" width="14.44140625" style="42" customWidth="1"/>
    <col min="12035" max="12035" width="12.44140625" style="42" customWidth="1"/>
    <col min="12036" max="12036" width="6.109375" style="42" customWidth="1"/>
    <col min="12037" max="12038" width="3.77734375" style="42" customWidth="1"/>
    <col min="12039" max="12039" width="8.77734375" style="42"/>
    <col min="12040" max="12040" width="5.44140625" style="42" customWidth="1"/>
    <col min="12041" max="12042" width="3.44140625" style="42" customWidth="1"/>
    <col min="12043" max="12043" width="8.77734375" style="42"/>
    <col min="12044" max="12044" width="4.6640625" style="42" customWidth="1"/>
    <col min="12045" max="12045" width="3.6640625" style="42" customWidth="1"/>
    <col min="12046" max="12046" width="5.77734375" style="42" customWidth="1"/>
    <col min="12047" max="12047" width="3.6640625" style="42" customWidth="1"/>
    <col min="12048" max="12048" width="15.6640625" style="42" customWidth="1"/>
    <col min="12049" max="12288" width="8.77734375" style="42"/>
    <col min="12289" max="12289" width="16.109375" style="42" customWidth="1"/>
    <col min="12290" max="12290" width="14.44140625" style="42" customWidth="1"/>
    <col min="12291" max="12291" width="12.44140625" style="42" customWidth="1"/>
    <col min="12292" max="12292" width="6.109375" style="42" customWidth="1"/>
    <col min="12293" max="12294" width="3.77734375" style="42" customWidth="1"/>
    <col min="12295" max="12295" width="8.77734375" style="42"/>
    <col min="12296" max="12296" width="5.44140625" style="42" customWidth="1"/>
    <col min="12297" max="12298" width="3.44140625" style="42" customWidth="1"/>
    <col min="12299" max="12299" width="8.77734375" style="42"/>
    <col min="12300" max="12300" width="4.6640625" style="42" customWidth="1"/>
    <col min="12301" max="12301" width="3.6640625" style="42" customWidth="1"/>
    <col min="12302" max="12302" width="5.77734375" style="42" customWidth="1"/>
    <col min="12303" max="12303" width="3.6640625" style="42" customWidth="1"/>
    <col min="12304" max="12304" width="15.6640625" style="42" customWidth="1"/>
    <col min="12305" max="12544" width="8.77734375" style="42"/>
    <col min="12545" max="12545" width="16.109375" style="42" customWidth="1"/>
    <col min="12546" max="12546" width="14.44140625" style="42" customWidth="1"/>
    <col min="12547" max="12547" width="12.44140625" style="42" customWidth="1"/>
    <col min="12548" max="12548" width="6.109375" style="42" customWidth="1"/>
    <col min="12549" max="12550" width="3.77734375" style="42" customWidth="1"/>
    <col min="12551" max="12551" width="8.77734375" style="42"/>
    <col min="12552" max="12552" width="5.44140625" style="42" customWidth="1"/>
    <col min="12553" max="12554" width="3.44140625" style="42" customWidth="1"/>
    <col min="12555" max="12555" width="8.77734375" style="42"/>
    <col min="12556" max="12556" width="4.6640625" style="42" customWidth="1"/>
    <col min="12557" max="12557" width="3.6640625" style="42" customWidth="1"/>
    <col min="12558" max="12558" width="5.77734375" style="42" customWidth="1"/>
    <col min="12559" max="12559" width="3.6640625" style="42" customWidth="1"/>
    <col min="12560" max="12560" width="15.6640625" style="42" customWidth="1"/>
    <col min="12561" max="12800" width="8.77734375" style="42"/>
    <col min="12801" max="12801" width="16.109375" style="42" customWidth="1"/>
    <col min="12802" max="12802" width="14.44140625" style="42" customWidth="1"/>
    <col min="12803" max="12803" width="12.44140625" style="42" customWidth="1"/>
    <col min="12804" max="12804" width="6.109375" style="42" customWidth="1"/>
    <col min="12805" max="12806" width="3.77734375" style="42" customWidth="1"/>
    <col min="12807" max="12807" width="8.77734375" style="42"/>
    <col min="12808" max="12808" width="5.44140625" style="42" customWidth="1"/>
    <col min="12809" max="12810" width="3.44140625" style="42" customWidth="1"/>
    <col min="12811" max="12811" width="8.77734375" style="42"/>
    <col min="12812" max="12812" width="4.6640625" style="42" customWidth="1"/>
    <col min="12813" max="12813" width="3.6640625" style="42" customWidth="1"/>
    <col min="12814" max="12814" width="5.77734375" style="42" customWidth="1"/>
    <col min="12815" max="12815" width="3.6640625" style="42" customWidth="1"/>
    <col min="12816" max="12816" width="15.6640625" style="42" customWidth="1"/>
    <col min="12817" max="13056" width="8.77734375" style="42"/>
    <col min="13057" max="13057" width="16.109375" style="42" customWidth="1"/>
    <col min="13058" max="13058" width="14.44140625" style="42" customWidth="1"/>
    <col min="13059" max="13059" width="12.44140625" style="42" customWidth="1"/>
    <col min="13060" max="13060" width="6.109375" style="42" customWidth="1"/>
    <col min="13061" max="13062" width="3.77734375" style="42" customWidth="1"/>
    <col min="13063" max="13063" width="8.77734375" style="42"/>
    <col min="13064" max="13064" width="5.44140625" style="42" customWidth="1"/>
    <col min="13065" max="13066" width="3.44140625" style="42" customWidth="1"/>
    <col min="13067" max="13067" width="8.77734375" style="42"/>
    <col min="13068" max="13068" width="4.6640625" style="42" customWidth="1"/>
    <col min="13069" max="13069" width="3.6640625" style="42" customWidth="1"/>
    <col min="13070" max="13070" width="5.77734375" style="42" customWidth="1"/>
    <col min="13071" max="13071" width="3.6640625" style="42" customWidth="1"/>
    <col min="13072" max="13072" width="15.6640625" style="42" customWidth="1"/>
    <col min="13073" max="13312" width="8.77734375" style="42"/>
    <col min="13313" max="13313" width="16.109375" style="42" customWidth="1"/>
    <col min="13314" max="13314" width="14.44140625" style="42" customWidth="1"/>
    <col min="13315" max="13315" width="12.44140625" style="42" customWidth="1"/>
    <col min="13316" max="13316" width="6.109375" style="42" customWidth="1"/>
    <col min="13317" max="13318" width="3.77734375" style="42" customWidth="1"/>
    <col min="13319" max="13319" width="8.77734375" style="42"/>
    <col min="13320" max="13320" width="5.44140625" style="42" customWidth="1"/>
    <col min="13321" max="13322" width="3.44140625" style="42" customWidth="1"/>
    <col min="13323" max="13323" width="8.77734375" style="42"/>
    <col min="13324" max="13324" width="4.6640625" style="42" customWidth="1"/>
    <col min="13325" max="13325" width="3.6640625" style="42" customWidth="1"/>
    <col min="13326" max="13326" width="5.77734375" style="42" customWidth="1"/>
    <col min="13327" max="13327" width="3.6640625" style="42" customWidth="1"/>
    <col min="13328" max="13328" width="15.6640625" style="42" customWidth="1"/>
    <col min="13329" max="13568" width="8.77734375" style="42"/>
    <col min="13569" max="13569" width="16.109375" style="42" customWidth="1"/>
    <col min="13570" max="13570" width="14.44140625" style="42" customWidth="1"/>
    <col min="13571" max="13571" width="12.44140625" style="42" customWidth="1"/>
    <col min="13572" max="13572" width="6.109375" style="42" customWidth="1"/>
    <col min="13573" max="13574" width="3.77734375" style="42" customWidth="1"/>
    <col min="13575" max="13575" width="8.77734375" style="42"/>
    <col min="13576" max="13576" width="5.44140625" style="42" customWidth="1"/>
    <col min="13577" max="13578" width="3.44140625" style="42" customWidth="1"/>
    <col min="13579" max="13579" width="8.77734375" style="42"/>
    <col min="13580" max="13580" width="4.6640625" style="42" customWidth="1"/>
    <col min="13581" max="13581" width="3.6640625" style="42" customWidth="1"/>
    <col min="13582" max="13582" width="5.77734375" style="42" customWidth="1"/>
    <col min="13583" max="13583" width="3.6640625" style="42" customWidth="1"/>
    <col min="13584" max="13584" width="15.6640625" style="42" customWidth="1"/>
    <col min="13585" max="13824" width="8.77734375" style="42"/>
    <col min="13825" max="13825" width="16.109375" style="42" customWidth="1"/>
    <col min="13826" max="13826" width="14.44140625" style="42" customWidth="1"/>
    <col min="13827" max="13827" width="12.44140625" style="42" customWidth="1"/>
    <col min="13828" max="13828" width="6.109375" style="42" customWidth="1"/>
    <col min="13829" max="13830" width="3.77734375" style="42" customWidth="1"/>
    <col min="13831" max="13831" width="8.77734375" style="42"/>
    <col min="13832" max="13832" width="5.44140625" style="42" customWidth="1"/>
    <col min="13833" max="13834" width="3.44140625" style="42" customWidth="1"/>
    <col min="13835" max="13835" width="8.77734375" style="42"/>
    <col min="13836" max="13836" width="4.6640625" style="42" customWidth="1"/>
    <col min="13837" max="13837" width="3.6640625" style="42" customWidth="1"/>
    <col min="13838" max="13838" width="5.77734375" style="42" customWidth="1"/>
    <col min="13839" max="13839" width="3.6640625" style="42" customWidth="1"/>
    <col min="13840" max="13840" width="15.6640625" style="42" customWidth="1"/>
    <col min="13841" max="14080" width="8.77734375" style="42"/>
    <col min="14081" max="14081" width="16.109375" style="42" customWidth="1"/>
    <col min="14082" max="14082" width="14.44140625" style="42" customWidth="1"/>
    <col min="14083" max="14083" width="12.44140625" style="42" customWidth="1"/>
    <col min="14084" max="14084" width="6.109375" style="42" customWidth="1"/>
    <col min="14085" max="14086" width="3.77734375" style="42" customWidth="1"/>
    <col min="14087" max="14087" width="8.77734375" style="42"/>
    <col min="14088" max="14088" width="5.44140625" style="42" customWidth="1"/>
    <col min="14089" max="14090" width="3.44140625" style="42" customWidth="1"/>
    <col min="14091" max="14091" width="8.77734375" style="42"/>
    <col min="14092" max="14092" width="4.6640625" style="42" customWidth="1"/>
    <col min="14093" max="14093" width="3.6640625" style="42" customWidth="1"/>
    <col min="14094" max="14094" width="5.77734375" style="42" customWidth="1"/>
    <col min="14095" max="14095" width="3.6640625" style="42" customWidth="1"/>
    <col min="14096" max="14096" width="15.6640625" style="42" customWidth="1"/>
    <col min="14097" max="14336" width="8.77734375" style="42"/>
    <col min="14337" max="14337" width="16.109375" style="42" customWidth="1"/>
    <col min="14338" max="14338" width="14.44140625" style="42" customWidth="1"/>
    <col min="14339" max="14339" width="12.44140625" style="42" customWidth="1"/>
    <col min="14340" max="14340" width="6.109375" style="42" customWidth="1"/>
    <col min="14341" max="14342" width="3.77734375" style="42" customWidth="1"/>
    <col min="14343" max="14343" width="8.77734375" style="42"/>
    <col min="14344" max="14344" width="5.44140625" style="42" customWidth="1"/>
    <col min="14345" max="14346" width="3.44140625" style="42" customWidth="1"/>
    <col min="14347" max="14347" width="8.77734375" style="42"/>
    <col min="14348" max="14348" width="4.6640625" style="42" customWidth="1"/>
    <col min="14349" max="14349" width="3.6640625" style="42" customWidth="1"/>
    <col min="14350" max="14350" width="5.77734375" style="42" customWidth="1"/>
    <col min="14351" max="14351" width="3.6640625" style="42" customWidth="1"/>
    <col min="14352" max="14352" width="15.6640625" style="42" customWidth="1"/>
    <col min="14353" max="14592" width="8.77734375" style="42"/>
    <col min="14593" max="14593" width="16.109375" style="42" customWidth="1"/>
    <col min="14594" max="14594" width="14.44140625" style="42" customWidth="1"/>
    <col min="14595" max="14595" width="12.44140625" style="42" customWidth="1"/>
    <col min="14596" max="14596" width="6.109375" style="42" customWidth="1"/>
    <col min="14597" max="14598" width="3.77734375" style="42" customWidth="1"/>
    <col min="14599" max="14599" width="8.77734375" style="42"/>
    <col min="14600" max="14600" width="5.44140625" style="42" customWidth="1"/>
    <col min="14601" max="14602" width="3.44140625" style="42" customWidth="1"/>
    <col min="14603" max="14603" width="8.77734375" style="42"/>
    <col min="14604" max="14604" width="4.6640625" style="42" customWidth="1"/>
    <col min="14605" max="14605" width="3.6640625" style="42" customWidth="1"/>
    <col min="14606" max="14606" width="5.77734375" style="42" customWidth="1"/>
    <col min="14607" max="14607" width="3.6640625" style="42" customWidth="1"/>
    <col min="14608" max="14608" width="15.6640625" style="42" customWidth="1"/>
    <col min="14609" max="14848" width="8.77734375" style="42"/>
    <col min="14849" max="14849" width="16.109375" style="42" customWidth="1"/>
    <col min="14850" max="14850" width="14.44140625" style="42" customWidth="1"/>
    <col min="14851" max="14851" width="12.44140625" style="42" customWidth="1"/>
    <col min="14852" max="14852" width="6.109375" style="42" customWidth="1"/>
    <col min="14853" max="14854" width="3.77734375" style="42" customWidth="1"/>
    <col min="14855" max="14855" width="8.77734375" style="42"/>
    <col min="14856" max="14856" width="5.44140625" style="42" customWidth="1"/>
    <col min="14857" max="14858" width="3.44140625" style="42" customWidth="1"/>
    <col min="14859" max="14859" width="8.77734375" style="42"/>
    <col min="14860" max="14860" width="4.6640625" style="42" customWidth="1"/>
    <col min="14861" max="14861" width="3.6640625" style="42" customWidth="1"/>
    <col min="14862" max="14862" width="5.77734375" style="42" customWidth="1"/>
    <col min="14863" max="14863" width="3.6640625" style="42" customWidth="1"/>
    <col min="14864" max="14864" width="15.6640625" style="42" customWidth="1"/>
    <col min="14865" max="15104" width="8.77734375" style="42"/>
    <col min="15105" max="15105" width="16.109375" style="42" customWidth="1"/>
    <col min="15106" max="15106" width="14.44140625" style="42" customWidth="1"/>
    <col min="15107" max="15107" width="12.44140625" style="42" customWidth="1"/>
    <col min="15108" max="15108" width="6.109375" style="42" customWidth="1"/>
    <col min="15109" max="15110" width="3.77734375" style="42" customWidth="1"/>
    <col min="15111" max="15111" width="8.77734375" style="42"/>
    <col min="15112" max="15112" width="5.44140625" style="42" customWidth="1"/>
    <col min="15113" max="15114" width="3.44140625" style="42" customWidth="1"/>
    <col min="15115" max="15115" width="8.77734375" style="42"/>
    <col min="15116" max="15116" width="4.6640625" style="42" customWidth="1"/>
    <col min="15117" max="15117" width="3.6640625" style="42" customWidth="1"/>
    <col min="15118" max="15118" width="5.77734375" style="42" customWidth="1"/>
    <col min="15119" max="15119" width="3.6640625" style="42" customWidth="1"/>
    <col min="15120" max="15120" width="15.6640625" style="42" customWidth="1"/>
    <col min="15121" max="15360" width="8.77734375" style="42"/>
    <col min="15361" max="15361" width="16.109375" style="42" customWidth="1"/>
    <col min="15362" max="15362" width="14.44140625" style="42" customWidth="1"/>
    <col min="15363" max="15363" width="12.44140625" style="42" customWidth="1"/>
    <col min="15364" max="15364" width="6.109375" style="42" customWidth="1"/>
    <col min="15365" max="15366" width="3.77734375" style="42" customWidth="1"/>
    <col min="15367" max="15367" width="8.77734375" style="42"/>
    <col min="15368" max="15368" width="5.44140625" style="42" customWidth="1"/>
    <col min="15369" max="15370" width="3.44140625" style="42" customWidth="1"/>
    <col min="15371" max="15371" width="8.77734375" style="42"/>
    <col min="15372" max="15372" width="4.6640625" style="42" customWidth="1"/>
    <col min="15373" max="15373" width="3.6640625" style="42" customWidth="1"/>
    <col min="15374" max="15374" width="5.77734375" style="42" customWidth="1"/>
    <col min="15375" max="15375" width="3.6640625" style="42" customWidth="1"/>
    <col min="15376" max="15376" width="15.6640625" style="42" customWidth="1"/>
    <col min="15377" max="15616" width="8.77734375" style="42"/>
    <col min="15617" max="15617" width="16.109375" style="42" customWidth="1"/>
    <col min="15618" max="15618" width="14.44140625" style="42" customWidth="1"/>
    <col min="15619" max="15619" width="12.44140625" style="42" customWidth="1"/>
    <col min="15620" max="15620" width="6.109375" style="42" customWidth="1"/>
    <col min="15621" max="15622" width="3.77734375" style="42" customWidth="1"/>
    <col min="15623" max="15623" width="8.77734375" style="42"/>
    <col min="15624" max="15624" width="5.44140625" style="42" customWidth="1"/>
    <col min="15625" max="15626" width="3.44140625" style="42" customWidth="1"/>
    <col min="15627" max="15627" width="8.77734375" style="42"/>
    <col min="15628" max="15628" width="4.6640625" style="42" customWidth="1"/>
    <col min="15629" max="15629" width="3.6640625" style="42" customWidth="1"/>
    <col min="15630" max="15630" width="5.77734375" style="42" customWidth="1"/>
    <col min="15631" max="15631" width="3.6640625" style="42" customWidth="1"/>
    <col min="15632" max="15632" width="15.6640625" style="42" customWidth="1"/>
    <col min="15633" max="15872" width="8.77734375" style="42"/>
    <col min="15873" max="15873" width="16.109375" style="42" customWidth="1"/>
    <col min="15874" max="15874" width="14.44140625" style="42" customWidth="1"/>
    <col min="15875" max="15875" width="12.44140625" style="42" customWidth="1"/>
    <col min="15876" max="15876" width="6.109375" style="42" customWidth="1"/>
    <col min="15877" max="15878" width="3.77734375" style="42" customWidth="1"/>
    <col min="15879" max="15879" width="8.77734375" style="42"/>
    <col min="15880" max="15880" width="5.44140625" style="42" customWidth="1"/>
    <col min="15881" max="15882" width="3.44140625" style="42" customWidth="1"/>
    <col min="15883" max="15883" width="8.77734375" style="42"/>
    <col min="15884" max="15884" width="4.6640625" style="42" customWidth="1"/>
    <col min="15885" max="15885" width="3.6640625" style="42" customWidth="1"/>
    <col min="15886" max="15886" width="5.77734375" style="42" customWidth="1"/>
    <col min="15887" max="15887" width="3.6640625" style="42" customWidth="1"/>
    <col min="15888" max="15888" width="15.6640625" style="42" customWidth="1"/>
    <col min="15889" max="16128" width="8.77734375" style="42"/>
    <col min="16129" max="16129" width="16.109375" style="42" customWidth="1"/>
    <col min="16130" max="16130" width="14.44140625" style="42" customWidth="1"/>
    <col min="16131" max="16131" width="12.44140625" style="42" customWidth="1"/>
    <col min="16132" max="16132" width="6.109375" style="42" customWidth="1"/>
    <col min="16133" max="16134" width="3.77734375" style="42" customWidth="1"/>
    <col min="16135" max="16135" width="8.77734375" style="42"/>
    <col min="16136" max="16136" width="5.44140625" style="42" customWidth="1"/>
    <col min="16137" max="16138" width="3.44140625" style="42" customWidth="1"/>
    <col min="16139" max="16139" width="8.77734375" style="42"/>
    <col min="16140" max="16140" width="4.6640625" style="42" customWidth="1"/>
    <col min="16141" max="16141" width="3.6640625" style="42" customWidth="1"/>
    <col min="16142" max="16142" width="5.77734375" style="42" customWidth="1"/>
    <col min="16143" max="16143" width="3.6640625" style="42" customWidth="1"/>
    <col min="16144" max="16144" width="15.6640625" style="42" customWidth="1"/>
    <col min="16145" max="16384" width="8.77734375" style="42"/>
  </cols>
  <sheetData>
    <row r="1" spans="1:16" ht="23.25" customHeight="1" x14ac:dyDescent="0.35">
      <c r="A1" s="152" t="s">
        <v>0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</row>
    <row r="2" spans="1:16" ht="13.5" customHeight="1" x14ac:dyDescent="0.35"/>
    <row r="3" spans="1:16" x14ac:dyDescent="0.35">
      <c r="A3" s="43" t="s">
        <v>1</v>
      </c>
      <c r="B3" s="43"/>
      <c r="D3" s="44">
        <v>32</v>
      </c>
    </row>
    <row r="4" spans="1:16" x14ac:dyDescent="0.35">
      <c r="O4" s="45" t="str">
        <f>"Hải phòng, ngày "&amp;DAY(P4)&amp;" tháng "&amp;MONTH(P4)&amp;" năm 2025"</f>
        <v>Hải phòng, ngày 30 tháng 11 năm 2025</v>
      </c>
      <c r="P4" s="46">
        <f>VLOOKUP('Thang 1 -1'!D3,'Đầu vào'!A:H,2,0)</f>
        <v>45991</v>
      </c>
    </row>
    <row r="5" spans="1:16" ht="12" customHeight="1" x14ac:dyDescent="0.35"/>
    <row r="6" spans="1:16" ht="21" customHeight="1" x14ac:dyDescent="0.35">
      <c r="A6" s="43" t="s">
        <v>2</v>
      </c>
      <c r="B6" s="43"/>
      <c r="C6" s="43"/>
      <c r="D6" s="47" t="s">
        <v>3</v>
      </c>
      <c r="E6" s="48"/>
      <c r="F6" s="11" t="s">
        <v>4</v>
      </c>
      <c r="H6" s="48" t="s">
        <v>5</v>
      </c>
      <c r="I6" s="48"/>
      <c r="J6" s="49"/>
      <c r="L6" s="48" t="s">
        <v>6</v>
      </c>
      <c r="N6" s="49"/>
    </row>
    <row r="7" spans="1:16" s="43" customFormat="1" ht="21.75" customHeight="1" x14ac:dyDescent="0.3">
      <c r="A7" s="43" t="s">
        <v>7</v>
      </c>
    </row>
    <row r="8" spans="1:16" ht="21.75" customHeight="1" x14ac:dyDescent="0.35">
      <c r="A8" s="42" t="s">
        <v>8</v>
      </c>
      <c r="C8" s="42" t="str">
        <f>VLOOKUP('Thang 1 -1'!D3,'Đầu vào'!A:H,5,0)</f>
        <v>01 tổ</v>
      </c>
    </row>
    <row r="9" spans="1:16" ht="21.75" customHeight="1" x14ac:dyDescent="0.35">
      <c r="A9" s="42" t="s">
        <v>9</v>
      </c>
    </row>
    <row r="10" spans="1:16" ht="24.75" customHeight="1" x14ac:dyDescent="0.35">
      <c r="B10" s="148" t="str">
        <f>VLOOKUP('Thang 1 -1'!D3,'Đầu vào'!A:H,6,0)</f>
        <v>'Máy đào, pông tông, máy đầm cóc</v>
      </c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</row>
    <row r="11" spans="1:16" s="43" customFormat="1" ht="20.25" customHeight="1" x14ac:dyDescent="0.3">
      <c r="A11" s="43" t="s">
        <v>10</v>
      </c>
    </row>
    <row r="12" spans="1:16" s="43" customFormat="1" ht="20.25" customHeight="1" x14ac:dyDescent="0.3">
      <c r="A12" s="43" t="s">
        <v>11</v>
      </c>
    </row>
    <row r="13" spans="1:16" s="73" customFormat="1" ht="35.25" customHeight="1" x14ac:dyDescent="0.25">
      <c r="B13" s="153" t="str">
        <f>VLOOKUP('Thang 1 -1'!D3,'Đầu vào'!A:H,3,0)</f>
        <v xml:space="preserve">"- Đào đất lòng kênh bằng máy đào đoạn 3 từ Km: 0+297 đến Km: 0+424
- Đắp đất bờ kênh bằng máy đoạn 2 từ Km: 0+132 đến Km: 0+297
</v>
      </c>
      <c r="C13" s="153"/>
      <c r="D13" s="153"/>
      <c r="E13" s="153"/>
      <c r="F13" s="153"/>
      <c r="G13" s="153"/>
      <c r="H13" s="153"/>
      <c r="I13" s="153"/>
      <c r="J13" s="153"/>
      <c r="K13" s="153"/>
      <c r="L13" s="153"/>
      <c r="M13" s="153"/>
      <c r="N13" s="153"/>
      <c r="O13" s="153"/>
    </row>
    <row r="14" spans="1:16" s="43" customFormat="1" ht="23.25" customHeight="1" x14ac:dyDescent="0.3">
      <c r="A14" s="43" t="s">
        <v>12</v>
      </c>
    </row>
    <row r="15" spans="1:16" ht="26.25" customHeight="1" x14ac:dyDescent="0.35">
      <c r="B15" s="149">
        <f>VLOOKUP('Thang 1 -1'!D3,'Đầu vào'!A:H,4,0)</f>
        <v>0</v>
      </c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</row>
    <row r="16" spans="1:16" s="43" customFormat="1" ht="21" customHeight="1" x14ac:dyDescent="0.3">
      <c r="A16" s="43" t="s">
        <v>13</v>
      </c>
    </row>
    <row r="17" spans="1:15" s="43" customFormat="1" ht="20.25" customHeight="1" x14ac:dyDescent="0.35">
      <c r="A17" s="42" t="s">
        <v>14</v>
      </c>
      <c r="B17" s="42"/>
      <c r="E17" s="42" t="s">
        <v>15</v>
      </c>
      <c r="F17" s="11" t="s">
        <v>4</v>
      </c>
      <c r="G17" s="42"/>
      <c r="H17" s="44" t="s">
        <v>3</v>
      </c>
      <c r="I17" s="42"/>
      <c r="J17" s="49"/>
      <c r="K17" s="42"/>
      <c r="L17" s="48" t="s">
        <v>16</v>
      </c>
      <c r="N17" s="49"/>
      <c r="O17" s="42"/>
    </row>
    <row r="18" spans="1:15" s="43" customFormat="1" ht="6" customHeight="1" x14ac:dyDescent="0.35">
      <c r="A18" s="42"/>
      <c r="B18" s="42"/>
      <c r="E18" s="42"/>
      <c r="F18" s="50"/>
      <c r="G18" s="42"/>
      <c r="H18" s="44"/>
      <c r="I18" s="42"/>
      <c r="J18" s="42"/>
      <c r="K18" s="42"/>
      <c r="L18" s="48"/>
      <c r="N18" s="42"/>
      <c r="O18" s="42"/>
    </row>
    <row r="19" spans="1:15" s="43" customFormat="1" ht="20.25" customHeight="1" x14ac:dyDescent="0.35">
      <c r="A19" s="42" t="s">
        <v>17</v>
      </c>
      <c r="B19" s="42"/>
      <c r="E19" s="42" t="s">
        <v>15</v>
      </c>
      <c r="F19" s="11" t="s">
        <v>4</v>
      </c>
      <c r="G19" s="42"/>
      <c r="H19" s="44" t="s">
        <v>3</v>
      </c>
      <c r="I19" s="42"/>
      <c r="J19" s="49"/>
      <c r="K19" s="42"/>
      <c r="L19" s="48" t="s">
        <v>16</v>
      </c>
      <c r="N19" s="49"/>
    </row>
    <row r="20" spans="1:15" s="43" customFormat="1" ht="5.25" customHeight="1" x14ac:dyDescent="0.35">
      <c r="A20" s="42"/>
      <c r="B20" s="42"/>
      <c r="E20" s="42"/>
      <c r="F20" s="50"/>
      <c r="G20" s="42"/>
      <c r="H20" s="44"/>
      <c r="I20" s="42"/>
      <c r="J20" s="42"/>
      <c r="K20" s="42"/>
      <c r="L20" s="48"/>
      <c r="N20" s="42"/>
      <c r="O20" s="42"/>
    </row>
    <row r="21" spans="1:15" s="43" customFormat="1" ht="21" customHeight="1" x14ac:dyDescent="0.35">
      <c r="A21" s="42" t="s">
        <v>18</v>
      </c>
      <c r="B21" s="42"/>
      <c r="E21" s="42" t="s">
        <v>15</v>
      </c>
      <c r="F21" s="11" t="s">
        <v>4</v>
      </c>
      <c r="G21" s="42"/>
      <c r="H21" s="44" t="s">
        <v>3</v>
      </c>
      <c r="I21" s="42"/>
      <c r="J21" s="49"/>
      <c r="K21" s="42"/>
      <c r="L21" s="48" t="s">
        <v>16</v>
      </c>
      <c r="N21" s="49"/>
    </row>
    <row r="22" spans="1:15" s="43" customFormat="1" ht="6.75" customHeight="1" x14ac:dyDescent="0.35">
      <c r="A22" s="42"/>
      <c r="B22" s="42"/>
      <c r="E22" s="42"/>
      <c r="F22" s="50"/>
      <c r="G22" s="42"/>
      <c r="H22" s="44"/>
      <c r="I22" s="42"/>
      <c r="J22" s="42"/>
      <c r="K22" s="42"/>
      <c r="L22" s="48"/>
      <c r="N22" s="42"/>
      <c r="O22" s="42"/>
    </row>
    <row r="23" spans="1:15" s="43" customFormat="1" ht="19.5" customHeight="1" x14ac:dyDescent="0.35">
      <c r="A23" s="42" t="s">
        <v>19</v>
      </c>
      <c r="B23" s="42"/>
      <c r="E23" s="42" t="s">
        <v>15</v>
      </c>
      <c r="F23" s="11" t="s">
        <v>4</v>
      </c>
      <c r="G23" s="42"/>
      <c r="H23" s="44" t="s">
        <v>3</v>
      </c>
      <c r="I23" s="42"/>
      <c r="J23" s="49"/>
      <c r="K23" s="42"/>
      <c r="L23" s="48" t="s">
        <v>16</v>
      </c>
      <c r="N23" s="49"/>
    </row>
    <row r="24" spans="1:15" s="43" customFormat="1" ht="6" customHeight="1" x14ac:dyDescent="0.35">
      <c r="A24" s="42"/>
      <c r="B24" s="42"/>
      <c r="E24" s="42"/>
      <c r="F24" s="42"/>
      <c r="G24" s="42"/>
      <c r="H24" s="44"/>
      <c r="I24" s="42"/>
      <c r="J24" s="42"/>
      <c r="K24" s="42"/>
      <c r="L24" s="48"/>
      <c r="N24" s="42"/>
      <c r="O24" s="42"/>
    </row>
    <row r="25" spans="1:15" s="43" customFormat="1" ht="20.25" customHeight="1" x14ac:dyDescent="0.3">
      <c r="A25" s="43" t="s">
        <v>20</v>
      </c>
    </row>
    <row r="26" spans="1:15" ht="21.75" customHeight="1" x14ac:dyDescent="0.35">
      <c r="B26" s="150">
        <f>VLOOKUP('Thang 1 -1'!D3,'Đầu vào'!A:H,7,0)</f>
        <v>0</v>
      </c>
      <c r="C26" s="150"/>
      <c r="D26" s="150"/>
      <c r="E26" s="150"/>
      <c r="F26" s="150"/>
      <c r="G26" s="150"/>
      <c r="H26" s="150"/>
      <c r="I26" s="150"/>
      <c r="J26" s="150"/>
      <c r="K26" s="150"/>
      <c r="L26" s="150"/>
      <c r="M26" s="150"/>
      <c r="N26" s="150"/>
      <c r="O26" s="150"/>
    </row>
    <row r="27" spans="1:15" s="43" customFormat="1" ht="20.25" customHeight="1" x14ac:dyDescent="0.3">
      <c r="A27" s="43" t="s">
        <v>21</v>
      </c>
    </row>
    <row r="28" spans="1:15" ht="20.25" customHeight="1" x14ac:dyDescent="0.35">
      <c r="B28" s="150">
        <f>VLOOKUP('Thang 1 -1'!D3,'Đầu vào'!A:H,8,0)</f>
        <v>0</v>
      </c>
      <c r="C28" s="150"/>
      <c r="D28" s="150"/>
      <c r="E28" s="150"/>
      <c r="F28" s="150"/>
      <c r="G28" s="150"/>
      <c r="H28" s="150"/>
      <c r="I28" s="150"/>
      <c r="J28" s="150"/>
      <c r="K28" s="150"/>
      <c r="L28" s="150"/>
      <c r="M28" s="150"/>
      <c r="N28" s="150"/>
      <c r="O28" s="150"/>
    </row>
    <row r="29" spans="1:15" ht="8.25" customHeight="1" x14ac:dyDescent="0.35"/>
    <row r="30" spans="1:15" s="43" customFormat="1" ht="17.399999999999999" x14ac:dyDescent="0.3">
      <c r="C30" s="51" t="s">
        <v>35</v>
      </c>
      <c r="G30" s="51"/>
      <c r="K30" s="51" t="s">
        <v>22</v>
      </c>
    </row>
    <row r="36" spans="1:16" s="43" customFormat="1" ht="17.399999999999999" x14ac:dyDescent="0.3">
      <c r="C36" s="51" t="str">
        <f>'Đầu vào'!$C$7</f>
        <v xml:space="preserve">Nguyễn Tuấn Thành </v>
      </c>
      <c r="G36" s="51"/>
      <c r="K36" s="51" t="str">
        <f>'Đầu vào'!$C$8</f>
        <v>Nguyễn Sĩ Thoả</v>
      </c>
    </row>
    <row r="37" spans="1:16" ht="22.5" customHeight="1" x14ac:dyDescent="0.35">
      <c r="A37" s="152" t="s">
        <v>0</v>
      </c>
      <c r="B37" s="152"/>
      <c r="C37" s="152"/>
      <c r="D37" s="152"/>
      <c r="E37" s="152"/>
      <c r="F37" s="152"/>
      <c r="G37" s="152"/>
      <c r="H37" s="152"/>
      <c r="I37" s="152"/>
      <c r="J37" s="152"/>
      <c r="K37" s="152"/>
      <c r="L37" s="152"/>
      <c r="M37" s="152"/>
      <c r="N37" s="152"/>
      <c r="O37" s="152"/>
    </row>
    <row r="38" spans="1:16" ht="13.5" customHeight="1" x14ac:dyDescent="0.35"/>
    <row r="39" spans="1:16" x14ac:dyDescent="0.35">
      <c r="A39" s="43" t="s">
        <v>1</v>
      </c>
      <c r="B39" s="43"/>
      <c r="D39" s="44">
        <f>D3+1</f>
        <v>33</v>
      </c>
    </row>
    <row r="40" spans="1:16" x14ac:dyDescent="0.35">
      <c r="O40" s="45" t="str">
        <f>"Hải phòng, ngày "&amp;DAY(P40)&amp;" tháng "&amp;MONTH(P40)&amp;" năm 2025"</f>
        <v>Hải phòng, ngày 1 tháng 12 năm 2025</v>
      </c>
      <c r="P40" s="46">
        <f>VLOOKUP('Thang 1 -1'!D39,'Đầu vào'!A:H,2,0)</f>
        <v>45992</v>
      </c>
    </row>
    <row r="42" spans="1:16" ht="21" customHeight="1" x14ac:dyDescent="0.35">
      <c r="A42" s="43" t="s">
        <v>2</v>
      </c>
      <c r="B42" s="43"/>
      <c r="C42" s="43"/>
      <c r="D42" s="47" t="s">
        <v>3</v>
      </c>
      <c r="E42" s="48"/>
      <c r="F42" s="11" t="s">
        <v>4</v>
      </c>
      <c r="H42" s="48" t="s">
        <v>5</v>
      </c>
      <c r="I42" s="48"/>
      <c r="J42" s="49"/>
      <c r="L42" s="48" t="s">
        <v>6</v>
      </c>
      <c r="N42" s="49"/>
    </row>
    <row r="43" spans="1:16" ht="21" customHeight="1" x14ac:dyDescent="0.35">
      <c r="A43" s="43" t="s">
        <v>7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</row>
    <row r="44" spans="1:16" ht="21" customHeight="1" x14ac:dyDescent="0.35">
      <c r="A44" s="42" t="s">
        <v>8</v>
      </c>
      <c r="C44" s="42" t="str">
        <f>VLOOKUP('Thang 1 -1'!D39,'Đầu vào'!A:H,5,0)</f>
        <v>01 tổ</v>
      </c>
    </row>
    <row r="45" spans="1:16" ht="21" customHeight="1" x14ac:dyDescent="0.35">
      <c r="A45" s="42" t="s">
        <v>9</v>
      </c>
    </row>
    <row r="46" spans="1:16" ht="24" customHeight="1" x14ac:dyDescent="0.35">
      <c r="B46" s="148" t="str">
        <f>VLOOKUP('Thang 1 -1'!D39,'Đầu vào'!A:H,6,0)</f>
        <v>'Máy đào, pông tông, máy đầm cóc</v>
      </c>
      <c r="C46" s="148"/>
      <c r="D46" s="148"/>
      <c r="E46" s="148"/>
      <c r="F46" s="148"/>
      <c r="G46" s="148"/>
      <c r="H46" s="148"/>
      <c r="I46" s="148"/>
      <c r="J46" s="148"/>
      <c r="K46" s="148"/>
      <c r="L46" s="148"/>
      <c r="M46" s="148"/>
      <c r="N46" s="148"/>
      <c r="O46" s="148"/>
    </row>
    <row r="47" spans="1:16" ht="19.5" customHeight="1" x14ac:dyDescent="0.35">
      <c r="A47" s="43" t="s">
        <v>10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</row>
    <row r="48" spans="1:16" ht="19.5" customHeight="1" x14ac:dyDescent="0.35">
      <c r="A48" s="43" t="s">
        <v>11</v>
      </c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</row>
    <row r="49" spans="1:16" s="73" customFormat="1" ht="46.8" customHeight="1" x14ac:dyDescent="0.25">
      <c r="B49" s="153" t="str">
        <f>VLOOKUP('Thang 1 -1'!D39,'Đầu vào'!A:H,3,0)</f>
        <v xml:space="preserve">"- Đào đất lòng kênh bằng máy đào đoạn 3 từ Km: 0+297 đến Km: 0+424
- Đắp đất bờ kênh bằng máy đoạn 2 từ Km: 0+132 đến Km: 0+297
</v>
      </c>
      <c r="C49" s="153"/>
      <c r="D49" s="153"/>
      <c r="E49" s="153"/>
      <c r="F49" s="153"/>
      <c r="G49" s="153"/>
      <c r="H49" s="153"/>
      <c r="I49" s="153"/>
      <c r="J49" s="153"/>
      <c r="K49" s="153"/>
      <c r="L49" s="153"/>
      <c r="M49" s="153"/>
      <c r="N49" s="153"/>
      <c r="O49" s="153"/>
    </row>
    <row r="50" spans="1:16" ht="23.25" customHeight="1" x14ac:dyDescent="0.35">
      <c r="A50" s="43" t="s">
        <v>12</v>
      </c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</row>
    <row r="51" spans="1:16" s="73" customFormat="1" ht="39.75" customHeight="1" x14ac:dyDescent="0.25">
      <c r="B51" s="153">
        <f>'Đầu vào'!D12</f>
        <v>0</v>
      </c>
      <c r="C51" s="153"/>
      <c r="D51" s="153"/>
      <c r="E51" s="153"/>
      <c r="F51" s="153"/>
      <c r="G51" s="153"/>
      <c r="H51" s="153"/>
      <c r="I51" s="153"/>
      <c r="J51" s="153"/>
      <c r="K51" s="153"/>
      <c r="L51" s="153"/>
      <c r="M51" s="153"/>
      <c r="N51" s="153"/>
      <c r="O51" s="153"/>
    </row>
    <row r="52" spans="1:16" ht="21" customHeight="1" x14ac:dyDescent="0.35">
      <c r="A52" s="43" t="s">
        <v>13</v>
      </c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</row>
    <row r="53" spans="1:16" s="43" customFormat="1" ht="20.25" customHeight="1" x14ac:dyDescent="0.35">
      <c r="A53" s="42" t="s">
        <v>14</v>
      </c>
      <c r="B53" s="42"/>
      <c r="E53" s="42" t="s">
        <v>15</v>
      </c>
      <c r="F53" s="11" t="s">
        <v>4</v>
      </c>
      <c r="G53" s="42"/>
      <c r="H53" s="44" t="s">
        <v>3</v>
      </c>
      <c r="I53" s="42"/>
      <c r="J53" s="49"/>
      <c r="K53" s="42"/>
      <c r="L53" s="48" t="s">
        <v>16</v>
      </c>
      <c r="N53" s="49"/>
      <c r="O53" s="42"/>
    </row>
    <row r="54" spans="1:16" s="43" customFormat="1" ht="6" customHeight="1" x14ac:dyDescent="0.35">
      <c r="A54" s="42"/>
      <c r="B54" s="42"/>
      <c r="E54" s="42"/>
      <c r="F54" s="50"/>
      <c r="G54" s="42"/>
      <c r="H54" s="44"/>
      <c r="I54" s="42"/>
      <c r="J54" s="42"/>
      <c r="K54" s="42"/>
      <c r="L54" s="48"/>
      <c r="N54" s="42"/>
      <c r="O54" s="42"/>
    </row>
    <row r="55" spans="1:16" s="43" customFormat="1" ht="20.25" customHeight="1" x14ac:dyDescent="0.35">
      <c r="A55" s="42" t="s">
        <v>17</v>
      </c>
      <c r="B55" s="42"/>
      <c r="E55" s="42" t="s">
        <v>15</v>
      </c>
      <c r="F55" s="11" t="s">
        <v>4</v>
      </c>
      <c r="G55" s="42"/>
      <c r="H55" s="44" t="s">
        <v>3</v>
      </c>
      <c r="I55" s="42"/>
      <c r="J55" s="49"/>
      <c r="K55" s="42"/>
      <c r="L55" s="48" t="s">
        <v>16</v>
      </c>
      <c r="N55" s="49"/>
    </row>
    <row r="56" spans="1:16" s="43" customFormat="1" ht="5.25" customHeight="1" x14ac:dyDescent="0.35">
      <c r="A56" s="42"/>
      <c r="B56" s="42"/>
      <c r="E56" s="42"/>
      <c r="F56" s="50"/>
      <c r="G56" s="42"/>
      <c r="H56" s="44"/>
      <c r="I56" s="42"/>
      <c r="J56" s="42"/>
      <c r="K56" s="42"/>
      <c r="L56" s="48"/>
      <c r="N56" s="42"/>
      <c r="O56" s="42"/>
    </row>
    <row r="57" spans="1:16" s="43" customFormat="1" ht="21" customHeight="1" x14ac:dyDescent="0.35">
      <c r="A57" s="42" t="s">
        <v>18</v>
      </c>
      <c r="B57" s="42"/>
      <c r="E57" s="42" t="s">
        <v>15</v>
      </c>
      <c r="F57" s="11" t="s">
        <v>4</v>
      </c>
      <c r="G57" s="42"/>
      <c r="H57" s="44" t="s">
        <v>3</v>
      </c>
      <c r="I57" s="42"/>
      <c r="J57" s="49"/>
      <c r="K57" s="42"/>
      <c r="L57" s="48" t="s">
        <v>16</v>
      </c>
      <c r="N57" s="49"/>
    </row>
    <row r="58" spans="1:16" s="43" customFormat="1" ht="6.75" customHeight="1" x14ac:dyDescent="0.35">
      <c r="A58" s="42"/>
      <c r="B58" s="42"/>
      <c r="E58" s="42"/>
      <c r="F58" s="50"/>
      <c r="G58" s="42"/>
      <c r="H58" s="44"/>
      <c r="I58" s="42"/>
      <c r="J58" s="42"/>
      <c r="K58" s="42"/>
      <c r="L58" s="48"/>
      <c r="N58" s="42"/>
      <c r="O58" s="42"/>
    </row>
    <row r="59" spans="1:16" s="43" customFormat="1" ht="19.5" customHeight="1" x14ac:dyDescent="0.35">
      <c r="A59" s="42" t="s">
        <v>19</v>
      </c>
      <c r="B59" s="42"/>
      <c r="E59" s="42" t="s">
        <v>15</v>
      </c>
      <c r="F59" s="11" t="s">
        <v>4</v>
      </c>
      <c r="G59" s="42"/>
      <c r="H59" s="44" t="s">
        <v>3</v>
      </c>
      <c r="I59" s="42"/>
      <c r="J59" s="49"/>
      <c r="K59" s="42"/>
      <c r="L59" s="48" t="s">
        <v>16</v>
      </c>
      <c r="N59" s="49"/>
    </row>
    <row r="60" spans="1:16" ht="7.5" customHeight="1" x14ac:dyDescent="0.35">
      <c r="C60" s="43"/>
      <c r="D60" s="43"/>
      <c r="H60" s="44"/>
      <c r="L60" s="48"/>
      <c r="M60" s="43"/>
      <c r="P60" s="43"/>
    </row>
    <row r="61" spans="1:16" ht="22.5" customHeight="1" x14ac:dyDescent="0.35">
      <c r="A61" s="43" t="s">
        <v>20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</row>
    <row r="62" spans="1:16" ht="23.25" customHeight="1" x14ac:dyDescent="0.35">
      <c r="B62" s="150" t="s">
        <v>116</v>
      </c>
      <c r="C62" s="150"/>
      <c r="D62" s="150"/>
      <c r="E62" s="150"/>
      <c r="F62" s="150"/>
      <c r="G62" s="150"/>
      <c r="H62" s="150"/>
      <c r="I62" s="150"/>
      <c r="J62" s="150"/>
      <c r="K62" s="150"/>
      <c r="L62" s="150"/>
      <c r="M62" s="150"/>
      <c r="N62" s="150"/>
      <c r="O62" s="150"/>
    </row>
    <row r="63" spans="1:16" ht="20.25" customHeight="1" x14ac:dyDescent="0.35">
      <c r="A63" s="43" t="s">
        <v>21</v>
      </c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</row>
    <row r="64" spans="1:16" ht="24" customHeight="1" x14ac:dyDescent="0.35">
      <c r="B64" s="150">
        <f>VLOOKUP('Thang 1 -1'!D39,'Đầu vào'!A:H,8,0)</f>
        <v>0</v>
      </c>
      <c r="C64" s="150"/>
      <c r="D64" s="150"/>
      <c r="E64" s="150"/>
      <c r="F64" s="150"/>
      <c r="G64" s="150"/>
      <c r="H64" s="150"/>
      <c r="I64" s="150"/>
      <c r="J64" s="150"/>
      <c r="K64" s="150"/>
      <c r="L64" s="150"/>
      <c r="M64" s="150"/>
      <c r="N64" s="150"/>
      <c r="O64" s="150"/>
    </row>
    <row r="66" spans="1:16" s="43" customFormat="1" ht="17.399999999999999" x14ac:dyDescent="0.3">
      <c r="C66" s="51" t="s">
        <v>35</v>
      </c>
      <c r="G66" s="51"/>
      <c r="K66" s="51" t="s">
        <v>22</v>
      </c>
    </row>
    <row r="72" spans="1:16" s="43" customFormat="1" ht="17.399999999999999" x14ac:dyDescent="0.3">
      <c r="C72" s="51" t="str">
        <f>'Đầu vào'!$C$7</f>
        <v xml:space="preserve">Nguyễn Tuấn Thành </v>
      </c>
      <c r="G72" s="51"/>
      <c r="K72" s="51" t="str">
        <f>'Đầu vào'!$C$8</f>
        <v>Nguyễn Sĩ Thoả</v>
      </c>
    </row>
    <row r="73" spans="1:16" ht="22.5" customHeight="1" x14ac:dyDescent="0.35">
      <c r="A73" s="152" t="s">
        <v>0</v>
      </c>
      <c r="B73" s="152"/>
      <c r="C73" s="152"/>
      <c r="D73" s="152"/>
      <c r="E73" s="152"/>
      <c r="F73" s="152"/>
      <c r="G73" s="152"/>
      <c r="H73" s="152"/>
      <c r="I73" s="152"/>
      <c r="J73" s="152"/>
      <c r="K73" s="152"/>
      <c r="L73" s="152"/>
      <c r="M73" s="152"/>
      <c r="N73" s="152"/>
      <c r="O73" s="152"/>
    </row>
    <row r="74" spans="1:16" ht="13.5" customHeight="1" x14ac:dyDescent="0.35"/>
    <row r="75" spans="1:16" x14ac:dyDescent="0.35">
      <c r="A75" s="43" t="s">
        <v>1</v>
      </c>
      <c r="B75" s="43"/>
      <c r="D75" s="44">
        <f>D39+1</f>
        <v>34</v>
      </c>
    </row>
    <row r="76" spans="1:16" x14ac:dyDescent="0.35">
      <c r="O76" s="45" t="str">
        <f>"Hải phòng, ngày "&amp;DAY(P76)&amp;" tháng "&amp;MONTH(P76)&amp;" năm 2025"</f>
        <v>Hải phòng, ngày 2 tháng 12 năm 2025</v>
      </c>
      <c r="P76" s="46">
        <f>VLOOKUP('Thang 1 -1'!D75,'Đầu vào'!A:H,2,0)</f>
        <v>45993</v>
      </c>
    </row>
    <row r="78" spans="1:16" ht="21" customHeight="1" x14ac:dyDescent="0.35">
      <c r="A78" s="43" t="s">
        <v>2</v>
      </c>
      <c r="B78" s="43"/>
      <c r="C78" s="43"/>
      <c r="D78" s="47" t="s">
        <v>3</v>
      </c>
      <c r="E78" s="48"/>
      <c r="F78" s="11" t="s">
        <v>4</v>
      </c>
      <c r="H78" s="48" t="s">
        <v>5</v>
      </c>
      <c r="I78" s="48"/>
      <c r="J78" s="49"/>
      <c r="L78" s="48" t="s">
        <v>6</v>
      </c>
      <c r="N78" s="49"/>
    </row>
    <row r="79" spans="1:16" ht="21" customHeight="1" x14ac:dyDescent="0.35">
      <c r="A79" s="43" t="s">
        <v>7</v>
      </c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</row>
    <row r="80" spans="1:16" ht="21" customHeight="1" x14ac:dyDescent="0.35">
      <c r="A80" s="42" t="s">
        <v>8</v>
      </c>
      <c r="C80" s="42" t="str">
        <f>VLOOKUP('Thang 1 -1'!D75,'Đầu vào'!A:H,5,0)</f>
        <v>01 tổ</v>
      </c>
    </row>
    <row r="81" spans="1:16" ht="21" customHeight="1" x14ac:dyDescent="0.35">
      <c r="A81" s="42" t="s">
        <v>9</v>
      </c>
    </row>
    <row r="82" spans="1:16" ht="24" customHeight="1" x14ac:dyDescent="0.35">
      <c r="B82" s="148" t="str">
        <f>VLOOKUP('Thang 1 -1'!D75,'Đầu vào'!A:H,6,0)</f>
        <v>'Máy đào, pông tông, máy đầm cóc</v>
      </c>
      <c r="C82" s="148"/>
      <c r="D82" s="148"/>
      <c r="E82" s="148"/>
      <c r="F82" s="148"/>
      <c r="G82" s="148"/>
      <c r="H82" s="148"/>
      <c r="I82" s="148"/>
      <c r="J82" s="148"/>
      <c r="K82" s="148"/>
      <c r="L82" s="148"/>
      <c r="M82" s="148"/>
      <c r="N82" s="148"/>
      <c r="O82" s="148"/>
    </row>
    <row r="83" spans="1:16" ht="19.5" customHeight="1" x14ac:dyDescent="0.35">
      <c r="A83" s="43" t="s">
        <v>10</v>
      </c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</row>
    <row r="84" spans="1:16" ht="19.5" customHeight="1" x14ac:dyDescent="0.35">
      <c r="A84" s="43" t="s">
        <v>11</v>
      </c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</row>
    <row r="85" spans="1:16" s="73" customFormat="1" ht="65.25" customHeight="1" x14ac:dyDescent="0.25">
      <c r="B85" s="153" t="str">
        <f>VLOOKUP('Thang 1 -1'!D75,'Đầu vào'!A:H,3,0)</f>
        <v xml:space="preserve">"- Đào đất lòng kênh bằng máy đào đoạn 3 từ Km: 0+297 đến Km: 0+424
- Đắp đất bờ kênh bằng máy đoạn 2 từ Km: 0+132 đến Km: 0+297
</v>
      </c>
      <c r="C85" s="153"/>
      <c r="D85" s="153"/>
      <c r="E85" s="153"/>
      <c r="F85" s="153"/>
      <c r="G85" s="153"/>
      <c r="H85" s="153"/>
      <c r="I85" s="153"/>
      <c r="J85" s="153"/>
      <c r="K85" s="153"/>
      <c r="L85" s="153"/>
      <c r="M85" s="153"/>
      <c r="N85" s="153"/>
      <c r="O85" s="153"/>
    </row>
    <row r="86" spans="1:16" ht="23.25" customHeight="1" x14ac:dyDescent="0.35">
      <c r="A86" s="43" t="s">
        <v>12</v>
      </c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</row>
    <row r="87" spans="1:16" ht="31.5" customHeight="1" x14ac:dyDescent="0.35">
      <c r="B87" s="149">
        <f>VLOOKUP('Thang 1 -1'!D75,'Đầu vào'!A:H,4,0)</f>
        <v>0</v>
      </c>
      <c r="C87" s="149"/>
      <c r="D87" s="149"/>
      <c r="E87" s="149"/>
      <c r="F87" s="149"/>
      <c r="G87" s="149"/>
      <c r="H87" s="149"/>
      <c r="I87" s="149"/>
      <c r="J87" s="149"/>
      <c r="K87" s="149"/>
      <c r="L87" s="149"/>
      <c r="M87" s="149"/>
      <c r="N87" s="149"/>
      <c r="O87" s="149"/>
    </row>
    <row r="88" spans="1:16" ht="21" customHeight="1" x14ac:dyDescent="0.35">
      <c r="A88" s="43" t="s">
        <v>13</v>
      </c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</row>
    <row r="89" spans="1:16" s="43" customFormat="1" ht="20.25" customHeight="1" x14ac:dyDescent="0.35">
      <c r="A89" s="42" t="s">
        <v>14</v>
      </c>
      <c r="B89" s="42"/>
      <c r="E89" s="42" t="s">
        <v>15</v>
      </c>
      <c r="F89" s="11" t="s">
        <v>4</v>
      </c>
      <c r="G89" s="42"/>
      <c r="H89" s="44" t="s">
        <v>3</v>
      </c>
      <c r="I89" s="42"/>
      <c r="J89" s="49"/>
      <c r="K89" s="42"/>
      <c r="L89" s="48" t="s">
        <v>16</v>
      </c>
      <c r="N89" s="49"/>
      <c r="O89" s="42"/>
    </row>
    <row r="90" spans="1:16" s="43" customFormat="1" ht="6" customHeight="1" x14ac:dyDescent="0.35">
      <c r="A90" s="42"/>
      <c r="B90" s="42"/>
      <c r="E90" s="42"/>
      <c r="F90" s="50"/>
      <c r="G90" s="42"/>
      <c r="H90" s="44"/>
      <c r="I90" s="42"/>
      <c r="J90" s="42"/>
      <c r="K90" s="42"/>
      <c r="L90" s="48"/>
      <c r="N90" s="42"/>
      <c r="O90" s="42"/>
    </row>
    <row r="91" spans="1:16" s="43" customFormat="1" ht="20.25" customHeight="1" x14ac:dyDescent="0.35">
      <c r="A91" s="42" t="s">
        <v>17</v>
      </c>
      <c r="B91" s="42"/>
      <c r="E91" s="42" t="s">
        <v>15</v>
      </c>
      <c r="F91" s="11" t="s">
        <v>4</v>
      </c>
      <c r="G91" s="42"/>
      <c r="H91" s="44" t="s">
        <v>3</v>
      </c>
      <c r="I91" s="42"/>
      <c r="J91" s="49"/>
      <c r="K91" s="42"/>
      <c r="L91" s="48" t="s">
        <v>16</v>
      </c>
      <c r="N91" s="49"/>
    </row>
    <row r="92" spans="1:16" s="43" customFormat="1" ht="5.25" customHeight="1" x14ac:dyDescent="0.35">
      <c r="A92" s="42"/>
      <c r="B92" s="42"/>
      <c r="E92" s="42"/>
      <c r="F92" s="50"/>
      <c r="G92" s="42"/>
      <c r="H92" s="44"/>
      <c r="I92" s="42"/>
      <c r="J92" s="42"/>
      <c r="K92" s="42"/>
      <c r="L92" s="48"/>
      <c r="N92" s="42"/>
      <c r="O92" s="42"/>
    </row>
    <row r="93" spans="1:16" s="43" customFormat="1" ht="21" customHeight="1" x14ac:dyDescent="0.35">
      <c r="A93" s="42" t="s">
        <v>18</v>
      </c>
      <c r="B93" s="42"/>
      <c r="E93" s="42" t="s">
        <v>15</v>
      </c>
      <c r="F93" s="11" t="s">
        <v>4</v>
      </c>
      <c r="G93" s="42"/>
      <c r="H93" s="44" t="s">
        <v>3</v>
      </c>
      <c r="I93" s="42"/>
      <c r="J93" s="49"/>
      <c r="K93" s="42"/>
      <c r="L93" s="48" t="s">
        <v>16</v>
      </c>
      <c r="N93" s="49"/>
    </row>
    <row r="94" spans="1:16" s="43" customFormat="1" ht="6.75" customHeight="1" x14ac:dyDescent="0.35">
      <c r="A94" s="42"/>
      <c r="B94" s="42"/>
      <c r="E94" s="42"/>
      <c r="F94" s="50"/>
      <c r="G94" s="42"/>
      <c r="H94" s="44"/>
      <c r="I94" s="42"/>
      <c r="J94" s="42"/>
      <c r="K94" s="42"/>
      <c r="L94" s="48"/>
      <c r="N94" s="42"/>
      <c r="O94" s="42"/>
    </row>
    <row r="95" spans="1:16" s="43" customFormat="1" ht="19.5" customHeight="1" x14ac:dyDescent="0.35">
      <c r="A95" s="42" t="s">
        <v>19</v>
      </c>
      <c r="B95" s="42"/>
      <c r="E95" s="42" t="s">
        <v>15</v>
      </c>
      <c r="F95" s="11" t="s">
        <v>4</v>
      </c>
      <c r="G95" s="42"/>
      <c r="H95" s="44" t="s">
        <v>3</v>
      </c>
      <c r="I95" s="42"/>
      <c r="J95" s="49"/>
      <c r="K95" s="42"/>
      <c r="L95" s="48" t="s">
        <v>16</v>
      </c>
      <c r="N95" s="49"/>
    </row>
    <row r="96" spans="1:16" ht="7.5" customHeight="1" x14ac:dyDescent="0.35">
      <c r="C96" s="43"/>
      <c r="D96" s="43"/>
      <c r="H96" s="44"/>
      <c r="L96" s="48"/>
      <c r="M96" s="43"/>
      <c r="P96" s="43"/>
    </row>
    <row r="97" spans="1:16" ht="22.5" customHeight="1" x14ac:dyDescent="0.35">
      <c r="A97" s="43" t="s">
        <v>20</v>
      </c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</row>
    <row r="98" spans="1:16" ht="23.25" customHeight="1" x14ac:dyDescent="0.35">
      <c r="B98" s="150">
        <f>VLOOKUP('Thang 1 -1'!D75,'Đầu vào'!A:H,7,0)</f>
        <v>0</v>
      </c>
      <c r="C98" s="150"/>
      <c r="D98" s="150"/>
      <c r="E98" s="150"/>
      <c r="F98" s="150"/>
      <c r="G98" s="150"/>
      <c r="H98" s="150"/>
      <c r="I98" s="150"/>
      <c r="J98" s="150"/>
      <c r="K98" s="150"/>
      <c r="L98" s="150"/>
      <c r="M98" s="150"/>
      <c r="N98" s="150"/>
      <c r="O98" s="150"/>
    </row>
    <row r="99" spans="1:16" ht="20.25" customHeight="1" x14ac:dyDescent="0.35">
      <c r="A99" s="43" t="s">
        <v>21</v>
      </c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</row>
    <row r="100" spans="1:16" ht="24" customHeight="1" x14ac:dyDescent="0.35">
      <c r="B100" s="150">
        <f>VLOOKUP('Thang 1 -1'!D75,'Đầu vào'!A:H,8,0)</f>
        <v>0</v>
      </c>
      <c r="C100" s="150"/>
      <c r="D100" s="150"/>
      <c r="E100" s="150"/>
      <c r="F100" s="150"/>
      <c r="G100" s="150"/>
      <c r="H100" s="150"/>
      <c r="I100" s="150"/>
      <c r="J100" s="150"/>
      <c r="K100" s="150"/>
      <c r="L100" s="150"/>
      <c r="M100" s="150"/>
      <c r="N100" s="150"/>
      <c r="O100" s="150"/>
    </row>
    <row r="102" spans="1:16" s="43" customFormat="1" ht="17.399999999999999" x14ac:dyDescent="0.3">
      <c r="C102" s="51" t="s">
        <v>35</v>
      </c>
      <c r="G102" s="51"/>
      <c r="K102" s="51" t="s">
        <v>22</v>
      </c>
    </row>
    <row r="108" spans="1:16" s="43" customFormat="1" ht="17.399999999999999" x14ac:dyDescent="0.3">
      <c r="C108" s="51" t="str">
        <f>'Đầu vào'!$C$7</f>
        <v xml:space="preserve">Nguyễn Tuấn Thành </v>
      </c>
      <c r="G108" s="51"/>
      <c r="K108" s="51" t="str">
        <f>'Đầu vào'!$C$8</f>
        <v>Nguyễn Sĩ Thoả</v>
      </c>
    </row>
    <row r="109" spans="1:16" ht="22.5" customHeight="1" x14ac:dyDescent="0.35">
      <c r="A109" s="152" t="s">
        <v>0</v>
      </c>
      <c r="B109" s="152"/>
      <c r="C109" s="152"/>
      <c r="D109" s="152"/>
      <c r="E109" s="152"/>
      <c r="F109" s="152"/>
      <c r="G109" s="152"/>
      <c r="H109" s="152"/>
      <c r="I109" s="152"/>
      <c r="J109" s="152"/>
      <c r="K109" s="152"/>
      <c r="L109" s="152"/>
      <c r="M109" s="152"/>
      <c r="N109" s="152"/>
      <c r="O109" s="152"/>
    </row>
    <row r="110" spans="1:16" ht="13.5" customHeight="1" x14ac:dyDescent="0.35"/>
    <row r="111" spans="1:16" x14ac:dyDescent="0.35">
      <c r="A111" s="43" t="s">
        <v>1</v>
      </c>
      <c r="B111" s="43"/>
      <c r="D111" s="44">
        <f>D75+1</f>
        <v>35</v>
      </c>
    </row>
    <row r="112" spans="1:16" x14ac:dyDescent="0.35">
      <c r="O112" s="45" t="str">
        <f>"Hải phòng, ngày "&amp;DAY(P112)&amp;" tháng "&amp;MONTH(P112)&amp;" năm 2025"</f>
        <v>Hải phòng, ngày 3 tháng 12 năm 2025</v>
      </c>
      <c r="P112" s="46">
        <f>VLOOKUP('Thang 1 -1'!D111,'Đầu vào'!A:H,2,0)</f>
        <v>45994</v>
      </c>
    </row>
    <row r="114" spans="1:16" ht="21" customHeight="1" x14ac:dyDescent="0.35">
      <c r="A114" s="43" t="s">
        <v>2</v>
      </c>
      <c r="B114" s="43"/>
      <c r="C114" s="43"/>
      <c r="D114" s="47" t="s">
        <v>3</v>
      </c>
      <c r="E114" s="48"/>
      <c r="F114" s="11" t="s">
        <v>4</v>
      </c>
      <c r="H114" s="48" t="s">
        <v>5</v>
      </c>
      <c r="I114" s="48"/>
      <c r="J114" s="49"/>
      <c r="L114" s="48" t="s">
        <v>6</v>
      </c>
      <c r="N114" s="49"/>
    </row>
    <row r="115" spans="1:16" ht="21" customHeight="1" x14ac:dyDescent="0.35">
      <c r="A115" s="43" t="s">
        <v>7</v>
      </c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</row>
    <row r="116" spans="1:16" ht="21" customHeight="1" x14ac:dyDescent="0.35">
      <c r="A116" s="42" t="s">
        <v>8</v>
      </c>
      <c r="C116" s="42" t="str">
        <f>VLOOKUP('Thang 1 -1'!D111,'Đầu vào'!A:H,5,0)</f>
        <v>01 tổ</v>
      </c>
    </row>
    <row r="117" spans="1:16" ht="21" customHeight="1" x14ac:dyDescent="0.35">
      <c r="A117" s="42" t="s">
        <v>9</v>
      </c>
    </row>
    <row r="118" spans="1:16" ht="24" customHeight="1" x14ac:dyDescent="0.35">
      <c r="B118" s="148" t="str">
        <f>VLOOKUP('Thang 1 -1'!D111,'Đầu vào'!A:H,6,0)</f>
        <v>'Máy đào, pông tông, máy đầm cóc</v>
      </c>
      <c r="C118" s="148"/>
      <c r="D118" s="148"/>
      <c r="E118" s="148"/>
      <c r="F118" s="148"/>
      <c r="G118" s="148"/>
      <c r="H118" s="148"/>
      <c r="I118" s="148"/>
      <c r="J118" s="148"/>
      <c r="K118" s="148"/>
      <c r="L118" s="148"/>
      <c r="M118" s="148"/>
      <c r="N118" s="148"/>
      <c r="O118" s="148"/>
    </row>
    <row r="119" spans="1:16" ht="19.5" customHeight="1" x14ac:dyDescent="0.35">
      <c r="A119" s="43" t="s">
        <v>10</v>
      </c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</row>
    <row r="120" spans="1:16" ht="19.5" customHeight="1" x14ac:dyDescent="0.35">
      <c r="A120" s="43" t="s">
        <v>11</v>
      </c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</row>
    <row r="121" spans="1:16" ht="81" customHeight="1" x14ac:dyDescent="0.35">
      <c r="B121" s="149" t="str">
        <f>VLOOKUP('Thang 1 -1'!D111,'Đầu vào'!A:H,3,0)</f>
        <v xml:space="preserve">"- Đào đất lòng kênh bằng máy đào đoạn 3 từ Km: 0+297 đến Km: 0+424
- Đắp đất bờ kênh bằng máy đoạn 2 từ Km: 0+132 đến Km: 0+297
</v>
      </c>
      <c r="C121" s="149"/>
      <c r="D121" s="149"/>
      <c r="E121" s="149"/>
      <c r="F121" s="149"/>
      <c r="G121" s="149"/>
      <c r="H121" s="149"/>
      <c r="I121" s="149"/>
      <c r="J121" s="149"/>
      <c r="K121" s="149"/>
      <c r="L121" s="149"/>
      <c r="M121" s="149"/>
      <c r="N121" s="149"/>
      <c r="O121" s="149"/>
    </row>
    <row r="122" spans="1:16" ht="23.25" customHeight="1" x14ac:dyDescent="0.35">
      <c r="A122" s="43" t="s">
        <v>12</v>
      </c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</row>
    <row r="123" spans="1:16" ht="26.25" customHeight="1" x14ac:dyDescent="0.35">
      <c r="B123" s="149">
        <f>VLOOKUP('Thang 1 -1'!D111,'Đầu vào'!A:H,4,0)</f>
        <v>0</v>
      </c>
      <c r="C123" s="149"/>
      <c r="D123" s="149"/>
      <c r="E123" s="149"/>
      <c r="F123" s="149"/>
      <c r="G123" s="149"/>
      <c r="H123" s="149"/>
      <c r="I123" s="149"/>
      <c r="J123" s="149"/>
      <c r="K123" s="149"/>
      <c r="L123" s="149"/>
      <c r="M123" s="149"/>
      <c r="N123" s="149"/>
      <c r="O123" s="149"/>
    </row>
    <row r="124" spans="1:16" ht="21" customHeight="1" x14ac:dyDescent="0.35">
      <c r="A124" s="43" t="s">
        <v>13</v>
      </c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</row>
    <row r="125" spans="1:16" s="43" customFormat="1" ht="20.25" customHeight="1" x14ac:dyDescent="0.35">
      <c r="A125" s="42" t="s">
        <v>14</v>
      </c>
      <c r="B125" s="42"/>
      <c r="E125" s="42" t="s">
        <v>15</v>
      </c>
      <c r="F125" s="11" t="s">
        <v>4</v>
      </c>
      <c r="G125" s="42"/>
      <c r="H125" s="44" t="s">
        <v>3</v>
      </c>
      <c r="I125" s="42"/>
      <c r="J125" s="49"/>
      <c r="K125" s="42"/>
      <c r="L125" s="48" t="s">
        <v>16</v>
      </c>
      <c r="N125" s="49"/>
      <c r="O125" s="42"/>
    </row>
    <row r="126" spans="1:16" s="43" customFormat="1" ht="6" customHeight="1" x14ac:dyDescent="0.35">
      <c r="A126" s="42"/>
      <c r="B126" s="42"/>
      <c r="E126" s="42"/>
      <c r="F126" s="50"/>
      <c r="G126" s="42"/>
      <c r="H126" s="44"/>
      <c r="I126" s="42"/>
      <c r="J126" s="42"/>
      <c r="K126" s="42"/>
      <c r="L126" s="48"/>
      <c r="N126" s="42"/>
      <c r="O126" s="42"/>
    </row>
    <row r="127" spans="1:16" s="43" customFormat="1" ht="20.25" customHeight="1" x14ac:dyDescent="0.35">
      <c r="A127" s="42" t="s">
        <v>17</v>
      </c>
      <c r="B127" s="42"/>
      <c r="E127" s="42" t="s">
        <v>15</v>
      </c>
      <c r="F127" s="11" t="s">
        <v>4</v>
      </c>
      <c r="G127" s="42"/>
      <c r="H127" s="44" t="s">
        <v>3</v>
      </c>
      <c r="I127" s="42"/>
      <c r="J127" s="49"/>
      <c r="K127" s="42"/>
      <c r="L127" s="48" t="s">
        <v>16</v>
      </c>
      <c r="N127" s="49"/>
    </row>
    <row r="128" spans="1:16" s="43" customFormat="1" ht="5.25" customHeight="1" x14ac:dyDescent="0.35">
      <c r="A128" s="42"/>
      <c r="B128" s="42"/>
      <c r="E128" s="42"/>
      <c r="F128" s="50"/>
      <c r="G128" s="42"/>
      <c r="H128" s="44"/>
      <c r="I128" s="42"/>
      <c r="J128" s="42"/>
      <c r="K128" s="42"/>
      <c r="L128" s="48"/>
      <c r="N128" s="42"/>
      <c r="O128" s="42"/>
    </row>
    <row r="129" spans="1:16" s="43" customFormat="1" ht="21" customHeight="1" x14ac:dyDescent="0.35">
      <c r="A129" s="42" t="s">
        <v>18</v>
      </c>
      <c r="B129" s="42"/>
      <c r="E129" s="42" t="s">
        <v>15</v>
      </c>
      <c r="F129" s="11" t="s">
        <v>4</v>
      </c>
      <c r="G129" s="42"/>
      <c r="H129" s="44" t="s">
        <v>3</v>
      </c>
      <c r="I129" s="42"/>
      <c r="J129" s="49"/>
      <c r="K129" s="42"/>
      <c r="L129" s="48" t="s">
        <v>16</v>
      </c>
      <c r="N129" s="49"/>
    </row>
    <row r="130" spans="1:16" s="43" customFormat="1" ht="6.75" customHeight="1" x14ac:dyDescent="0.35">
      <c r="A130" s="42"/>
      <c r="B130" s="42"/>
      <c r="E130" s="42"/>
      <c r="F130" s="50"/>
      <c r="G130" s="42"/>
      <c r="H130" s="44"/>
      <c r="I130" s="42"/>
      <c r="J130" s="42"/>
      <c r="K130" s="42"/>
      <c r="L130" s="48"/>
      <c r="N130" s="42"/>
      <c r="O130" s="42"/>
    </row>
    <row r="131" spans="1:16" s="43" customFormat="1" ht="19.5" customHeight="1" x14ac:dyDescent="0.35">
      <c r="A131" s="42" t="s">
        <v>19</v>
      </c>
      <c r="B131" s="42"/>
      <c r="E131" s="42" t="s">
        <v>15</v>
      </c>
      <c r="F131" s="11" t="s">
        <v>4</v>
      </c>
      <c r="G131" s="42"/>
      <c r="H131" s="44" t="s">
        <v>3</v>
      </c>
      <c r="I131" s="42"/>
      <c r="J131" s="49"/>
      <c r="K131" s="42"/>
      <c r="L131" s="48" t="s">
        <v>16</v>
      </c>
      <c r="N131" s="49"/>
    </row>
    <row r="132" spans="1:16" ht="7.5" customHeight="1" x14ac:dyDescent="0.35">
      <c r="C132" s="43"/>
      <c r="D132" s="43"/>
      <c r="H132" s="44"/>
      <c r="L132" s="48"/>
      <c r="M132" s="43"/>
      <c r="P132" s="43"/>
    </row>
    <row r="133" spans="1:16" ht="22.5" customHeight="1" x14ac:dyDescent="0.35">
      <c r="A133" s="43" t="s">
        <v>20</v>
      </c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</row>
    <row r="134" spans="1:16" ht="23.25" customHeight="1" x14ac:dyDescent="0.35">
      <c r="A134" s="151"/>
      <c r="B134" s="151"/>
      <c r="C134" s="151"/>
      <c r="D134" s="151"/>
      <c r="E134" s="151"/>
      <c r="F134" s="151"/>
      <c r="G134" s="151"/>
      <c r="H134" s="151"/>
      <c r="I134" s="151"/>
      <c r="J134" s="151"/>
      <c r="K134" s="151"/>
      <c r="L134" s="151"/>
      <c r="M134" s="151"/>
      <c r="N134" s="151"/>
      <c r="O134" s="151"/>
    </row>
    <row r="135" spans="1:16" ht="20.25" customHeight="1" x14ac:dyDescent="0.35">
      <c r="A135" s="43" t="s">
        <v>21</v>
      </c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</row>
    <row r="136" spans="1:16" ht="24" customHeight="1" x14ac:dyDescent="0.35">
      <c r="B136" s="150">
        <f>VLOOKUP('Thang 1 -1'!D111,'Đầu vào'!A:H,8,0)</f>
        <v>0</v>
      </c>
      <c r="C136" s="150"/>
      <c r="D136" s="150"/>
      <c r="E136" s="150"/>
      <c r="F136" s="150"/>
      <c r="G136" s="150"/>
      <c r="H136" s="150"/>
      <c r="I136" s="150"/>
      <c r="J136" s="150"/>
      <c r="K136" s="150"/>
      <c r="L136" s="150"/>
      <c r="M136" s="150"/>
      <c r="N136" s="150"/>
      <c r="O136" s="150"/>
    </row>
    <row r="138" spans="1:16" s="43" customFormat="1" ht="17.399999999999999" x14ac:dyDescent="0.3">
      <c r="C138" s="51" t="s">
        <v>35</v>
      </c>
      <c r="G138" s="51"/>
      <c r="K138" s="51" t="s">
        <v>22</v>
      </c>
    </row>
    <row r="144" spans="1:16" s="43" customFormat="1" ht="17.399999999999999" x14ac:dyDescent="0.3">
      <c r="C144" s="51" t="str">
        <f>'Đầu vào'!$C$7</f>
        <v xml:space="preserve">Nguyễn Tuấn Thành </v>
      </c>
      <c r="G144" s="51"/>
      <c r="K144" s="51" t="str">
        <f>'Đầu vào'!$C$8</f>
        <v>Nguyễn Sĩ Thoả</v>
      </c>
    </row>
    <row r="145" spans="1:16" ht="22.5" customHeight="1" x14ac:dyDescent="0.35">
      <c r="A145" s="152" t="s">
        <v>0</v>
      </c>
      <c r="B145" s="152"/>
      <c r="C145" s="152"/>
      <c r="D145" s="152"/>
      <c r="E145" s="152"/>
      <c r="F145" s="152"/>
      <c r="G145" s="152"/>
      <c r="H145" s="152"/>
      <c r="I145" s="152"/>
      <c r="J145" s="152"/>
      <c r="K145" s="152"/>
      <c r="L145" s="152"/>
      <c r="M145" s="152"/>
      <c r="N145" s="152"/>
      <c r="O145" s="152"/>
    </row>
    <row r="146" spans="1:16" ht="13.5" customHeight="1" x14ac:dyDescent="0.35"/>
    <row r="147" spans="1:16" x14ac:dyDescent="0.35">
      <c r="A147" s="43" t="s">
        <v>1</v>
      </c>
      <c r="B147" s="43"/>
      <c r="D147" s="44">
        <f>D111+1</f>
        <v>36</v>
      </c>
    </row>
    <row r="148" spans="1:16" x14ac:dyDescent="0.35">
      <c r="O148" s="45" t="str">
        <f>"Hải phòng, ngày "&amp;DAY(P148)&amp;" tháng "&amp;MONTH(P148)&amp;" năm 2025"</f>
        <v>Hải phòng, ngày 4 tháng 12 năm 2025</v>
      </c>
      <c r="P148" s="46">
        <f>VLOOKUP('Thang 1 -1'!D147,'Đầu vào'!A:H,2,0)</f>
        <v>45995</v>
      </c>
    </row>
    <row r="150" spans="1:16" ht="21" customHeight="1" x14ac:dyDescent="0.35">
      <c r="A150" s="43" t="s">
        <v>2</v>
      </c>
      <c r="B150" s="43"/>
      <c r="C150" s="43"/>
      <c r="D150" s="47" t="s">
        <v>3</v>
      </c>
      <c r="E150" s="48"/>
      <c r="F150" s="11" t="s">
        <v>4</v>
      </c>
      <c r="H150" s="48" t="s">
        <v>5</v>
      </c>
      <c r="I150" s="48"/>
      <c r="J150" s="49"/>
      <c r="L150" s="48" t="s">
        <v>6</v>
      </c>
      <c r="N150" s="49"/>
    </row>
    <row r="151" spans="1:16" ht="21" customHeight="1" x14ac:dyDescent="0.35">
      <c r="A151" s="43" t="s">
        <v>7</v>
      </c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</row>
    <row r="152" spans="1:16" ht="21" customHeight="1" x14ac:dyDescent="0.35">
      <c r="A152" s="42" t="s">
        <v>8</v>
      </c>
      <c r="C152" s="42" t="str">
        <f>VLOOKUP('Thang 1 -1'!D147,'Đầu vào'!A:H,5,0)</f>
        <v>01 tổ</v>
      </c>
    </row>
    <row r="153" spans="1:16" ht="21" customHeight="1" x14ac:dyDescent="0.35">
      <c r="A153" s="42" t="s">
        <v>9</v>
      </c>
    </row>
    <row r="154" spans="1:16" ht="24" customHeight="1" x14ac:dyDescent="0.35">
      <c r="B154" s="148" t="str">
        <f>VLOOKUP('Thang 1 -1'!D147,'Đầu vào'!A:H,6,0)</f>
        <v>'Máy đào, pông tông, máy đầm cóc</v>
      </c>
      <c r="C154" s="148"/>
      <c r="D154" s="148"/>
      <c r="E154" s="148"/>
      <c r="F154" s="148"/>
      <c r="G154" s="148"/>
      <c r="H154" s="148"/>
      <c r="I154" s="148"/>
      <c r="J154" s="148"/>
      <c r="K154" s="148"/>
      <c r="L154" s="148"/>
      <c r="M154" s="148"/>
      <c r="N154" s="148"/>
      <c r="O154" s="148"/>
    </row>
    <row r="155" spans="1:16" ht="19.5" customHeight="1" x14ac:dyDescent="0.35">
      <c r="A155" s="43" t="s">
        <v>10</v>
      </c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</row>
    <row r="156" spans="1:16" ht="19.5" customHeight="1" x14ac:dyDescent="0.35">
      <c r="A156" s="43" t="s">
        <v>11</v>
      </c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</row>
    <row r="157" spans="1:16" ht="23.25" customHeight="1" x14ac:dyDescent="0.35">
      <c r="B157" s="153" t="str">
        <f>VLOOKUP('Thang 1 -1'!D147,'Đầu vào'!A:H,3,0)</f>
        <v xml:space="preserve">"- Đào đất lòng kênh bằng máy đào đoạn 3 từ Km: 0+297 đến Km: 0+424
- Đắp đất bờ kênh bằng máy đoạn 2 từ Km: 0+132 đến Km: 0+297
</v>
      </c>
      <c r="C157" s="153"/>
      <c r="D157" s="153"/>
      <c r="E157" s="153"/>
      <c r="F157" s="153"/>
      <c r="G157" s="153"/>
      <c r="H157" s="153"/>
      <c r="I157" s="153"/>
      <c r="J157" s="153"/>
      <c r="K157" s="153"/>
      <c r="L157" s="153"/>
      <c r="M157" s="153"/>
      <c r="N157" s="153"/>
      <c r="O157" s="153"/>
    </row>
    <row r="158" spans="1:16" ht="23.25" customHeight="1" x14ac:dyDescent="0.35">
      <c r="A158" s="43" t="s">
        <v>12</v>
      </c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</row>
    <row r="159" spans="1:16" s="74" customFormat="1" ht="32.25" customHeight="1" x14ac:dyDescent="0.35">
      <c r="B159" s="154">
        <f>VLOOKUP('Thang 1 -1'!D147,'Đầu vào'!A:H,4,0)</f>
        <v>0</v>
      </c>
      <c r="C159" s="154"/>
      <c r="D159" s="154"/>
      <c r="E159" s="154"/>
      <c r="F159" s="154"/>
      <c r="G159" s="154"/>
      <c r="H159" s="154"/>
      <c r="I159" s="154"/>
      <c r="J159" s="154"/>
      <c r="K159" s="154"/>
      <c r="L159" s="154"/>
      <c r="M159" s="154"/>
      <c r="N159" s="154"/>
      <c r="O159" s="154"/>
    </row>
    <row r="160" spans="1:16" ht="21" customHeight="1" x14ac:dyDescent="0.35">
      <c r="A160" s="43" t="s">
        <v>13</v>
      </c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</row>
    <row r="161" spans="1:16" s="43" customFormat="1" ht="20.25" customHeight="1" x14ac:dyDescent="0.35">
      <c r="A161" s="42" t="s">
        <v>14</v>
      </c>
      <c r="B161" s="42"/>
      <c r="E161" s="42" t="s">
        <v>15</v>
      </c>
      <c r="F161" s="11" t="s">
        <v>4</v>
      </c>
      <c r="G161" s="42"/>
      <c r="H161" s="44" t="s">
        <v>3</v>
      </c>
      <c r="I161" s="42"/>
      <c r="J161" s="49"/>
      <c r="K161" s="42"/>
      <c r="L161" s="48" t="s">
        <v>16</v>
      </c>
      <c r="N161" s="49"/>
      <c r="O161" s="42"/>
    </row>
    <row r="162" spans="1:16" s="43" customFormat="1" ht="6" customHeight="1" x14ac:dyDescent="0.35">
      <c r="A162" s="42"/>
      <c r="B162" s="42"/>
      <c r="E162" s="42"/>
      <c r="F162" s="50"/>
      <c r="G162" s="42"/>
      <c r="H162" s="44"/>
      <c r="I162" s="42"/>
      <c r="J162" s="42"/>
      <c r="K162" s="42"/>
      <c r="L162" s="48"/>
      <c r="N162" s="42"/>
      <c r="O162" s="42"/>
    </row>
    <row r="163" spans="1:16" s="43" customFormat="1" ht="20.25" customHeight="1" x14ac:dyDescent="0.35">
      <c r="A163" s="42" t="s">
        <v>17</v>
      </c>
      <c r="B163" s="42"/>
      <c r="E163" s="42" t="s">
        <v>15</v>
      </c>
      <c r="F163" s="11" t="s">
        <v>4</v>
      </c>
      <c r="G163" s="42"/>
      <c r="H163" s="44" t="s">
        <v>3</v>
      </c>
      <c r="I163" s="42"/>
      <c r="J163" s="49"/>
      <c r="K163" s="42"/>
      <c r="L163" s="48" t="s">
        <v>16</v>
      </c>
      <c r="N163" s="49"/>
    </row>
    <row r="164" spans="1:16" s="43" customFormat="1" ht="5.25" customHeight="1" x14ac:dyDescent="0.35">
      <c r="A164" s="42"/>
      <c r="B164" s="42"/>
      <c r="E164" s="42"/>
      <c r="F164" s="50"/>
      <c r="G164" s="42"/>
      <c r="H164" s="44"/>
      <c r="I164" s="42"/>
      <c r="J164" s="42"/>
      <c r="K164" s="42"/>
      <c r="L164" s="48"/>
      <c r="N164" s="42"/>
      <c r="O164" s="42"/>
    </row>
    <row r="165" spans="1:16" s="43" customFormat="1" ht="21" customHeight="1" x14ac:dyDescent="0.35">
      <c r="A165" s="42" t="s">
        <v>18</v>
      </c>
      <c r="B165" s="42"/>
      <c r="E165" s="42" t="s">
        <v>15</v>
      </c>
      <c r="F165" s="11" t="s">
        <v>4</v>
      </c>
      <c r="G165" s="42"/>
      <c r="H165" s="44" t="s">
        <v>3</v>
      </c>
      <c r="I165" s="42"/>
      <c r="J165" s="49"/>
      <c r="K165" s="42"/>
      <c r="L165" s="48" t="s">
        <v>16</v>
      </c>
      <c r="N165" s="49"/>
    </row>
    <row r="166" spans="1:16" s="43" customFormat="1" ht="6.75" customHeight="1" x14ac:dyDescent="0.35">
      <c r="A166" s="42"/>
      <c r="B166" s="42"/>
      <c r="E166" s="42"/>
      <c r="F166" s="50"/>
      <c r="G166" s="42"/>
      <c r="H166" s="44"/>
      <c r="I166" s="42"/>
      <c r="J166" s="42"/>
      <c r="K166" s="42"/>
      <c r="L166" s="48"/>
      <c r="N166" s="42"/>
      <c r="O166" s="42"/>
    </row>
    <row r="167" spans="1:16" s="43" customFormat="1" ht="19.5" customHeight="1" x14ac:dyDescent="0.35">
      <c r="A167" s="42" t="s">
        <v>19</v>
      </c>
      <c r="B167" s="42"/>
      <c r="E167" s="42" t="s">
        <v>15</v>
      </c>
      <c r="F167" s="11" t="s">
        <v>4</v>
      </c>
      <c r="G167" s="42"/>
      <c r="H167" s="44" t="s">
        <v>3</v>
      </c>
      <c r="I167" s="42"/>
      <c r="J167" s="49"/>
      <c r="K167" s="42"/>
      <c r="L167" s="48" t="s">
        <v>16</v>
      </c>
      <c r="N167" s="49"/>
    </row>
    <row r="168" spans="1:16" ht="7.5" customHeight="1" x14ac:dyDescent="0.35">
      <c r="C168" s="43"/>
      <c r="D168" s="43"/>
      <c r="H168" s="44"/>
      <c r="L168" s="48"/>
      <c r="M168" s="43"/>
      <c r="P168" s="43"/>
    </row>
    <row r="169" spans="1:16" ht="22.5" customHeight="1" x14ac:dyDescent="0.35">
      <c r="A169" s="43" t="s">
        <v>20</v>
      </c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</row>
    <row r="170" spans="1:16" ht="23.25" customHeight="1" x14ac:dyDescent="0.35">
      <c r="B170" s="151" t="s">
        <v>117</v>
      </c>
      <c r="C170" s="150"/>
      <c r="D170" s="150"/>
      <c r="E170" s="150"/>
      <c r="F170" s="150"/>
      <c r="G170" s="150"/>
      <c r="H170" s="150"/>
      <c r="I170" s="150"/>
      <c r="J170" s="150"/>
      <c r="K170" s="150"/>
      <c r="L170" s="150"/>
      <c r="M170" s="150"/>
      <c r="N170" s="150"/>
      <c r="O170" s="150"/>
    </row>
    <row r="171" spans="1:16" ht="20.25" customHeight="1" x14ac:dyDescent="0.35">
      <c r="A171" s="43" t="s">
        <v>21</v>
      </c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3"/>
    </row>
    <row r="172" spans="1:16" ht="24" customHeight="1" x14ac:dyDescent="0.35">
      <c r="B172" s="150">
        <f>VLOOKUP('Thang 1 -1'!D147,'Đầu vào'!A:H,8,0)</f>
        <v>0</v>
      </c>
      <c r="C172" s="150"/>
      <c r="D172" s="150"/>
      <c r="E172" s="150"/>
      <c r="F172" s="150"/>
      <c r="G172" s="150"/>
      <c r="H172" s="150"/>
      <c r="I172" s="150"/>
      <c r="J172" s="150"/>
      <c r="K172" s="150"/>
      <c r="L172" s="150"/>
      <c r="M172" s="150"/>
      <c r="N172" s="150"/>
      <c r="O172" s="150"/>
    </row>
    <row r="174" spans="1:16" s="43" customFormat="1" ht="17.399999999999999" x14ac:dyDescent="0.3">
      <c r="C174" s="51" t="s">
        <v>35</v>
      </c>
      <c r="G174" s="51"/>
      <c r="K174" s="51" t="s">
        <v>22</v>
      </c>
    </row>
    <row r="180" spans="1:16" s="43" customFormat="1" ht="17.399999999999999" x14ac:dyDescent="0.3">
      <c r="C180" s="51" t="str">
        <f>'Đầu vào'!$C$7</f>
        <v xml:space="preserve">Nguyễn Tuấn Thành </v>
      </c>
      <c r="G180" s="51"/>
      <c r="K180" s="51" t="str">
        <f>'Đầu vào'!$C$8</f>
        <v>Nguyễn Sĩ Thoả</v>
      </c>
    </row>
    <row r="181" spans="1:16" ht="22.5" customHeight="1" x14ac:dyDescent="0.35">
      <c r="A181" s="152" t="s">
        <v>0</v>
      </c>
      <c r="B181" s="152"/>
      <c r="C181" s="152"/>
      <c r="D181" s="152"/>
      <c r="E181" s="152"/>
      <c r="F181" s="152"/>
      <c r="G181" s="152"/>
      <c r="H181" s="152"/>
      <c r="I181" s="152"/>
      <c r="J181" s="152"/>
      <c r="K181" s="152"/>
      <c r="L181" s="152"/>
      <c r="M181" s="152"/>
      <c r="N181" s="152"/>
      <c r="O181" s="152"/>
    </row>
    <row r="182" spans="1:16" ht="13.5" customHeight="1" x14ac:dyDescent="0.35"/>
    <row r="183" spans="1:16" x14ac:dyDescent="0.35">
      <c r="A183" s="43" t="s">
        <v>1</v>
      </c>
      <c r="B183" s="43"/>
      <c r="D183" s="44">
        <f>D147+1</f>
        <v>37</v>
      </c>
    </row>
    <row r="184" spans="1:16" x14ac:dyDescent="0.35">
      <c r="O184" s="45" t="str">
        <f>"Hải phòng, ngày "&amp;DAY(P184)&amp;" tháng "&amp;MONTH(P184)&amp;" năm 2025"</f>
        <v>Hải phòng, ngày 5 tháng 12 năm 2025</v>
      </c>
      <c r="P184" s="46">
        <f>VLOOKUP('Thang 1 -1'!D183,'Đầu vào'!A:H,2,0)</f>
        <v>45996</v>
      </c>
    </row>
    <row r="186" spans="1:16" ht="21" customHeight="1" x14ac:dyDescent="0.35">
      <c r="A186" s="43" t="s">
        <v>2</v>
      </c>
      <c r="B186" s="43"/>
      <c r="C186" s="43"/>
      <c r="D186" s="47" t="s">
        <v>3</v>
      </c>
      <c r="E186" s="48"/>
      <c r="F186" s="11" t="s">
        <v>4</v>
      </c>
      <c r="H186" s="48" t="s">
        <v>5</v>
      </c>
      <c r="I186" s="48"/>
      <c r="J186" s="49"/>
      <c r="L186" s="48" t="s">
        <v>6</v>
      </c>
      <c r="N186" s="49"/>
    </row>
    <row r="187" spans="1:16" ht="21" customHeight="1" x14ac:dyDescent="0.35">
      <c r="A187" s="43" t="s">
        <v>7</v>
      </c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</row>
    <row r="188" spans="1:16" ht="21" customHeight="1" x14ac:dyDescent="0.35">
      <c r="A188" s="42" t="s">
        <v>8</v>
      </c>
      <c r="C188" s="42" t="str">
        <f>VLOOKUP('Thang 1 -1'!D183,'Đầu vào'!A:H,5,0)</f>
        <v>01 tổ</v>
      </c>
    </row>
    <row r="189" spans="1:16" ht="21" customHeight="1" x14ac:dyDescent="0.35">
      <c r="A189" s="42" t="s">
        <v>9</v>
      </c>
    </row>
    <row r="190" spans="1:16" ht="24" customHeight="1" x14ac:dyDescent="0.35">
      <c r="B190" s="148" t="str">
        <f>VLOOKUP('Thang 1 -1'!D183,'Đầu vào'!A:H,6,0)</f>
        <v>Máy đào, pông tông, máy đầm cóc</v>
      </c>
      <c r="C190" s="148"/>
      <c r="D190" s="148"/>
      <c r="E190" s="148"/>
      <c r="F190" s="148"/>
      <c r="G190" s="148"/>
      <c r="H190" s="148"/>
      <c r="I190" s="148"/>
      <c r="J190" s="148"/>
      <c r="K190" s="148"/>
      <c r="L190" s="148"/>
      <c r="M190" s="148"/>
      <c r="N190" s="148"/>
      <c r="O190" s="148"/>
    </row>
    <row r="191" spans="1:16" ht="19.5" customHeight="1" x14ac:dyDescent="0.35">
      <c r="A191" s="43" t="s">
        <v>10</v>
      </c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</row>
    <row r="192" spans="1:16" ht="19.5" customHeight="1" x14ac:dyDescent="0.35">
      <c r="A192" s="43" t="s">
        <v>11</v>
      </c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</row>
    <row r="193" spans="1:16" s="74" customFormat="1" ht="21" customHeight="1" x14ac:dyDescent="0.35">
      <c r="B193" s="153" t="str">
        <f>VLOOKUP('Thang 1 -1'!D183,'Đầu vào'!A:H,3,0)</f>
        <v>- Đào đất lòng kênh bằng máy đào đoạn 4 từ Km: 0+424 đến Km: 0+499
- Đắp đất bờ kênh bằng thủ công đoạn 3 Km: 0+297 đến Km: 0+424</v>
      </c>
      <c r="C193" s="153"/>
      <c r="D193" s="153"/>
      <c r="E193" s="153"/>
      <c r="F193" s="153"/>
      <c r="G193" s="153"/>
      <c r="H193" s="153"/>
      <c r="I193" s="153"/>
      <c r="J193" s="153"/>
      <c r="K193" s="153"/>
      <c r="L193" s="153"/>
      <c r="M193" s="153"/>
      <c r="N193" s="153"/>
      <c r="O193" s="153"/>
    </row>
    <row r="194" spans="1:16" ht="23.25" customHeight="1" x14ac:dyDescent="0.35">
      <c r="A194" s="43" t="s">
        <v>12</v>
      </c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</row>
    <row r="195" spans="1:16" ht="31.5" customHeight="1" x14ac:dyDescent="0.35">
      <c r="B195" s="149">
        <f>VLOOKUP('Thang 1 -1'!D183,'Đầu vào'!A:H,4,0)</f>
        <v>0</v>
      </c>
      <c r="C195" s="149"/>
      <c r="D195" s="149"/>
      <c r="E195" s="149"/>
      <c r="F195" s="149"/>
      <c r="G195" s="149"/>
      <c r="H195" s="149"/>
      <c r="I195" s="149"/>
      <c r="J195" s="149"/>
      <c r="K195" s="149"/>
      <c r="L195" s="149"/>
      <c r="M195" s="149"/>
      <c r="N195" s="149"/>
      <c r="O195" s="149"/>
    </row>
    <row r="196" spans="1:16" ht="21" customHeight="1" x14ac:dyDescent="0.35">
      <c r="A196" s="43" t="s">
        <v>13</v>
      </c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</row>
    <row r="197" spans="1:16" s="43" customFormat="1" ht="20.25" customHeight="1" x14ac:dyDescent="0.35">
      <c r="A197" s="42" t="s">
        <v>14</v>
      </c>
      <c r="B197" s="42"/>
      <c r="E197" s="42" t="s">
        <v>15</v>
      </c>
      <c r="F197" s="11" t="s">
        <v>4</v>
      </c>
      <c r="G197" s="42"/>
      <c r="H197" s="44" t="s">
        <v>3</v>
      </c>
      <c r="I197" s="42"/>
      <c r="J197" s="49"/>
      <c r="K197" s="42"/>
      <c r="L197" s="48" t="s">
        <v>16</v>
      </c>
      <c r="N197" s="49"/>
      <c r="O197" s="42"/>
    </row>
    <row r="198" spans="1:16" s="43" customFormat="1" ht="6" customHeight="1" x14ac:dyDescent="0.35">
      <c r="A198" s="42"/>
      <c r="B198" s="42"/>
      <c r="E198" s="42"/>
      <c r="F198" s="50"/>
      <c r="G198" s="42"/>
      <c r="H198" s="44"/>
      <c r="I198" s="42"/>
      <c r="J198" s="42"/>
      <c r="K198" s="42"/>
      <c r="L198" s="48"/>
      <c r="N198" s="42"/>
      <c r="O198" s="42"/>
    </row>
    <row r="199" spans="1:16" s="43" customFormat="1" ht="20.25" customHeight="1" x14ac:dyDescent="0.35">
      <c r="A199" s="42" t="s">
        <v>17</v>
      </c>
      <c r="B199" s="42"/>
      <c r="E199" s="42" t="s">
        <v>15</v>
      </c>
      <c r="F199" s="11" t="s">
        <v>4</v>
      </c>
      <c r="G199" s="42"/>
      <c r="H199" s="44" t="s">
        <v>3</v>
      </c>
      <c r="I199" s="42"/>
      <c r="J199" s="49"/>
      <c r="K199" s="42"/>
      <c r="L199" s="48" t="s">
        <v>16</v>
      </c>
      <c r="N199" s="49"/>
    </row>
    <row r="200" spans="1:16" s="43" customFormat="1" ht="5.25" customHeight="1" x14ac:dyDescent="0.35">
      <c r="A200" s="42"/>
      <c r="B200" s="42"/>
      <c r="E200" s="42"/>
      <c r="F200" s="50"/>
      <c r="G200" s="42"/>
      <c r="H200" s="44"/>
      <c r="I200" s="42"/>
      <c r="J200" s="42"/>
      <c r="K200" s="42"/>
      <c r="L200" s="48"/>
      <c r="N200" s="42"/>
      <c r="O200" s="42"/>
    </row>
    <row r="201" spans="1:16" s="43" customFormat="1" ht="21" customHeight="1" x14ac:dyDescent="0.35">
      <c r="A201" s="42" t="s">
        <v>18</v>
      </c>
      <c r="B201" s="42"/>
      <c r="E201" s="42" t="s">
        <v>15</v>
      </c>
      <c r="F201" s="11" t="s">
        <v>4</v>
      </c>
      <c r="G201" s="42"/>
      <c r="H201" s="44" t="s">
        <v>3</v>
      </c>
      <c r="I201" s="42"/>
      <c r="J201" s="49"/>
      <c r="K201" s="42"/>
      <c r="L201" s="48" t="s">
        <v>16</v>
      </c>
      <c r="N201" s="49"/>
    </row>
    <row r="202" spans="1:16" s="43" customFormat="1" ht="6.75" customHeight="1" x14ac:dyDescent="0.35">
      <c r="A202" s="42"/>
      <c r="B202" s="42"/>
      <c r="E202" s="42"/>
      <c r="F202" s="50"/>
      <c r="G202" s="42"/>
      <c r="H202" s="44"/>
      <c r="I202" s="42"/>
      <c r="J202" s="42"/>
      <c r="K202" s="42"/>
      <c r="L202" s="48"/>
      <c r="N202" s="42"/>
      <c r="O202" s="42"/>
    </row>
    <row r="203" spans="1:16" s="43" customFormat="1" ht="19.5" customHeight="1" x14ac:dyDescent="0.35">
      <c r="A203" s="42" t="s">
        <v>19</v>
      </c>
      <c r="B203" s="42"/>
      <c r="E203" s="42" t="s">
        <v>15</v>
      </c>
      <c r="F203" s="11" t="s">
        <v>4</v>
      </c>
      <c r="G203" s="42"/>
      <c r="H203" s="44" t="s">
        <v>3</v>
      </c>
      <c r="I203" s="42"/>
      <c r="J203" s="49"/>
      <c r="K203" s="42"/>
      <c r="L203" s="48" t="s">
        <v>16</v>
      </c>
      <c r="N203" s="49"/>
    </row>
    <row r="204" spans="1:16" ht="7.5" customHeight="1" x14ac:dyDescent="0.35">
      <c r="C204" s="43"/>
      <c r="D204" s="43"/>
      <c r="H204" s="44"/>
      <c r="L204" s="48"/>
      <c r="M204" s="43"/>
      <c r="P204" s="43"/>
    </row>
    <row r="205" spans="1:16" ht="22.5" customHeight="1" x14ac:dyDescent="0.35">
      <c r="A205" s="43" t="s">
        <v>20</v>
      </c>
      <c r="B205" s="43"/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</row>
    <row r="206" spans="1:16" ht="23.25" customHeight="1" x14ac:dyDescent="0.35">
      <c r="B206" s="150">
        <f>VLOOKUP('Thang 1 -1'!D183,'Đầu vào'!A:H,7,0)</f>
        <v>0</v>
      </c>
      <c r="C206" s="150"/>
      <c r="D206" s="150"/>
      <c r="E206" s="150"/>
      <c r="F206" s="150"/>
      <c r="G206" s="150"/>
      <c r="H206" s="150"/>
      <c r="I206" s="150"/>
      <c r="J206" s="150"/>
      <c r="K206" s="150"/>
      <c r="L206" s="150"/>
      <c r="M206" s="150"/>
      <c r="N206" s="150"/>
      <c r="O206" s="150"/>
    </row>
    <row r="207" spans="1:16" ht="20.25" customHeight="1" x14ac:dyDescent="0.35">
      <c r="A207" s="43" t="s">
        <v>21</v>
      </c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</row>
    <row r="208" spans="1:16" ht="24" customHeight="1" x14ac:dyDescent="0.35">
      <c r="B208" s="150">
        <f>VLOOKUP('Thang 1 -1'!D183,'Đầu vào'!A:H,8,0)</f>
        <v>0</v>
      </c>
      <c r="C208" s="150"/>
      <c r="D208" s="150"/>
      <c r="E208" s="150"/>
      <c r="F208" s="150"/>
      <c r="G208" s="150"/>
      <c r="H208" s="150"/>
      <c r="I208" s="150"/>
      <c r="J208" s="150"/>
      <c r="K208" s="150"/>
      <c r="L208" s="150"/>
      <c r="M208" s="150"/>
      <c r="N208" s="150"/>
      <c r="O208" s="150"/>
    </row>
    <row r="210" spans="1:16" s="43" customFormat="1" ht="17.399999999999999" x14ac:dyDescent="0.3">
      <c r="C210" s="51" t="s">
        <v>35</v>
      </c>
      <c r="G210" s="51"/>
      <c r="K210" s="51" t="s">
        <v>22</v>
      </c>
    </row>
    <row r="216" spans="1:16" s="43" customFormat="1" ht="17.399999999999999" x14ac:dyDescent="0.3">
      <c r="C216" s="51" t="str">
        <f>'Đầu vào'!$C$7</f>
        <v xml:space="preserve">Nguyễn Tuấn Thành </v>
      </c>
      <c r="G216" s="51"/>
      <c r="K216" s="51" t="str">
        <f>'Đầu vào'!$C$8</f>
        <v>Nguyễn Sĩ Thoả</v>
      </c>
    </row>
    <row r="217" spans="1:16" ht="22.5" customHeight="1" x14ac:dyDescent="0.35">
      <c r="A217" s="152" t="s">
        <v>0</v>
      </c>
      <c r="B217" s="152"/>
      <c r="C217" s="152"/>
      <c r="D217" s="152"/>
      <c r="E217" s="152"/>
      <c r="F217" s="152"/>
      <c r="G217" s="152"/>
      <c r="H217" s="152"/>
      <c r="I217" s="152"/>
      <c r="J217" s="152"/>
      <c r="K217" s="152"/>
      <c r="L217" s="152"/>
      <c r="M217" s="152"/>
      <c r="N217" s="152"/>
      <c r="O217" s="152"/>
    </row>
    <row r="218" spans="1:16" ht="13.5" customHeight="1" x14ac:dyDescent="0.35"/>
    <row r="219" spans="1:16" x14ac:dyDescent="0.35">
      <c r="A219" s="43" t="s">
        <v>1</v>
      </c>
      <c r="B219" s="43"/>
      <c r="D219" s="44">
        <f>D183+1</f>
        <v>38</v>
      </c>
    </row>
    <row r="220" spans="1:16" x14ac:dyDescent="0.35">
      <c r="O220" s="45" t="str">
        <f>"Hải phòng, ngày "&amp;DAY(P220)&amp;" tháng "&amp;MONTH(P220)&amp;" năm 2025"</f>
        <v>Hải phòng, ngày 6 tháng 12 năm 2025</v>
      </c>
      <c r="P220" s="46">
        <f>VLOOKUP('Thang 1 -1'!D219,'Đầu vào'!A:H,2,0)</f>
        <v>45997</v>
      </c>
    </row>
    <row r="222" spans="1:16" ht="21" customHeight="1" x14ac:dyDescent="0.35">
      <c r="A222" s="43" t="s">
        <v>2</v>
      </c>
      <c r="B222" s="43"/>
      <c r="C222" s="43"/>
      <c r="D222" s="47" t="s">
        <v>3</v>
      </c>
      <c r="E222" s="48"/>
      <c r="F222" s="11" t="s">
        <v>4</v>
      </c>
      <c r="H222" s="48" t="s">
        <v>5</v>
      </c>
      <c r="I222" s="48"/>
      <c r="J222" s="49"/>
      <c r="L222" s="48" t="s">
        <v>6</v>
      </c>
      <c r="N222" s="49"/>
    </row>
    <row r="223" spans="1:16" ht="21" customHeight="1" x14ac:dyDescent="0.35">
      <c r="A223" s="43" t="s">
        <v>7</v>
      </c>
      <c r="B223" s="43"/>
      <c r="C223" s="43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</row>
    <row r="224" spans="1:16" ht="21" customHeight="1" x14ac:dyDescent="0.35">
      <c r="A224" s="42" t="s">
        <v>8</v>
      </c>
      <c r="C224" s="42" t="str">
        <f>VLOOKUP('Thang 1 -1'!D219,'Đầu vào'!A:H,5,0)</f>
        <v>01 tổ</v>
      </c>
    </row>
    <row r="225" spans="1:16" ht="21" customHeight="1" x14ac:dyDescent="0.35">
      <c r="A225" s="42" t="s">
        <v>9</v>
      </c>
    </row>
    <row r="226" spans="1:16" ht="24" customHeight="1" x14ac:dyDescent="0.35">
      <c r="B226" s="148" t="str">
        <f>VLOOKUP('Thang 1 -1'!D219,'Đầu vào'!A:H,6,0)</f>
        <v>Máy đào, pông tông</v>
      </c>
      <c r="C226" s="148"/>
      <c r="D226" s="148"/>
      <c r="E226" s="148"/>
      <c r="F226" s="148"/>
      <c r="G226" s="148"/>
      <c r="H226" s="148"/>
      <c r="I226" s="148"/>
      <c r="J226" s="148"/>
      <c r="K226" s="148"/>
      <c r="L226" s="148"/>
      <c r="M226" s="148"/>
      <c r="N226" s="148"/>
      <c r="O226" s="148"/>
    </row>
    <row r="227" spans="1:16" ht="19.5" customHeight="1" x14ac:dyDescent="0.35">
      <c r="A227" s="43" t="s">
        <v>10</v>
      </c>
      <c r="B227" s="43"/>
      <c r="C227" s="43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</row>
    <row r="228" spans="1:16" ht="19.5" customHeight="1" x14ac:dyDescent="0.35">
      <c r="A228" s="43" t="s">
        <v>11</v>
      </c>
      <c r="B228" s="43"/>
      <c r="C228" s="43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</row>
    <row r="229" spans="1:16" ht="55.95" customHeight="1" x14ac:dyDescent="0.35">
      <c r="B229" s="149" t="str">
        <f>VLOOKUP('Thang 1 -1'!D219,'Đầu vào'!A:H,3,0)</f>
        <v>- Đào đất lòng kênh bằng máy đào đoạn 4 từ Km: 0+424 đến Km: 0+499
- Đắp đất bờ kênh bằng máy đoạn 3 Km: 0+297 đến Km: 0+424</v>
      </c>
      <c r="C229" s="149"/>
      <c r="D229" s="149"/>
      <c r="E229" s="149"/>
      <c r="F229" s="149"/>
      <c r="G229" s="149"/>
      <c r="H229" s="149"/>
      <c r="I229" s="149"/>
      <c r="J229" s="149"/>
      <c r="K229" s="149"/>
      <c r="L229" s="149"/>
      <c r="M229" s="149"/>
      <c r="N229" s="149"/>
      <c r="O229" s="149"/>
    </row>
    <row r="230" spans="1:16" ht="23.25" customHeight="1" x14ac:dyDescent="0.35">
      <c r="A230" s="43" t="s">
        <v>12</v>
      </c>
      <c r="B230" s="43"/>
      <c r="C230" s="43"/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</row>
    <row r="231" spans="1:16" ht="31.5" customHeight="1" x14ac:dyDescent="0.35">
      <c r="B231" s="149">
        <f>VLOOKUP('Thang 1 -1'!D219,'Đầu vào'!A:H,4,0)</f>
        <v>0</v>
      </c>
      <c r="C231" s="149"/>
      <c r="D231" s="149"/>
      <c r="E231" s="149"/>
      <c r="F231" s="149"/>
      <c r="G231" s="149"/>
      <c r="H231" s="149"/>
      <c r="I231" s="149"/>
      <c r="J231" s="149"/>
      <c r="K231" s="149"/>
      <c r="L231" s="149"/>
      <c r="M231" s="149"/>
      <c r="N231" s="149"/>
      <c r="O231" s="149"/>
    </row>
    <row r="232" spans="1:16" ht="21" customHeight="1" x14ac:dyDescent="0.35">
      <c r="A232" s="43" t="s">
        <v>13</v>
      </c>
      <c r="B232" s="43"/>
      <c r="C232" s="43"/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</row>
    <row r="233" spans="1:16" s="43" customFormat="1" ht="20.25" customHeight="1" x14ac:dyDescent="0.35">
      <c r="A233" s="42" t="s">
        <v>14</v>
      </c>
      <c r="B233" s="42"/>
      <c r="E233" s="42" t="s">
        <v>15</v>
      </c>
      <c r="F233" s="11" t="s">
        <v>4</v>
      </c>
      <c r="G233" s="42"/>
      <c r="H233" s="44" t="s">
        <v>3</v>
      </c>
      <c r="I233" s="42"/>
      <c r="J233" s="49"/>
      <c r="K233" s="42"/>
      <c r="L233" s="48" t="s">
        <v>16</v>
      </c>
      <c r="N233" s="49"/>
      <c r="O233" s="42"/>
    </row>
    <row r="234" spans="1:16" s="43" customFormat="1" ht="6" customHeight="1" x14ac:dyDescent="0.35">
      <c r="A234" s="42"/>
      <c r="B234" s="42"/>
      <c r="E234" s="42"/>
      <c r="F234" s="50"/>
      <c r="G234" s="42"/>
      <c r="H234" s="44"/>
      <c r="I234" s="42"/>
      <c r="J234" s="42"/>
      <c r="K234" s="42"/>
      <c r="L234" s="48"/>
      <c r="N234" s="42"/>
      <c r="O234" s="42"/>
    </row>
    <row r="235" spans="1:16" s="43" customFormat="1" ht="20.25" customHeight="1" x14ac:dyDescent="0.35">
      <c r="A235" s="42" t="s">
        <v>17</v>
      </c>
      <c r="B235" s="42"/>
      <c r="E235" s="42" t="s">
        <v>15</v>
      </c>
      <c r="F235" s="11" t="s">
        <v>4</v>
      </c>
      <c r="G235" s="42"/>
      <c r="H235" s="44" t="s">
        <v>3</v>
      </c>
      <c r="I235" s="42"/>
      <c r="J235" s="49"/>
      <c r="K235" s="42"/>
      <c r="L235" s="48" t="s">
        <v>16</v>
      </c>
      <c r="N235" s="49"/>
    </row>
    <row r="236" spans="1:16" s="43" customFormat="1" ht="5.25" customHeight="1" x14ac:dyDescent="0.35">
      <c r="A236" s="42"/>
      <c r="B236" s="42"/>
      <c r="E236" s="42"/>
      <c r="F236" s="50"/>
      <c r="G236" s="42"/>
      <c r="H236" s="44"/>
      <c r="I236" s="42"/>
      <c r="J236" s="42"/>
      <c r="K236" s="42"/>
      <c r="L236" s="48"/>
      <c r="N236" s="42"/>
      <c r="O236" s="42"/>
    </row>
    <row r="237" spans="1:16" s="43" customFormat="1" ht="21" customHeight="1" x14ac:dyDescent="0.35">
      <c r="A237" s="42" t="s">
        <v>18</v>
      </c>
      <c r="B237" s="42"/>
      <c r="E237" s="42" t="s">
        <v>15</v>
      </c>
      <c r="F237" s="11" t="s">
        <v>4</v>
      </c>
      <c r="G237" s="42"/>
      <c r="H237" s="44" t="s">
        <v>3</v>
      </c>
      <c r="I237" s="42"/>
      <c r="J237" s="49"/>
      <c r="K237" s="42"/>
      <c r="L237" s="48" t="s">
        <v>16</v>
      </c>
      <c r="N237" s="49"/>
    </row>
    <row r="238" spans="1:16" s="43" customFormat="1" ht="6.75" customHeight="1" x14ac:dyDescent="0.35">
      <c r="A238" s="42"/>
      <c r="B238" s="42"/>
      <c r="E238" s="42"/>
      <c r="F238" s="50"/>
      <c r="G238" s="42"/>
      <c r="H238" s="44"/>
      <c r="I238" s="42"/>
      <c r="J238" s="42"/>
      <c r="K238" s="42"/>
      <c r="L238" s="48"/>
      <c r="N238" s="42"/>
      <c r="O238" s="42"/>
    </row>
    <row r="239" spans="1:16" s="43" customFormat="1" ht="19.5" customHeight="1" x14ac:dyDescent="0.35">
      <c r="A239" s="42" t="s">
        <v>19</v>
      </c>
      <c r="B239" s="42"/>
      <c r="E239" s="42" t="s">
        <v>15</v>
      </c>
      <c r="F239" s="11" t="s">
        <v>4</v>
      </c>
      <c r="G239" s="42"/>
      <c r="H239" s="44" t="s">
        <v>3</v>
      </c>
      <c r="I239" s="42"/>
      <c r="J239" s="49"/>
      <c r="K239" s="42"/>
      <c r="L239" s="48" t="s">
        <v>16</v>
      </c>
      <c r="N239" s="49"/>
    </row>
    <row r="240" spans="1:16" ht="7.5" customHeight="1" x14ac:dyDescent="0.35">
      <c r="C240" s="43"/>
      <c r="D240" s="43"/>
      <c r="H240" s="44"/>
      <c r="L240" s="48"/>
      <c r="M240" s="43"/>
      <c r="P240" s="43"/>
    </row>
    <row r="241" spans="1:16" ht="22.5" customHeight="1" x14ac:dyDescent="0.35">
      <c r="A241" s="43" t="s">
        <v>20</v>
      </c>
      <c r="B241" s="43"/>
      <c r="C241" s="43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</row>
    <row r="242" spans="1:16" ht="23.25" customHeight="1" x14ac:dyDescent="0.35">
      <c r="B242" s="150">
        <f>VLOOKUP('Thang 1 -1'!D219,'Đầu vào'!A:H,7,0)</f>
        <v>0</v>
      </c>
      <c r="C242" s="150"/>
      <c r="D242" s="150"/>
      <c r="E242" s="150"/>
      <c r="F242" s="150"/>
      <c r="G242" s="150"/>
      <c r="H242" s="150"/>
      <c r="I242" s="150"/>
      <c r="J242" s="150"/>
      <c r="K242" s="150"/>
      <c r="L242" s="150"/>
      <c r="M242" s="150"/>
      <c r="N242" s="150"/>
      <c r="O242" s="150"/>
    </row>
    <row r="243" spans="1:16" ht="20.25" customHeight="1" x14ac:dyDescent="0.35">
      <c r="A243" s="43" t="s">
        <v>21</v>
      </c>
      <c r="B243" s="43"/>
      <c r="C243" s="43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</row>
    <row r="244" spans="1:16" ht="24" customHeight="1" x14ac:dyDescent="0.35">
      <c r="B244" s="150">
        <f>VLOOKUP('Thang 1 -1'!D219,'Đầu vào'!A:H,8,0)</f>
        <v>0</v>
      </c>
      <c r="C244" s="150"/>
      <c r="D244" s="150"/>
      <c r="E244" s="150"/>
      <c r="F244" s="150"/>
      <c r="G244" s="150"/>
      <c r="H244" s="150"/>
      <c r="I244" s="150"/>
      <c r="J244" s="150"/>
      <c r="K244" s="150"/>
      <c r="L244" s="150"/>
      <c r="M244" s="150"/>
      <c r="N244" s="150"/>
      <c r="O244" s="150"/>
    </row>
    <row r="246" spans="1:16" s="43" customFormat="1" ht="17.399999999999999" x14ac:dyDescent="0.3">
      <c r="C246" s="51" t="s">
        <v>35</v>
      </c>
      <c r="G246" s="51"/>
      <c r="K246" s="51" t="s">
        <v>22</v>
      </c>
    </row>
    <row r="252" spans="1:16" s="43" customFormat="1" ht="17.399999999999999" x14ac:dyDescent="0.3">
      <c r="C252" s="51" t="str">
        <f>'Đầu vào'!$C$7</f>
        <v xml:space="preserve">Nguyễn Tuấn Thành </v>
      </c>
      <c r="G252" s="51"/>
      <c r="K252" s="51" t="str">
        <f>'Đầu vào'!$C$8</f>
        <v>Nguyễn Sĩ Thoả</v>
      </c>
    </row>
    <row r="253" spans="1:16" ht="22.5" customHeight="1" x14ac:dyDescent="0.35">
      <c r="A253" s="152" t="s">
        <v>0</v>
      </c>
      <c r="B253" s="152"/>
      <c r="C253" s="152"/>
      <c r="D253" s="152"/>
      <c r="E253" s="152"/>
      <c r="F253" s="152"/>
      <c r="G253" s="152"/>
      <c r="H253" s="152"/>
      <c r="I253" s="152"/>
      <c r="J253" s="152"/>
      <c r="K253" s="152"/>
      <c r="L253" s="152"/>
      <c r="M253" s="152"/>
      <c r="N253" s="152"/>
      <c r="O253" s="152"/>
    </row>
    <row r="254" spans="1:16" ht="13.5" customHeight="1" x14ac:dyDescent="0.35"/>
    <row r="255" spans="1:16" x14ac:dyDescent="0.35">
      <c r="A255" s="43" t="s">
        <v>1</v>
      </c>
      <c r="B255" s="43"/>
      <c r="D255" s="44">
        <f>D219+1</f>
        <v>39</v>
      </c>
    </row>
    <row r="256" spans="1:16" x14ac:dyDescent="0.35">
      <c r="O256" s="45" t="str">
        <f>"Hải phòng, ngày "&amp;DAY(P256)&amp;" tháng "&amp;MONTH(P256)&amp;" năm 2025"</f>
        <v>Hải phòng, ngày 7 tháng 12 năm 2025</v>
      </c>
      <c r="P256" s="46">
        <f>VLOOKUP('Thang 1 -1'!D255,'Đầu vào'!A:H,2,0)</f>
        <v>45998</v>
      </c>
    </row>
    <row r="258" spans="1:16" ht="21" customHeight="1" x14ac:dyDescent="0.35">
      <c r="A258" s="43" t="s">
        <v>2</v>
      </c>
      <c r="B258" s="43"/>
      <c r="C258" s="43"/>
      <c r="D258" s="47" t="s">
        <v>3</v>
      </c>
      <c r="E258" s="48"/>
      <c r="F258" s="11" t="s">
        <v>4</v>
      </c>
      <c r="H258" s="48" t="s">
        <v>5</v>
      </c>
      <c r="I258" s="48"/>
      <c r="J258" s="49"/>
      <c r="L258" s="48" t="s">
        <v>6</v>
      </c>
      <c r="N258" s="49"/>
    </row>
    <row r="259" spans="1:16" ht="21" customHeight="1" x14ac:dyDescent="0.35">
      <c r="A259" s="43" t="s">
        <v>7</v>
      </c>
      <c r="B259" s="43"/>
      <c r="C259" s="43"/>
      <c r="D259" s="43"/>
      <c r="E259" s="43"/>
      <c r="F259" s="43"/>
      <c r="G259" s="43"/>
      <c r="H259" s="43"/>
      <c r="I259" s="43"/>
      <c r="J259" s="43"/>
      <c r="K259" s="43"/>
      <c r="L259" s="43"/>
      <c r="M259" s="43"/>
      <c r="N259" s="43"/>
      <c r="O259" s="43"/>
      <c r="P259" s="43"/>
    </row>
    <row r="260" spans="1:16" ht="21" customHeight="1" x14ac:dyDescent="0.35">
      <c r="A260" s="42" t="s">
        <v>8</v>
      </c>
      <c r="C260" s="42" t="str">
        <f>VLOOKUP('Thang 1 -1'!D255,'Đầu vào'!A:H,5,0)</f>
        <v>01 tổ</v>
      </c>
    </row>
    <row r="261" spans="1:16" ht="21" customHeight="1" x14ac:dyDescent="0.35">
      <c r="A261" s="42" t="s">
        <v>9</v>
      </c>
    </row>
    <row r="262" spans="1:16" ht="24" customHeight="1" x14ac:dyDescent="0.35">
      <c r="B262" s="148" t="str">
        <f>VLOOKUP('Thang 1 -1'!D255,'Đầu vào'!A:H,6,0)</f>
        <v>Máy đào, pông tông, máy đầm cóc</v>
      </c>
      <c r="C262" s="148"/>
      <c r="D262" s="148"/>
      <c r="E262" s="148"/>
      <c r="F262" s="148"/>
      <c r="G262" s="148"/>
      <c r="H262" s="148"/>
      <c r="I262" s="148"/>
      <c r="J262" s="148"/>
      <c r="K262" s="148"/>
      <c r="L262" s="148"/>
      <c r="M262" s="148"/>
      <c r="N262" s="148"/>
      <c r="O262" s="148"/>
    </row>
    <row r="263" spans="1:16" ht="19.5" customHeight="1" x14ac:dyDescent="0.35">
      <c r="A263" s="43" t="s">
        <v>10</v>
      </c>
      <c r="B263" s="43"/>
      <c r="C263" s="43"/>
      <c r="D263" s="43"/>
      <c r="E263" s="43"/>
      <c r="F263" s="43"/>
      <c r="G263" s="43"/>
      <c r="H263" s="43"/>
      <c r="I263" s="43"/>
      <c r="J263" s="43"/>
      <c r="K263" s="43"/>
      <c r="L263" s="43"/>
      <c r="M263" s="43"/>
      <c r="N263" s="43"/>
      <c r="O263" s="43"/>
      <c r="P263" s="43"/>
    </row>
    <row r="264" spans="1:16" ht="19.5" customHeight="1" x14ac:dyDescent="0.35">
      <c r="A264" s="43" t="s">
        <v>11</v>
      </c>
      <c r="B264" s="43"/>
      <c r="C264" s="43"/>
      <c r="D264" s="43"/>
      <c r="E264" s="43"/>
      <c r="F264" s="43"/>
      <c r="G264" s="43"/>
      <c r="H264" s="43"/>
      <c r="I264" s="43"/>
      <c r="J264" s="43"/>
      <c r="K264" s="43"/>
      <c r="L264" s="43"/>
      <c r="M264" s="43"/>
      <c r="N264" s="43"/>
      <c r="O264" s="43"/>
      <c r="P264" s="43"/>
    </row>
    <row r="265" spans="1:16" ht="21.75" customHeight="1" x14ac:dyDescent="0.35">
      <c r="B265" s="154" t="str">
        <f>VLOOKUP('Thang 1 -1'!D255,'Đầu vào'!A:H,3,0)</f>
        <v>- Đào đất lòng kênh bằng máy đào đoạn 4 từ Km: 0+424 đến Km: 0+499
- Đắp đất bờ kênh bằng máy đoạn 3 Km: 0+297 đến Km: 0+424</v>
      </c>
      <c r="C265" s="154"/>
      <c r="D265" s="154"/>
      <c r="E265" s="154"/>
      <c r="F265" s="154"/>
      <c r="G265" s="154"/>
      <c r="H265" s="154"/>
      <c r="I265" s="154"/>
      <c r="J265" s="154"/>
      <c r="K265" s="154"/>
      <c r="L265" s="154"/>
      <c r="M265" s="154"/>
      <c r="N265" s="154"/>
      <c r="O265" s="154"/>
    </row>
    <row r="266" spans="1:16" ht="23.25" customHeight="1" x14ac:dyDescent="0.35">
      <c r="A266" s="43" t="s">
        <v>12</v>
      </c>
      <c r="B266" s="43"/>
      <c r="C266" s="43"/>
      <c r="D266" s="43"/>
      <c r="E266" s="43"/>
      <c r="F266" s="43"/>
      <c r="G266" s="43"/>
      <c r="H266" s="43"/>
      <c r="I266" s="43"/>
      <c r="J266" s="43"/>
      <c r="K266" s="43"/>
      <c r="L266" s="43"/>
      <c r="M266" s="43"/>
      <c r="N266" s="43"/>
      <c r="O266" s="43"/>
      <c r="P266" s="43"/>
    </row>
    <row r="267" spans="1:16" ht="37.049999999999997" customHeight="1" x14ac:dyDescent="0.35">
      <c r="B267" s="149">
        <f>VLOOKUP('Thang 1 -1'!D255,'Đầu vào'!A:H,4,0)</f>
        <v>0</v>
      </c>
      <c r="C267" s="149"/>
      <c r="D267" s="149"/>
      <c r="E267" s="149"/>
      <c r="F267" s="149"/>
      <c r="G267" s="149"/>
      <c r="H267" s="149"/>
      <c r="I267" s="149"/>
      <c r="J267" s="149"/>
      <c r="K267" s="149"/>
      <c r="L267" s="149"/>
      <c r="M267" s="149"/>
      <c r="N267" s="149"/>
      <c r="O267" s="149"/>
    </row>
    <row r="268" spans="1:16" ht="21" customHeight="1" x14ac:dyDescent="0.35">
      <c r="A268" s="43" t="s">
        <v>13</v>
      </c>
      <c r="B268" s="43"/>
      <c r="C268" s="43"/>
      <c r="D268" s="43"/>
      <c r="E268" s="43"/>
      <c r="F268" s="43"/>
      <c r="G268" s="43"/>
      <c r="H268" s="43"/>
      <c r="I268" s="43"/>
      <c r="J268" s="43"/>
      <c r="K268" s="43"/>
      <c r="L268" s="43"/>
      <c r="M268" s="43"/>
      <c r="N268" s="43"/>
      <c r="O268" s="43"/>
      <c r="P268" s="43"/>
    </row>
    <row r="269" spans="1:16" s="43" customFormat="1" ht="20.25" customHeight="1" x14ac:dyDescent="0.35">
      <c r="A269" s="42" t="s">
        <v>14</v>
      </c>
      <c r="B269" s="42"/>
      <c r="E269" s="42" t="s">
        <v>15</v>
      </c>
      <c r="F269" s="11" t="s">
        <v>4</v>
      </c>
      <c r="G269" s="42"/>
      <c r="H269" s="44" t="s">
        <v>3</v>
      </c>
      <c r="I269" s="42"/>
      <c r="J269" s="49"/>
      <c r="K269" s="42"/>
      <c r="L269" s="48" t="s">
        <v>16</v>
      </c>
      <c r="N269" s="49"/>
      <c r="O269" s="42"/>
    </row>
    <row r="270" spans="1:16" s="43" customFormat="1" ht="6" customHeight="1" x14ac:dyDescent="0.35">
      <c r="A270" s="42"/>
      <c r="B270" s="42"/>
      <c r="E270" s="42"/>
      <c r="F270" s="50"/>
      <c r="G270" s="42"/>
      <c r="H270" s="44"/>
      <c r="I270" s="42"/>
      <c r="J270" s="42"/>
      <c r="K270" s="42"/>
      <c r="L270" s="48"/>
      <c r="N270" s="42"/>
      <c r="O270" s="42"/>
    </row>
    <row r="271" spans="1:16" s="43" customFormat="1" ht="20.25" customHeight="1" x14ac:dyDescent="0.35">
      <c r="A271" s="42" t="s">
        <v>17</v>
      </c>
      <c r="B271" s="42"/>
      <c r="E271" s="42" t="s">
        <v>15</v>
      </c>
      <c r="F271" s="11" t="s">
        <v>4</v>
      </c>
      <c r="G271" s="42"/>
      <c r="H271" s="44" t="s">
        <v>3</v>
      </c>
      <c r="I271" s="42"/>
      <c r="J271" s="49"/>
      <c r="K271" s="42"/>
      <c r="L271" s="48" t="s">
        <v>16</v>
      </c>
      <c r="N271" s="49"/>
    </row>
    <row r="272" spans="1:16" s="43" customFormat="1" ht="5.25" customHeight="1" x14ac:dyDescent="0.35">
      <c r="A272" s="42"/>
      <c r="B272" s="42"/>
      <c r="E272" s="42"/>
      <c r="F272" s="50"/>
      <c r="G272" s="42"/>
      <c r="H272" s="44"/>
      <c r="I272" s="42"/>
      <c r="J272" s="42"/>
      <c r="K272" s="42"/>
      <c r="L272" s="48"/>
      <c r="N272" s="42"/>
      <c r="O272" s="42"/>
    </row>
    <row r="273" spans="1:16" s="43" customFormat="1" ht="21" customHeight="1" x14ac:dyDescent="0.35">
      <c r="A273" s="42" t="s">
        <v>18</v>
      </c>
      <c r="B273" s="42"/>
      <c r="E273" s="42" t="s">
        <v>15</v>
      </c>
      <c r="F273" s="11" t="s">
        <v>4</v>
      </c>
      <c r="G273" s="42"/>
      <c r="H273" s="44" t="s">
        <v>3</v>
      </c>
      <c r="I273" s="42"/>
      <c r="J273" s="49"/>
      <c r="K273" s="42"/>
      <c r="L273" s="48" t="s">
        <v>16</v>
      </c>
      <c r="N273" s="49"/>
    </row>
    <row r="274" spans="1:16" s="43" customFormat="1" ht="6.75" customHeight="1" x14ac:dyDescent="0.35">
      <c r="A274" s="42"/>
      <c r="B274" s="42"/>
      <c r="E274" s="42"/>
      <c r="F274" s="50"/>
      <c r="G274" s="42"/>
      <c r="H274" s="44"/>
      <c r="I274" s="42"/>
      <c r="J274" s="42"/>
      <c r="K274" s="42"/>
      <c r="L274" s="48"/>
      <c r="N274" s="42"/>
      <c r="O274" s="42"/>
    </row>
    <row r="275" spans="1:16" s="43" customFormat="1" ht="19.5" customHeight="1" x14ac:dyDescent="0.35">
      <c r="A275" s="42" t="s">
        <v>19</v>
      </c>
      <c r="B275" s="42"/>
      <c r="E275" s="42" t="s">
        <v>15</v>
      </c>
      <c r="F275" s="11" t="s">
        <v>4</v>
      </c>
      <c r="G275" s="42"/>
      <c r="H275" s="44" t="s">
        <v>3</v>
      </c>
      <c r="I275" s="42"/>
      <c r="J275" s="49"/>
      <c r="K275" s="42"/>
      <c r="L275" s="48" t="s">
        <v>16</v>
      </c>
      <c r="N275" s="49"/>
    </row>
    <row r="276" spans="1:16" ht="7.5" customHeight="1" x14ac:dyDescent="0.35">
      <c r="C276" s="43"/>
      <c r="D276" s="43"/>
      <c r="H276" s="44"/>
      <c r="L276" s="48"/>
      <c r="M276" s="43"/>
      <c r="P276" s="43"/>
    </row>
    <row r="277" spans="1:16" ht="22.5" customHeight="1" x14ac:dyDescent="0.35">
      <c r="A277" s="43" t="s">
        <v>20</v>
      </c>
      <c r="B277" s="43"/>
      <c r="C277" s="43"/>
      <c r="D277" s="43"/>
      <c r="E277" s="43"/>
      <c r="F277" s="43"/>
      <c r="G277" s="43"/>
      <c r="H277" s="43"/>
      <c r="I277" s="43"/>
      <c r="J277" s="43"/>
      <c r="K277" s="43"/>
      <c r="L277" s="43"/>
      <c r="M277" s="43"/>
      <c r="N277" s="43"/>
      <c r="O277" s="43"/>
      <c r="P277" s="43"/>
    </row>
    <row r="278" spans="1:16" ht="23.25" customHeight="1" x14ac:dyDescent="0.35">
      <c r="B278" s="150">
        <f>VLOOKUP('Thang 1 -1'!D255,'Đầu vào'!A:H,7,0)</f>
        <v>0</v>
      </c>
      <c r="C278" s="150"/>
      <c r="D278" s="150"/>
      <c r="E278" s="150"/>
      <c r="F278" s="150"/>
      <c r="G278" s="150"/>
      <c r="H278" s="150"/>
      <c r="I278" s="150"/>
      <c r="J278" s="150"/>
      <c r="K278" s="150"/>
      <c r="L278" s="150"/>
      <c r="M278" s="150"/>
      <c r="N278" s="150"/>
      <c r="O278" s="150"/>
    </row>
    <row r="279" spans="1:16" ht="20.25" customHeight="1" x14ac:dyDescent="0.35">
      <c r="A279" s="43" t="s">
        <v>21</v>
      </c>
      <c r="B279" s="43"/>
      <c r="C279" s="43"/>
      <c r="D279" s="43"/>
      <c r="E279" s="43"/>
      <c r="F279" s="43"/>
      <c r="G279" s="43"/>
      <c r="H279" s="43"/>
      <c r="I279" s="43"/>
      <c r="J279" s="43"/>
      <c r="K279" s="43"/>
      <c r="L279" s="43"/>
      <c r="M279" s="43"/>
      <c r="N279" s="43"/>
      <c r="O279" s="43"/>
      <c r="P279" s="43"/>
    </row>
    <row r="280" spans="1:16" ht="24" customHeight="1" x14ac:dyDescent="0.35">
      <c r="B280" s="150">
        <f>VLOOKUP('Thang 1 -1'!D255,'Đầu vào'!A:H,8,0)</f>
        <v>0</v>
      </c>
      <c r="C280" s="150"/>
      <c r="D280" s="150"/>
      <c r="E280" s="150"/>
      <c r="F280" s="150"/>
      <c r="G280" s="150"/>
      <c r="H280" s="150"/>
      <c r="I280" s="150"/>
      <c r="J280" s="150"/>
      <c r="K280" s="150"/>
      <c r="L280" s="150"/>
      <c r="M280" s="150"/>
      <c r="N280" s="150"/>
      <c r="O280" s="150"/>
    </row>
    <row r="282" spans="1:16" s="43" customFormat="1" ht="17.399999999999999" x14ac:dyDescent="0.3">
      <c r="C282" s="51" t="s">
        <v>35</v>
      </c>
      <c r="G282" s="51"/>
      <c r="K282" s="51" t="s">
        <v>22</v>
      </c>
    </row>
    <row r="288" spans="1:16" s="43" customFormat="1" ht="17.399999999999999" x14ac:dyDescent="0.3">
      <c r="C288" s="51" t="str">
        <f>'Đầu vào'!$C$7</f>
        <v xml:space="preserve">Nguyễn Tuấn Thành </v>
      </c>
      <c r="G288" s="51"/>
      <c r="K288" s="51" t="str">
        <f>'Đầu vào'!$C$8</f>
        <v>Nguyễn Sĩ Thoả</v>
      </c>
    </row>
    <row r="289" spans="1:16" ht="22.5" customHeight="1" x14ac:dyDescent="0.35">
      <c r="A289" s="152" t="s">
        <v>0</v>
      </c>
      <c r="B289" s="152"/>
      <c r="C289" s="152"/>
      <c r="D289" s="152"/>
      <c r="E289" s="152"/>
      <c r="F289" s="152"/>
      <c r="G289" s="152"/>
      <c r="H289" s="152"/>
      <c r="I289" s="152"/>
      <c r="J289" s="152"/>
      <c r="K289" s="152"/>
      <c r="L289" s="152"/>
      <c r="M289" s="152"/>
      <c r="N289" s="152"/>
      <c r="O289" s="152"/>
    </row>
    <row r="290" spans="1:16" ht="13.5" customHeight="1" x14ac:dyDescent="0.35"/>
    <row r="291" spans="1:16" x14ac:dyDescent="0.35">
      <c r="A291" s="43" t="s">
        <v>1</v>
      </c>
      <c r="B291" s="43"/>
      <c r="D291" s="44">
        <f>D255+1</f>
        <v>40</v>
      </c>
    </row>
    <row r="292" spans="1:16" x14ac:dyDescent="0.35">
      <c r="O292" s="45" t="str">
        <f>"Hải phòng, ngày "&amp;DAY(P292)&amp;" tháng "&amp;MONTH(P292)&amp;" năm 2025"</f>
        <v>Hải phòng, ngày 8 tháng 12 năm 2025</v>
      </c>
      <c r="P292" s="46">
        <f>VLOOKUP('Thang 1 -1'!D291,'Đầu vào'!A:H,2,0)</f>
        <v>45999</v>
      </c>
    </row>
    <row r="294" spans="1:16" ht="21" customHeight="1" x14ac:dyDescent="0.35">
      <c r="A294" s="43" t="s">
        <v>2</v>
      </c>
      <c r="B294" s="43"/>
      <c r="C294" s="43"/>
      <c r="D294" s="47" t="s">
        <v>3</v>
      </c>
      <c r="E294" s="48"/>
      <c r="F294" s="11" t="s">
        <v>4</v>
      </c>
      <c r="H294" s="48" t="s">
        <v>5</v>
      </c>
      <c r="I294" s="48"/>
      <c r="J294" s="49"/>
      <c r="L294" s="48" t="s">
        <v>6</v>
      </c>
      <c r="N294" s="49"/>
    </row>
    <row r="295" spans="1:16" ht="21" customHeight="1" x14ac:dyDescent="0.35">
      <c r="A295" s="43" t="s">
        <v>7</v>
      </c>
      <c r="B295" s="43"/>
      <c r="C295" s="43"/>
      <c r="D295" s="43"/>
      <c r="E295" s="43"/>
      <c r="F295" s="43"/>
      <c r="G295" s="43"/>
      <c r="H295" s="43"/>
      <c r="I295" s="43"/>
      <c r="J295" s="43"/>
      <c r="K295" s="43"/>
      <c r="L295" s="43"/>
      <c r="M295" s="43"/>
      <c r="N295" s="43"/>
      <c r="O295" s="43"/>
      <c r="P295" s="43"/>
    </row>
    <row r="296" spans="1:16" ht="21" customHeight="1" x14ac:dyDescent="0.35">
      <c r="A296" s="42" t="s">
        <v>8</v>
      </c>
      <c r="C296" s="42" t="str">
        <f>VLOOKUP('Thang 1 -1'!D291,'Đầu vào'!A:H,5,0)</f>
        <v>01 tổ</v>
      </c>
    </row>
    <row r="297" spans="1:16" ht="21" customHeight="1" x14ac:dyDescent="0.35">
      <c r="A297" s="42" t="s">
        <v>9</v>
      </c>
    </row>
    <row r="298" spans="1:16" ht="24" customHeight="1" x14ac:dyDescent="0.35">
      <c r="B298" s="148" t="str">
        <f>VLOOKUP('Thang 1 -1'!D291,'Đầu vào'!A:H,6,0)</f>
        <v>Máy đào, pông tông, máy đầm cóc</v>
      </c>
      <c r="C298" s="148"/>
      <c r="D298" s="148"/>
      <c r="E298" s="148"/>
      <c r="F298" s="148"/>
      <c r="G298" s="148"/>
      <c r="H298" s="148"/>
      <c r="I298" s="148"/>
      <c r="J298" s="148"/>
      <c r="K298" s="148"/>
      <c r="L298" s="148"/>
      <c r="M298" s="148"/>
      <c r="N298" s="148"/>
      <c r="O298" s="148"/>
    </row>
    <row r="299" spans="1:16" ht="19.5" customHeight="1" x14ac:dyDescent="0.35">
      <c r="A299" s="43" t="s">
        <v>10</v>
      </c>
      <c r="B299" s="43"/>
      <c r="C299" s="43"/>
      <c r="D299" s="43"/>
      <c r="E299" s="43"/>
      <c r="F299" s="43"/>
      <c r="G299" s="43"/>
      <c r="H299" s="43"/>
      <c r="I299" s="43"/>
      <c r="J299" s="43"/>
      <c r="K299" s="43"/>
      <c r="L299" s="43"/>
      <c r="M299" s="43"/>
      <c r="N299" s="43"/>
      <c r="O299" s="43"/>
      <c r="P299" s="43"/>
    </row>
    <row r="300" spans="1:16" ht="19.5" customHeight="1" x14ac:dyDescent="0.35">
      <c r="A300" s="43" t="s">
        <v>11</v>
      </c>
      <c r="B300" s="43"/>
      <c r="C300" s="43"/>
      <c r="D300" s="43"/>
      <c r="E300" s="43"/>
      <c r="F300" s="43"/>
      <c r="G300" s="43"/>
      <c r="H300" s="43"/>
      <c r="I300" s="43"/>
      <c r="J300" s="43"/>
      <c r="K300" s="43"/>
      <c r="L300" s="43"/>
      <c r="M300" s="43"/>
      <c r="N300" s="43"/>
      <c r="O300" s="43"/>
      <c r="P300" s="43"/>
    </row>
    <row r="301" spans="1:16" ht="31.5" customHeight="1" x14ac:dyDescent="0.35">
      <c r="B301" s="149" t="str">
        <f>VLOOKUP('Thang 1 -1'!D291,'Đầu vào'!A:H,3,0)</f>
        <v>- Đào đất lòng kênh bằng máy đào đoạn 4 từ Km: 0+424 đến Km: 0+499
- Đắp đất bờ kênh bằng máy đoạn 3 Km: 0+297 đến Km: 0+424</v>
      </c>
      <c r="C301" s="149"/>
      <c r="D301" s="149"/>
      <c r="E301" s="149"/>
      <c r="F301" s="149"/>
      <c r="G301" s="149"/>
      <c r="H301" s="149"/>
      <c r="I301" s="149"/>
      <c r="J301" s="149"/>
      <c r="K301" s="149"/>
      <c r="L301" s="149"/>
      <c r="M301" s="149"/>
      <c r="N301" s="149"/>
      <c r="O301" s="149"/>
    </row>
    <row r="302" spans="1:16" ht="23.25" customHeight="1" x14ac:dyDescent="0.35">
      <c r="A302" s="43" t="s">
        <v>12</v>
      </c>
      <c r="B302" s="43"/>
      <c r="C302" s="43"/>
      <c r="D302" s="43"/>
      <c r="E302" s="43"/>
      <c r="F302" s="43"/>
      <c r="G302" s="43"/>
      <c r="H302" s="43"/>
      <c r="I302" s="43"/>
      <c r="J302" s="43"/>
      <c r="K302" s="43"/>
      <c r="L302" s="43"/>
      <c r="M302" s="43"/>
      <c r="N302" s="43"/>
      <c r="O302" s="43"/>
      <c r="P302" s="43"/>
    </row>
    <row r="303" spans="1:16" ht="27.75" customHeight="1" x14ac:dyDescent="0.35">
      <c r="B303" s="149">
        <f>VLOOKUP('Thang 1 -1'!D291,'Đầu vào'!A:H,4,0)</f>
        <v>0</v>
      </c>
      <c r="C303" s="149"/>
      <c r="D303" s="149"/>
      <c r="E303" s="149"/>
      <c r="F303" s="149"/>
      <c r="G303" s="149"/>
      <c r="H303" s="149"/>
      <c r="I303" s="149"/>
      <c r="J303" s="149"/>
      <c r="K303" s="149"/>
      <c r="L303" s="149"/>
      <c r="M303" s="149"/>
      <c r="N303" s="149"/>
      <c r="O303" s="149"/>
    </row>
    <row r="304" spans="1:16" ht="21" customHeight="1" x14ac:dyDescent="0.35">
      <c r="A304" s="43" t="s">
        <v>13</v>
      </c>
      <c r="B304" s="43"/>
      <c r="C304" s="43"/>
      <c r="D304" s="43"/>
      <c r="E304" s="43"/>
      <c r="F304" s="43"/>
      <c r="G304" s="43"/>
      <c r="H304" s="43"/>
      <c r="I304" s="43"/>
      <c r="J304" s="43"/>
      <c r="K304" s="43"/>
      <c r="L304" s="43"/>
      <c r="M304" s="43"/>
      <c r="N304" s="43"/>
      <c r="O304" s="43"/>
      <c r="P304" s="43"/>
    </row>
    <row r="305" spans="1:16" s="43" customFormat="1" ht="20.25" customHeight="1" x14ac:dyDescent="0.35">
      <c r="A305" s="42" t="s">
        <v>14</v>
      </c>
      <c r="B305" s="42"/>
      <c r="E305" s="42" t="s">
        <v>15</v>
      </c>
      <c r="F305" s="11" t="s">
        <v>4</v>
      </c>
      <c r="G305" s="42"/>
      <c r="H305" s="44" t="s">
        <v>3</v>
      </c>
      <c r="I305" s="42"/>
      <c r="J305" s="49"/>
      <c r="K305" s="42"/>
      <c r="L305" s="48" t="s">
        <v>16</v>
      </c>
      <c r="N305" s="49"/>
      <c r="O305" s="42"/>
    </row>
    <row r="306" spans="1:16" s="43" customFormat="1" ht="6" customHeight="1" x14ac:dyDescent="0.35">
      <c r="A306" s="42"/>
      <c r="B306" s="42"/>
      <c r="E306" s="42"/>
      <c r="F306" s="50"/>
      <c r="G306" s="42"/>
      <c r="H306" s="44"/>
      <c r="I306" s="42"/>
      <c r="J306" s="42"/>
      <c r="K306" s="42"/>
      <c r="L306" s="48"/>
      <c r="N306" s="42"/>
      <c r="O306" s="42"/>
    </row>
    <row r="307" spans="1:16" s="43" customFormat="1" ht="20.25" customHeight="1" x14ac:dyDescent="0.35">
      <c r="A307" s="42" t="s">
        <v>17</v>
      </c>
      <c r="B307" s="42"/>
      <c r="E307" s="42" t="s">
        <v>15</v>
      </c>
      <c r="F307" s="11" t="s">
        <v>4</v>
      </c>
      <c r="G307" s="42"/>
      <c r="H307" s="44" t="s">
        <v>3</v>
      </c>
      <c r="I307" s="42"/>
      <c r="J307" s="49"/>
      <c r="K307" s="42"/>
      <c r="L307" s="48" t="s">
        <v>16</v>
      </c>
      <c r="N307" s="49"/>
    </row>
    <row r="308" spans="1:16" s="43" customFormat="1" ht="5.25" customHeight="1" x14ac:dyDescent="0.35">
      <c r="A308" s="42"/>
      <c r="B308" s="42"/>
      <c r="E308" s="42"/>
      <c r="F308" s="50"/>
      <c r="G308" s="42"/>
      <c r="H308" s="44"/>
      <c r="I308" s="42"/>
      <c r="J308" s="42"/>
      <c r="K308" s="42"/>
      <c r="L308" s="48"/>
      <c r="N308" s="42"/>
      <c r="O308" s="42"/>
    </row>
    <row r="309" spans="1:16" s="43" customFormat="1" ht="21" customHeight="1" x14ac:dyDescent="0.35">
      <c r="A309" s="42" t="s">
        <v>18</v>
      </c>
      <c r="B309" s="42"/>
      <c r="E309" s="42" t="s">
        <v>15</v>
      </c>
      <c r="F309" s="11" t="s">
        <v>4</v>
      </c>
      <c r="G309" s="42"/>
      <c r="H309" s="44" t="s">
        <v>3</v>
      </c>
      <c r="I309" s="42"/>
      <c r="J309" s="49"/>
      <c r="K309" s="42"/>
      <c r="L309" s="48" t="s">
        <v>16</v>
      </c>
      <c r="N309" s="49"/>
    </row>
    <row r="310" spans="1:16" s="43" customFormat="1" ht="6.75" customHeight="1" x14ac:dyDescent="0.35">
      <c r="A310" s="42"/>
      <c r="B310" s="42"/>
      <c r="E310" s="42"/>
      <c r="F310" s="50"/>
      <c r="G310" s="42"/>
      <c r="H310" s="44"/>
      <c r="I310" s="42"/>
      <c r="J310" s="42"/>
      <c r="K310" s="42"/>
      <c r="L310" s="48"/>
      <c r="N310" s="42"/>
      <c r="O310" s="42"/>
    </row>
    <row r="311" spans="1:16" s="43" customFormat="1" ht="19.5" customHeight="1" x14ac:dyDescent="0.35">
      <c r="A311" s="42" t="s">
        <v>19</v>
      </c>
      <c r="B311" s="42"/>
      <c r="E311" s="42" t="s">
        <v>15</v>
      </c>
      <c r="F311" s="11" t="s">
        <v>4</v>
      </c>
      <c r="G311" s="42"/>
      <c r="H311" s="44" t="s">
        <v>3</v>
      </c>
      <c r="I311" s="42"/>
      <c r="J311" s="49"/>
      <c r="K311" s="42"/>
      <c r="L311" s="48" t="s">
        <v>16</v>
      </c>
      <c r="N311" s="49"/>
    </row>
    <row r="312" spans="1:16" ht="7.5" customHeight="1" x14ac:dyDescent="0.35">
      <c r="C312" s="43"/>
      <c r="D312" s="43"/>
      <c r="H312" s="44"/>
      <c r="L312" s="48"/>
      <c r="M312" s="43"/>
      <c r="P312" s="43"/>
    </row>
    <row r="313" spans="1:16" ht="22.5" customHeight="1" x14ac:dyDescent="0.35">
      <c r="A313" s="43" t="s">
        <v>20</v>
      </c>
      <c r="B313" s="43"/>
      <c r="C313" s="43"/>
      <c r="D313" s="43"/>
      <c r="E313" s="43"/>
      <c r="F313" s="43"/>
      <c r="G313" s="43"/>
      <c r="H313" s="43"/>
      <c r="I313" s="43"/>
      <c r="J313" s="43"/>
      <c r="K313" s="43"/>
      <c r="L313" s="43"/>
      <c r="M313" s="43"/>
      <c r="N313" s="43"/>
      <c r="O313" s="43"/>
      <c r="P313" s="43"/>
    </row>
    <row r="314" spans="1:16" ht="23.25" customHeight="1" x14ac:dyDescent="0.35">
      <c r="B314" s="150">
        <f>VLOOKUP('Thang 1 -1'!D291,'Đầu vào'!A:H,7,0)</f>
        <v>0</v>
      </c>
      <c r="C314" s="150"/>
      <c r="D314" s="150"/>
      <c r="E314" s="150"/>
      <c r="F314" s="150"/>
      <c r="G314" s="150"/>
      <c r="H314" s="150"/>
      <c r="I314" s="150"/>
      <c r="J314" s="150"/>
      <c r="K314" s="150"/>
      <c r="L314" s="150"/>
      <c r="M314" s="150"/>
      <c r="N314" s="150"/>
      <c r="O314" s="150"/>
    </row>
    <row r="315" spans="1:16" ht="20.25" customHeight="1" x14ac:dyDescent="0.35">
      <c r="A315" s="43" t="s">
        <v>21</v>
      </c>
      <c r="B315" s="43"/>
      <c r="C315" s="43"/>
      <c r="D315" s="43"/>
      <c r="E315" s="43"/>
      <c r="F315" s="43"/>
      <c r="G315" s="43"/>
      <c r="H315" s="43"/>
      <c r="I315" s="43"/>
      <c r="J315" s="43"/>
      <c r="K315" s="43"/>
      <c r="L315" s="43"/>
      <c r="M315" s="43"/>
      <c r="N315" s="43"/>
      <c r="O315" s="43"/>
      <c r="P315" s="43"/>
    </row>
    <row r="316" spans="1:16" ht="24" customHeight="1" x14ac:dyDescent="0.35">
      <c r="B316" s="150">
        <f>VLOOKUP('Thang 1 -1'!D291,'Đầu vào'!A:H,8,0)</f>
        <v>0</v>
      </c>
      <c r="C316" s="150"/>
      <c r="D316" s="150"/>
      <c r="E316" s="150"/>
      <c r="F316" s="150"/>
      <c r="G316" s="150"/>
      <c r="H316" s="150"/>
      <c r="I316" s="150"/>
      <c r="J316" s="150"/>
      <c r="K316" s="150"/>
      <c r="L316" s="150"/>
      <c r="M316" s="150"/>
      <c r="N316" s="150"/>
      <c r="O316" s="150"/>
    </row>
    <row r="318" spans="1:16" s="43" customFormat="1" ht="17.399999999999999" x14ac:dyDescent="0.3">
      <c r="C318" s="51" t="s">
        <v>35</v>
      </c>
      <c r="G318" s="51"/>
      <c r="K318" s="51" t="s">
        <v>22</v>
      </c>
    </row>
    <row r="324" spans="1:16" s="43" customFormat="1" ht="17.399999999999999" x14ac:dyDescent="0.3">
      <c r="C324" s="51" t="str">
        <f>'Đầu vào'!$C$7</f>
        <v xml:space="preserve">Nguyễn Tuấn Thành </v>
      </c>
      <c r="G324" s="51"/>
      <c r="K324" s="51" t="str">
        <f>'Đầu vào'!$C$8</f>
        <v>Nguyễn Sĩ Thoả</v>
      </c>
    </row>
    <row r="325" spans="1:16" ht="22.5" customHeight="1" x14ac:dyDescent="0.35">
      <c r="A325" s="152" t="s">
        <v>0</v>
      </c>
      <c r="B325" s="152"/>
      <c r="C325" s="152"/>
      <c r="D325" s="152"/>
      <c r="E325" s="152"/>
      <c r="F325" s="152"/>
      <c r="G325" s="152"/>
      <c r="H325" s="152"/>
      <c r="I325" s="152"/>
      <c r="J325" s="152"/>
      <c r="K325" s="152"/>
      <c r="L325" s="152"/>
      <c r="M325" s="152"/>
      <c r="N325" s="152"/>
      <c r="O325" s="152"/>
    </row>
    <row r="326" spans="1:16" ht="13.5" customHeight="1" x14ac:dyDescent="0.35"/>
    <row r="327" spans="1:16" x14ac:dyDescent="0.35">
      <c r="A327" s="43" t="s">
        <v>1</v>
      </c>
      <c r="B327" s="43"/>
      <c r="D327" s="44">
        <f>D291+1</f>
        <v>41</v>
      </c>
    </row>
    <row r="328" spans="1:16" x14ac:dyDescent="0.35">
      <c r="O328" s="45" t="str">
        <f>"Hải phòng, ngày "&amp;DAY(P328)&amp;" tháng "&amp;MONTH(P328)&amp;" năm 2025"</f>
        <v>Hải phòng, ngày 9 tháng 12 năm 2025</v>
      </c>
      <c r="P328" s="46">
        <f>VLOOKUP('Thang 1 -1'!D327,'Đầu vào'!A:H,2,0)</f>
        <v>46000</v>
      </c>
    </row>
    <row r="330" spans="1:16" ht="21" customHeight="1" x14ac:dyDescent="0.35">
      <c r="A330" s="43" t="s">
        <v>2</v>
      </c>
      <c r="B330" s="43"/>
      <c r="C330" s="43"/>
      <c r="D330" s="47" t="s">
        <v>3</v>
      </c>
      <c r="E330" s="48"/>
      <c r="F330" s="11" t="s">
        <v>4</v>
      </c>
      <c r="H330" s="48" t="s">
        <v>5</v>
      </c>
      <c r="I330" s="48"/>
      <c r="J330" s="49"/>
      <c r="L330" s="48" t="s">
        <v>6</v>
      </c>
      <c r="N330" s="49"/>
    </row>
    <row r="331" spans="1:16" ht="21" customHeight="1" x14ac:dyDescent="0.35">
      <c r="A331" s="43" t="s">
        <v>7</v>
      </c>
      <c r="B331" s="43"/>
      <c r="C331" s="43"/>
      <c r="D331" s="43"/>
      <c r="E331" s="43"/>
      <c r="F331" s="43"/>
      <c r="G331" s="43"/>
      <c r="H331" s="43"/>
      <c r="I331" s="43"/>
      <c r="J331" s="43"/>
      <c r="K331" s="43"/>
      <c r="L331" s="43"/>
      <c r="M331" s="43"/>
      <c r="N331" s="43"/>
      <c r="O331" s="43"/>
      <c r="P331" s="43"/>
    </row>
    <row r="332" spans="1:16" ht="21" customHeight="1" x14ac:dyDescent="0.35">
      <c r="A332" s="42" t="s">
        <v>8</v>
      </c>
      <c r="C332" s="42" t="str">
        <f>VLOOKUP('Thang 1 -1'!D327,'Đầu vào'!A:H,5,0)</f>
        <v>01 tổ</v>
      </c>
    </row>
    <row r="333" spans="1:16" ht="21" customHeight="1" x14ac:dyDescent="0.35">
      <c r="A333" s="42" t="s">
        <v>9</v>
      </c>
    </row>
    <row r="334" spans="1:16" ht="24" customHeight="1" x14ac:dyDescent="0.35">
      <c r="B334" s="148" t="str">
        <f>VLOOKUP('Thang 1 -1'!D327,'Đầu vào'!A:H,6,0)</f>
        <v>Máy đào, pông tông, máy đầm cóc</v>
      </c>
      <c r="C334" s="148"/>
      <c r="D334" s="148"/>
      <c r="E334" s="148"/>
      <c r="F334" s="148"/>
      <c r="G334" s="148"/>
      <c r="H334" s="148"/>
      <c r="I334" s="148"/>
      <c r="J334" s="148"/>
      <c r="K334" s="148"/>
      <c r="L334" s="148"/>
      <c r="M334" s="148"/>
      <c r="N334" s="148"/>
      <c r="O334" s="148"/>
    </row>
    <row r="335" spans="1:16" ht="19.5" customHeight="1" x14ac:dyDescent="0.35">
      <c r="A335" s="43" t="s">
        <v>10</v>
      </c>
      <c r="B335" s="43"/>
      <c r="C335" s="43"/>
      <c r="D335" s="43"/>
      <c r="E335" s="43"/>
      <c r="F335" s="43"/>
      <c r="G335" s="43"/>
      <c r="H335" s="43"/>
      <c r="I335" s="43"/>
      <c r="J335" s="43"/>
      <c r="K335" s="43"/>
      <c r="L335" s="43"/>
      <c r="M335" s="43"/>
      <c r="N335" s="43"/>
      <c r="O335" s="43"/>
      <c r="P335" s="43"/>
    </row>
    <row r="336" spans="1:16" ht="19.5" customHeight="1" x14ac:dyDescent="0.35">
      <c r="A336" s="43" t="s">
        <v>11</v>
      </c>
      <c r="B336" s="43"/>
      <c r="C336" s="43"/>
      <c r="D336" s="43"/>
      <c r="E336" s="43"/>
      <c r="F336" s="43"/>
      <c r="G336" s="43"/>
      <c r="H336" s="43"/>
      <c r="I336" s="43"/>
      <c r="J336" s="43"/>
      <c r="K336" s="43"/>
      <c r="L336" s="43"/>
      <c r="M336" s="43"/>
      <c r="N336" s="43"/>
      <c r="O336" s="43"/>
      <c r="P336" s="43"/>
    </row>
    <row r="337" spans="1:16" ht="25.5" customHeight="1" x14ac:dyDescent="0.35">
      <c r="B337" s="149" t="str">
        <f>VLOOKUP('Thang 1 -1'!D327,'Đầu vào'!A:H,3,0)</f>
        <v>- Đào đất lòng kênh bằng máy đào đoạn 4 từ Km: 0+424 đến Km: 0+499
- Đắp đất bờ kênh bằng máy đoạn 3 Km: 0+297 đến Km: 0+424</v>
      </c>
      <c r="C337" s="149"/>
      <c r="D337" s="149"/>
      <c r="E337" s="149"/>
      <c r="F337" s="149"/>
      <c r="G337" s="149"/>
      <c r="H337" s="149"/>
      <c r="I337" s="149"/>
      <c r="J337" s="149"/>
      <c r="K337" s="149"/>
      <c r="L337" s="149"/>
      <c r="M337" s="149"/>
      <c r="N337" s="149"/>
      <c r="O337" s="149"/>
    </row>
    <row r="338" spans="1:16" ht="23.25" customHeight="1" x14ac:dyDescent="0.35">
      <c r="A338" s="43" t="s">
        <v>12</v>
      </c>
      <c r="B338" s="43"/>
      <c r="C338" s="43"/>
      <c r="D338" s="43"/>
      <c r="E338" s="43"/>
      <c r="F338" s="43"/>
      <c r="G338" s="43"/>
      <c r="H338" s="43"/>
      <c r="I338" s="43"/>
      <c r="J338" s="43"/>
      <c r="K338" s="43"/>
      <c r="L338" s="43"/>
      <c r="M338" s="43"/>
      <c r="N338" s="43"/>
      <c r="O338" s="43"/>
      <c r="P338" s="43"/>
    </row>
    <row r="339" spans="1:16" ht="22.5" customHeight="1" x14ac:dyDescent="0.35">
      <c r="B339" s="149">
        <f>VLOOKUP('Thang 1 -1'!D327,'Đầu vào'!A:H,4,0)</f>
        <v>0</v>
      </c>
      <c r="C339" s="149"/>
      <c r="D339" s="149"/>
      <c r="E339" s="149"/>
      <c r="F339" s="149"/>
      <c r="G339" s="149"/>
      <c r="H339" s="149"/>
      <c r="I339" s="149"/>
      <c r="J339" s="149"/>
      <c r="K339" s="149"/>
      <c r="L339" s="149"/>
      <c r="M339" s="149"/>
      <c r="N339" s="149"/>
      <c r="O339" s="149"/>
    </row>
    <row r="340" spans="1:16" ht="21" customHeight="1" x14ac:dyDescent="0.35">
      <c r="A340" s="43" t="s">
        <v>13</v>
      </c>
      <c r="B340" s="43"/>
      <c r="C340" s="43"/>
      <c r="D340" s="43"/>
      <c r="E340" s="43"/>
      <c r="F340" s="43"/>
      <c r="G340" s="43"/>
      <c r="H340" s="43"/>
      <c r="I340" s="43"/>
      <c r="J340" s="43"/>
      <c r="K340" s="43"/>
      <c r="L340" s="43"/>
      <c r="M340" s="43"/>
      <c r="N340" s="43"/>
      <c r="O340" s="43"/>
      <c r="P340" s="43"/>
    </row>
    <row r="341" spans="1:16" s="43" customFormat="1" ht="20.25" customHeight="1" x14ac:dyDescent="0.35">
      <c r="A341" s="42" t="s">
        <v>14</v>
      </c>
      <c r="B341" s="42"/>
      <c r="E341" s="42" t="s">
        <v>15</v>
      </c>
      <c r="F341" s="11" t="s">
        <v>4</v>
      </c>
      <c r="G341" s="42"/>
      <c r="H341" s="44" t="s">
        <v>3</v>
      </c>
      <c r="I341" s="42"/>
      <c r="J341" s="49"/>
      <c r="K341" s="42"/>
      <c r="L341" s="48" t="s">
        <v>16</v>
      </c>
      <c r="N341" s="49"/>
      <c r="O341" s="42"/>
    </row>
    <row r="342" spans="1:16" s="43" customFormat="1" ht="6" customHeight="1" x14ac:dyDescent="0.35">
      <c r="A342" s="42"/>
      <c r="B342" s="42"/>
      <c r="E342" s="42"/>
      <c r="F342" s="50"/>
      <c r="G342" s="42"/>
      <c r="H342" s="44"/>
      <c r="I342" s="42"/>
      <c r="J342" s="42"/>
      <c r="K342" s="42"/>
      <c r="L342" s="48"/>
      <c r="N342" s="42"/>
      <c r="O342" s="42"/>
    </row>
    <row r="343" spans="1:16" s="43" customFormat="1" ht="20.25" customHeight="1" x14ac:dyDescent="0.35">
      <c r="A343" s="42" t="s">
        <v>17</v>
      </c>
      <c r="B343" s="42"/>
      <c r="E343" s="42" t="s">
        <v>15</v>
      </c>
      <c r="F343" s="11" t="s">
        <v>4</v>
      </c>
      <c r="G343" s="42"/>
      <c r="H343" s="44" t="s">
        <v>3</v>
      </c>
      <c r="I343" s="42"/>
      <c r="J343" s="49"/>
      <c r="K343" s="42"/>
      <c r="L343" s="48" t="s">
        <v>16</v>
      </c>
      <c r="N343" s="49"/>
    </row>
    <row r="344" spans="1:16" s="43" customFormat="1" ht="5.25" customHeight="1" x14ac:dyDescent="0.35">
      <c r="A344" s="42"/>
      <c r="B344" s="42"/>
      <c r="E344" s="42"/>
      <c r="F344" s="50"/>
      <c r="G344" s="42"/>
      <c r="H344" s="44"/>
      <c r="I344" s="42"/>
      <c r="J344" s="42"/>
      <c r="K344" s="42"/>
      <c r="L344" s="48"/>
      <c r="N344" s="42"/>
      <c r="O344" s="42"/>
    </row>
    <row r="345" spans="1:16" s="43" customFormat="1" ht="21" customHeight="1" x14ac:dyDescent="0.35">
      <c r="A345" s="42" t="s">
        <v>18</v>
      </c>
      <c r="B345" s="42"/>
      <c r="E345" s="42" t="s">
        <v>15</v>
      </c>
      <c r="F345" s="11" t="s">
        <v>4</v>
      </c>
      <c r="G345" s="42"/>
      <c r="H345" s="44" t="s">
        <v>3</v>
      </c>
      <c r="I345" s="42"/>
      <c r="J345" s="49"/>
      <c r="K345" s="42"/>
      <c r="L345" s="48" t="s">
        <v>16</v>
      </c>
      <c r="N345" s="49"/>
    </row>
    <row r="346" spans="1:16" s="43" customFormat="1" ht="6.75" customHeight="1" x14ac:dyDescent="0.35">
      <c r="A346" s="42"/>
      <c r="B346" s="42"/>
      <c r="E346" s="42"/>
      <c r="F346" s="50"/>
      <c r="G346" s="42"/>
      <c r="H346" s="44"/>
      <c r="I346" s="42"/>
      <c r="J346" s="42"/>
      <c r="K346" s="42"/>
      <c r="L346" s="48"/>
      <c r="N346" s="42"/>
      <c r="O346" s="42"/>
    </row>
    <row r="347" spans="1:16" s="43" customFormat="1" ht="19.5" customHeight="1" x14ac:dyDescent="0.35">
      <c r="A347" s="42" t="s">
        <v>19</v>
      </c>
      <c r="B347" s="42"/>
      <c r="E347" s="42" t="s">
        <v>15</v>
      </c>
      <c r="F347" s="11" t="s">
        <v>4</v>
      </c>
      <c r="G347" s="42"/>
      <c r="H347" s="44" t="s">
        <v>3</v>
      </c>
      <c r="I347" s="42"/>
      <c r="J347" s="49"/>
      <c r="K347" s="42"/>
      <c r="L347" s="48" t="s">
        <v>16</v>
      </c>
      <c r="N347" s="49"/>
    </row>
    <row r="348" spans="1:16" ht="7.5" customHeight="1" x14ac:dyDescent="0.35">
      <c r="C348" s="43"/>
      <c r="D348" s="43"/>
      <c r="H348" s="44"/>
      <c r="L348" s="48"/>
      <c r="M348" s="43"/>
      <c r="P348" s="43"/>
    </row>
    <row r="349" spans="1:16" ht="22.5" customHeight="1" x14ac:dyDescent="0.35">
      <c r="A349" s="43" t="s">
        <v>20</v>
      </c>
      <c r="B349" s="43"/>
      <c r="C349" s="43"/>
      <c r="D349" s="43"/>
      <c r="E349" s="43"/>
      <c r="F349" s="43"/>
      <c r="G349" s="43"/>
      <c r="H349" s="43"/>
      <c r="I349" s="43"/>
      <c r="J349" s="43"/>
      <c r="K349" s="43"/>
      <c r="L349" s="43"/>
      <c r="M349" s="43"/>
      <c r="N349" s="43"/>
      <c r="O349" s="43"/>
      <c r="P349" s="43"/>
    </row>
    <row r="350" spans="1:16" ht="23.25" customHeight="1" x14ac:dyDescent="0.35">
      <c r="B350" s="150">
        <f>VLOOKUP('Thang 1 -1'!D327,'Đầu vào'!A:H,7,0)</f>
        <v>0</v>
      </c>
      <c r="C350" s="150"/>
      <c r="D350" s="150"/>
      <c r="E350" s="150"/>
      <c r="F350" s="150"/>
      <c r="G350" s="150"/>
      <c r="H350" s="150"/>
      <c r="I350" s="150"/>
      <c r="J350" s="150"/>
      <c r="K350" s="150"/>
      <c r="L350" s="150"/>
      <c r="M350" s="150"/>
      <c r="N350" s="150"/>
      <c r="O350" s="150"/>
    </row>
    <row r="351" spans="1:16" ht="20.25" customHeight="1" x14ac:dyDescent="0.35">
      <c r="A351" s="43" t="s">
        <v>21</v>
      </c>
      <c r="B351" s="43"/>
      <c r="C351" s="43"/>
      <c r="D351" s="43"/>
      <c r="E351" s="43"/>
      <c r="F351" s="43"/>
      <c r="G351" s="43"/>
      <c r="H351" s="43"/>
      <c r="I351" s="43"/>
      <c r="J351" s="43"/>
      <c r="K351" s="43"/>
      <c r="L351" s="43"/>
      <c r="M351" s="43"/>
      <c r="N351" s="43"/>
      <c r="O351" s="43"/>
      <c r="P351" s="43"/>
    </row>
    <row r="352" spans="1:16" ht="24" customHeight="1" x14ac:dyDescent="0.35">
      <c r="B352" s="150">
        <f>VLOOKUP('Thang 1 -1'!D327,'Đầu vào'!A:H,8,0)</f>
        <v>0</v>
      </c>
      <c r="C352" s="150"/>
      <c r="D352" s="150"/>
      <c r="E352" s="150"/>
      <c r="F352" s="150"/>
      <c r="G352" s="150"/>
      <c r="H352" s="150"/>
      <c r="I352" s="150"/>
      <c r="J352" s="150"/>
      <c r="K352" s="150"/>
      <c r="L352" s="150"/>
      <c r="M352" s="150"/>
      <c r="N352" s="150"/>
      <c r="O352" s="150"/>
    </row>
    <row r="354" spans="1:16" s="43" customFormat="1" ht="17.399999999999999" x14ac:dyDescent="0.3">
      <c r="C354" s="51" t="s">
        <v>35</v>
      </c>
      <c r="G354" s="51"/>
      <c r="K354" s="51" t="s">
        <v>22</v>
      </c>
    </row>
    <row r="360" spans="1:16" s="92" customFormat="1" ht="22.5" customHeight="1" x14ac:dyDescent="0.25">
      <c r="C360" s="93" t="str">
        <f>'Đầu vào'!$C$7</f>
        <v xml:space="preserve">Nguyễn Tuấn Thành </v>
      </c>
      <c r="G360" s="93"/>
      <c r="K360" s="93" t="str">
        <f>'Đầu vào'!$C$8</f>
        <v>Nguyễn Sĩ Thoả</v>
      </c>
    </row>
    <row r="361" spans="1:16" ht="22.5" customHeight="1" x14ac:dyDescent="0.35">
      <c r="A361" s="152" t="s">
        <v>0</v>
      </c>
      <c r="B361" s="152"/>
      <c r="C361" s="152"/>
      <c r="D361" s="152"/>
      <c r="E361" s="152"/>
      <c r="F361" s="152"/>
      <c r="G361" s="152"/>
      <c r="H361" s="152"/>
      <c r="I361" s="152"/>
      <c r="J361" s="152"/>
      <c r="K361" s="152"/>
      <c r="L361" s="152"/>
      <c r="M361" s="152"/>
      <c r="N361" s="152"/>
      <c r="O361" s="152"/>
    </row>
    <row r="362" spans="1:16" ht="13.5" customHeight="1" x14ac:dyDescent="0.35"/>
    <row r="363" spans="1:16" x14ac:dyDescent="0.35">
      <c r="A363" s="43" t="s">
        <v>1</v>
      </c>
      <c r="B363" s="43"/>
      <c r="D363" s="44">
        <f>D327+1</f>
        <v>42</v>
      </c>
    </row>
    <row r="364" spans="1:16" x14ac:dyDescent="0.35">
      <c r="O364" s="45" t="str">
        <f>"Hải phòng, ngày "&amp;DAY(P364)&amp;" tháng "&amp;MONTH(P364)&amp;" năm 2025"</f>
        <v>Hải phòng, ngày 10 tháng 12 năm 2025</v>
      </c>
      <c r="P364" s="46">
        <f>VLOOKUP('Thang 1 -1'!D363,'Đầu vào'!A:H,2,0)</f>
        <v>46001</v>
      </c>
    </row>
    <row r="366" spans="1:16" ht="21" customHeight="1" x14ac:dyDescent="0.35">
      <c r="A366" s="43" t="s">
        <v>2</v>
      </c>
      <c r="B366" s="43"/>
      <c r="C366" s="43"/>
      <c r="D366" s="47" t="s">
        <v>3</v>
      </c>
      <c r="E366" s="48"/>
      <c r="F366" s="11" t="s">
        <v>4</v>
      </c>
      <c r="H366" s="48" t="s">
        <v>5</v>
      </c>
      <c r="I366" s="48"/>
      <c r="J366" s="49"/>
      <c r="L366" s="48" t="s">
        <v>6</v>
      </c>
      <c r="N366" s="49"/>
    </row>
    <row r="367" spans="1:16" ht="21" customHeight="1" x14ac:dyDescent="0.35">
      <c r="A367" s="43" t="s">
        <v>7</v>
      </c>
      <c r="B367" s="43"/>
      <c r="C367" s="43"/>
      <c r="D367" s="43"/>
      <c r="E367" s="43"/>
      <c r="F367" s="43"/>
      <c r="G367" s="43"/>
      <c r="H367" s="43"/>
      <c r="I367" s="43"/>
      <c r="J367" s="43"/>
      <c r="K367" s="43"/>
      <c r="L367" s="43"/>
      <c r="M367" s="43"/>
      <c r="N367" s="43"/>
      <c r="O367" s="43"/>
      <c r="P367" s="43"/>
    </row>
    <row r="368" spans="1:16" ht="21" customHeight="1" x14ac:dyDescent="0.35">
      <c r="A368" s="42" t="s">
        <v>8</v>
      </c>
      <c r="C368" s="42" t="str">
        <f>VLOOKUP('Thang 1 -1'!D363,'Đầu vào'!A:H,5,0)</f>
        <v>01 tổ</v>
      </c>
    </row>
    <row r="369" spans="1:16" ht="21" customHeight="1" x14ac:dyDescent="0.35">
      <c r="A369" s="42" t="s">
        <v>9</v>
      </c>
    </row>
    <row r="370" spans="1:16" ht="20.25" customHeight="1" x14ac:dyDescent="0.35">
      <c r="B370" s="148" t="str">
        <f>VLOOKUP('Thang 1 -1'!D363,'Đầu vào'!A:H,6,0)</f>
        <v>Máy đào, pông tông, máy đầm cóc.</v>
      </c>
      <c r="C370" s="148"/>
      <c r="D370" s="148"/>
      <c r="E370" s="148"/>
      <c r="F370" s="148"/>
      <c r="G370" s="148"/>
      <c r="H370" s="148"/>
      <c r="I370" s="148"/>
      <c r="J370" s="148"/>
      <c r="K370" s="148"/>
      <c r="L370" s="148"/>
      <c r="M370" s="148"/>
      <c r="N370" s="148"/>
      <c r="O370" s="148"/>
    </row>
    <row r="371" spans="1:16" ht="19.5" customHeight="1" x14ac:dyDescent="0.35">
      <c r="A371" s="43" t="s">
        <v>10</v>
      </c>
      <c r="B371" s="43"/>
      <c r="C371" s="43"/>
      <c r="D371" s="43"/>
      <c r="E371" s="43"/>
      <c r="F371" s="43"/>
      <c r="G371" s="43"/>
      <c r="H371" s="43"/>
      <c r="I371" s="43"/>
      <c r="J371" s="43"/>
      <c r="K371" s="43"/>
      <c r="L371" s="43"/>
      <c r="M371" s="43"/>
      <c r="N371" s="43"/>
      <c r="O371" s="43"/>
      <c r="P371" s="43"/>
    </row>
    <row r="372" spans="1:16" ht="19.5" customHeight="1" x14ac:dyDescent="0.35">
      <c r="A372" s="43" t="s">
        <v>11</v>
      </c>
      <c r="B372" s="43"/>
      <c r="C372" s="43"/>
      <c r="D372" s="43"/>
      <c r="E372" s="43"/>
      <c r="F372" s="43"/>
      <c r="G372" s="43"/>
      <c r="H372" s="43"/>
      <c r="I372" s="43"/>
      <c r="J372" s="43"/>
      <c r="K372" s="43"/>
      <c r="L372" s="43"/>
      <c r="M372" s="43"/>
      <c r="N372" s="43"/>
      <c r="O372" s="43"/>
      <c r="P372" s="43"/>
    </row>
    <row r="373" spans="1:16" s="73" customFormat="1" ht="57.75" customHeight="1" x14ac:dyDescent="0.25">
      <c r="B373" s="153" t="str">
        <f>VLOOKUP('Thang 1 -1'!D363,'Đầu vào'!A:H,3,0)</f>
        <v>- Đào đất lòng kênh bằng máy đào đoạn 4 từ Km: 0+424 đến Km: 0+499
- Đắp đất bờ kênh bằng máy đoạn 3 Km: 0+297 đến Km: 0+424</v>
      </c>
      <c r="C373" s="153"/>
      <c r="D373" s="153"/>
      <c r="E373" s="153"/>
      <c r="F373" s="153"/>
      <c r="G373" s="153"/>
      <c r="H373" s="153"/>
      <c r="I373" s="153"/>
      <c r="J373" s="153"/>
      <c r="K373" s="153"/>
      <c r="L373" s="153"/>
      <c r="M373" s="153"/>
      <c r="N373" s="153"/>
      <c r="O373" s="153"/>
    </row>
    <row r="374" spans="1:16" ht="23.25" customHeight="1" x14ac:dyDescent="0.35">
      <c r="A374" s="43" t="s">
        <v>12</v>
      </c>
      <c r="B374" s="43"/>
      <c r="C374" s="43"/>
      <c r="D374" s="43"/>
      <c r="E374" s="43"/>
      <c r="F374" s="43"/>
      <c r="G374" s="43"/>
      <c r="H374" s="43"/>
      <c r="I374" s="43"/>
      <c r="J374" s="43"/>
      <c r="K374" s="43"/>
      <c r="L374" s="43"/>
      <c r="M374" s="43"/>
      <c r="N374" s="43"/>
      <c r="O374" s="43"/>
      <c r="P374" s="43"/>
    </row>
    <row r="375" spans="1:16" ht="31.5" customHeight="1" x14ac:dyDescent="0.35">
      <c r="B375" s="149">
        <f>VLOOKUP('Thang 1 -1'!D363,'Đầu vào'!A:H,4,0)</f>
        <v>0</v>
      </c>
      <c r="C375" s="149"/>
      <c r="D375" s="149"/>
      <c r="E375" s="149"/>
      <c r="F375" s="149"/>
      <c r="G375" s="149"/>
      <c r="H375" s="149"/>
      <c r="I375" s="149"/>
      <c r="J375" s="149"/>
      <c r="K375" s="149"/>
      <c r="L375" s="149"/>
      <c r="M375" s="149"/>
      <c r="N375" s="149"/>
      <c r="O375" s="149"/>
    </row>
    <row r="376" spans="1:16" ht="21" customHeight="1" x14ac:dyDescent="0.35">
      <c r="A376" s="43" t="s">
        <v>13</v>
      </c>
      <c r="B376" s="43"/>
      <c r="C376" s="43"/>
      <c r="D376" s="43"/>
      <c r="E376" s="43"/>
      <c r="F376" s="43"/>
      <c r="G376" s="43"/>
      <c r="H376" s="43"/>
      <c r="I376" s="43"/>
      <c r="J376" s="43"/>
      <c r="K376" s="43"/>
      <c r="L376" s="43"/>
      <c r="M376" s="43"/>
      <c r="N376" s="43"/>
      <c r="O376" s="43"/>
      <c r="P376" s="43"/>
    </row>
    <row r="377" spans="1:16" s="43" customFormat="1" ht="20.25" customHeight="1" x14ac:dyDescent="0.35">
      <c r="A377" s="42" t="s">
        <v>14</v>
      </c>
      <c r="B377" s="42"/>
      <c r="E377" s="42" t="s">
        <v>15</v>
      </c>
      <c r="F377" s="11" t="s">
        <v>4</v>
      </c>
      <c r="G377" s="42"/>
      <c r="H377" s="44" t="s">
        <v>3</v>
      </c>
      <c r="I377" s="42"/>
      <c r="J377" s="49"/>
      <c r="K377" s="42"/>
      <c r="L377" s="48" t="s">
        <v>16</v>
      </c>
      <c r="N377" s="49"/>
      <c r="O377" s="42"/>
    </row>
    <row r="378" spans="1:16" s="43" customFormat="1" ht="6" customHeight="1" x14ac:dyDescent="0.35">
      <c r="A378" s="42"/>
      <c r="B378" s="42"/>
      <c r="E378" s="42"/>
      <c r="F378" s="50"/>
      <c r="G378" s="42"/>
      <c r="H378" s="44"/>
      <c r="I378" s="42"/>
      <c r="J378" s="42"/>
      <c r="K378" s="42"/>
      <c r="L378" s="48"/>
      <c r="N378" s="42"/>
      <c r="O378" s="42"/>
    </row>
    <row r="379" spans="1:16" s="43" customFormat="1" ht="20.25" customHeight="1" x14ac:dyDescent="0.35">
      <c r="A379" s="42" t="s">
        <v>17</v>
      </c>
      <c r="B379" s="42"/>
      <c r="E379" s="42" t="s">
        <v>15</v>
      </c>
      <c r="F379" s="11" t="s">
        <v>4</v>
      </c>
      <c r="G379" s="42"/>
      <c r="H379" s="44" t="s">
        <v>3</v>
      </c>
      <c r="I379" s="42"/>
      <c r="J379" s="49"/>
      <c r="K379" s="42"/>
      <c r="L379" s="48" t="s">
        <v>16</v>
      </c>
      <c r="N379" s="49"/>
    </row>
    <row r="380" spans="1:16" s="43" customFormat="1" ht="5.25" customHeight="1" x14ac:dyDescent="0.35">
      <c r="A380" s="42"/>
      <c r="B380" s="42"/>
      <c r="E380" s="42"/>
      <c r="F380" s="50"/>
      <c r="G380" s="42"/>
      <c r="H380" s="44"/>
      <c r="I380" s="42"/>
      <c r="J380" s="42"/>
      <c r="K380" s="42"/>
      <c r="L380" s="48"/>
      <c r="N380" s="42"/>
      <c r="O380" s="42"/>
    </row>
    <row r="381" spans="1:16" s="43" customFormat="1" ht="21" customHeight="1" x14ac:dyDescent="0.35">
      <c r="A381" s="42" t="s">
        <v>18</v>
      </c>
      <c r="B381" s="42"/>
      <c r="E381" s="42" t="s">
        <v>15</v>
      </c>
      <c r="F381" s="11" t="s">
        <v>4</v>
      </c>
      <c r="G381" s="42"/>
      <c r="H381" s="44" t="s">
        <v>3</v>
      </c>
      <c r="I381" s="42"/>
      <c r="J381" s="49"/>
      <c r="K381" s="42"/>
      <c r="L381" s="48" t="s">
        <v>16</v>
      </c>
      <c r="N381" s="49"/>
    </row>
    <row r="382" spans="1:16" s="43" customFormat="1" ht="6.75" customHeight="1" x14ac:dyDescent="0.35">
      <c r="A382" s="42"/>
      <c r="B382" s="42"/>
      <c r="E382" s="42"/>
      <c r="F382" s="50"/>
      <c r="G382" s="42"/>
      <c r="H382" s="44"/>
      <c r="I382" s="42"/>
      <c r="J382" s="42"/>
      <c r="K382" s="42"/>
      <c r="L382" s="48"/>
      <c r="N382" s="42"/>
      <c r="O382" s="42"/>
    </row>
    <row r="383" spans="1:16" s="43" customFormat="1" ht="19.5" customHeight="1" x14ac:dyDescent="0.35">
      <c r="A383" s="42" t="s">
        <v>19</v>
      </c>
      <c r="B383" s="42"/>
      <c r="E383" s="42" t="s">
        <v>15</v>
      </c>
      <c r="F383" s="11" t="s">
        <v>4</v>
      </c>
      <c r="G383" s="42"/>
      <c r="H383" s="44" t="s">
        <v>3</v>
      </c>
      <c r="I383" s="42"/>
      <c r="J383" s="49"/>
      <c r="K383" s="42"/>
      <c r="L383" s="48" t="s">
        <v>16</v>
      </c>
      <c r="N383" s="49"/>
    </row>
    <row r="384" spans="1:16" ht="7.5" customHeight="1" x14ac:dyDescent="0.35">
      <c r="C384" s="43"/>
      <c r="D384" s="43"/>
      <c r="H384" s="44"/>
      <c r="L384" s="48"/>
      <c r="M384" s="43"/>
      <c r="P384" s="43"/>
    </row>
    <row r="385" spans="1:16" ht="22.5" customHeight="1" x14ac:dyDescent="0.35">
      <c r="A385" s="43" t="s">
        <v>20</v>
      </c>
      <c r="B385" s="43"/>
      <c r="C385" s="43"/>
      <c r="D385" s="43"/>
      <c r="E385" s="43"/>
      <c r="F385" s="43"/>
      <c r="G385" s="43"/>
      <c r="H385" s="43"/>
      <c r="I385" s="43"/>
      <c r="J385" s="43"/>
      <c r="K385" s="43"/>
      <c r="L385" s="43"/>
      <c r="M385" s="43"/>
      <c r="N385" s="43"/>
      <c r="O385" s="43"/>
      <c r="P385" s="43"/>
    </row>
    <row r="386" spans="1:16" ht="23.25" customHeight="1" x14ac:dyDescent="0.35">
      <c r="B386" s="150">
        <f>VLOOKUP('Thang 1 -1'!D363,'Đầu vào'!A:H,7,0)</f>
        <v>0</v>
      </c>
      <c r="C386" s="150"/>
      <c r="D386" s="150"/>
      <c r="E386" s="150"/>
      <c r="F386" s="150"/>
      <c r="G386" s="150"/>
      <c r="H386" s="150"/>
      <c r="I386" s="150"/>
      <c r="J386" s="150"/>
      <c r="K386" s="150"/>
      <c r="L386" s="150"/>
      <c r="M386" s="150"/>
      <c r="N386" s="150"/>
      <c r="O386" s="150"/>
    </row>
    <row r="387" spans="1:16" ht="20.25" customHeight="1" x14ac:dyDescent="0.35">
      <c r="A387" s="43" t="s">
        <v>21</v>
      </c>
      <c r="B387" s="43"/>
      <c r="C387" s="43"/>
      <c r="D387" s="43"/>
      <c r="E387" s="43"/>
      <c r="F387" s="43"/>
      <c r="G387" s="43"/>
      <c r="H387" s="43"/>
      <c r="I387" s="43"/>
      <c r="J387" s="43"/>
      <c r="K387" s="43"/>
      <c r="L387" s="43"/>
      <c r="M387" s="43"/>
      <c r="N387" s="43"/>
      <c r="O387" s="43"/>
      <c r="P387" s="43"/>
    </row>
    <row r="388" spans="1:16" ht="24" customHeight="1" x14ac:dyDescent="0.35">
      <c r="B388" s="150">
        <f>VLOOKUP('Thang 1 -1'!D363,'Đầu vào'!A:H,8,0)</f>
        <v>0</v>
      </c>
      <c r="C388" s="150"/>
      <c r="D388" s="150"/>
      <c r="E388" s="150"/>
      <c r="F388" s="150"/>
      <c r="G388" s="150"/>
      <c r="H388" s="150"/>
      <c r="I388" s="150"/>
      <c r="J388" s="150"/>
      <c r="K388" s="150"/>
      <c r="L388" s="150"/>
      <c r="M388" s="150"/>
      <c r="N388" s="150"/>
      <c r="O388" s="150"/>
    </row>
    <row r="390" spans="1:16" s="43" customFormat="1" ht="17.399999999999999" x14ac:dyDescent="0.3">
      <c r="C390" s="51" t="s">
        <v>35</v>
      </c>
      <c r="G390" s="51"/>
      <c r="K390" s="51" t="s">
        <v>22</v>
      </c>
    </row>
    <row r="396" spans="1:16" s="43" customFormat="1" ht="17.399999999999999" x14ac:dyDescent="0.3">
      <c r="C396" s="51" t="str">
        <f>'Đầu vào'!$C$7</f>
        <v xml:space="preserve">Nguyễn Tuấn Thành </v>
      </c>
      <c r="G396" s="51"/>
      <c r="K396" s="51" t="str">
        <f>'Đầu vào'!$C$8</f>
        <v>Nguyễn Sĩ Thoả</v>
      </c>
    </row>
    <row r="397" spans="1:16" ht="22.5" customHeight="1" x14ac:dyDescent="0.35">
      <c r="A397" s="152" t="s">
        <v>0</v>
      </c>
      <c r="B397" s="152"/>
      <c r="C397" s="152"/>
      <c r="D397" s="152"/>
      <c r="E397" s="152"/>
      <c r="F397" s="152"/>
      <c r="G397" s="152"/>
      <c r="H397" s="152"/>
      <c r="I397" s="152"/>
      <c r="J397" s="152"/>
      <c r="K397" s="152"/>
      <c r="L397" s="152"/>
      <c r="M397" s="152"/>
      <c r="N397" s="152"/>
      <c r="O397" s="152"/>
    </row>
    <row r="398" spans="1:16" ht="13.5" customHeight="1" x14ac:dyDescent="0.35"/>
    <row r="399" spans="1:16" x14ac:dyDescent="0.35">
      <c r="A399" s="43" t="s">
        <v>1</v>
      </c>
      <c r="B399" s="43"/>
      <c r="D399" s="44">
        <f>D363+1</f>
        <v>43</v>
      </c>
    </row>
    <row r="400" spans="1:16" x14ac:dyDescent="0.35">
      <c r="O400" s="45" t="str">
        <f>"Hải phòng, ngày "&amp;DAY(P400)&amp;" tháng "&amp;MONTH(P400)&amp;" năm 2025"</f>
        <v>Hải phòng, ngày 11 tháng 12 năm 2025</v>
      </c>
      <c r="P400" s="46">
        <f>VLOOKUP('Thang 1 -1'!D399,'Đầu vào'!A:H,2,0)</f>
        <v>46002</v>
      </c>
    </row>
    <row r="402" spans="1:16" ht="21" customHeight="1" x14ac:dyDescent="0.35">
      <c r="A402" s="43" t="s">
        <v>2</v>
      </c>
      <c r="B402" s="43"/>
      <c r="C402" s="43"/>
      <c r="D402" s="47" t="s">
        <v>3</v>
      </c>
      <c r="E402" s="48"/>
      <c r="F402" s="11" t="s">
        <v>4</v>
      </c>
      <c r="H402" s="48" t="s">
        <v>5</v>
      </c>
      <c r="I402" s="48"/>
      <c r="J402" s="49"/>
      <c r="L402" s="48" t="s">
        <v>6</v>
      </c>
      <c r="N402" s="49"/>
    </row>
    <row r="403" spans="1:16" ht="21" customHeight="1" x14ac:dyDescent="0.35">
      <c r="A403" s="43" t="s">
        <v>7</v>
      </c>
      <c r="B403" s="43"/>
      <c r="C403" s="43"/>
      <c r="D403" s="43"/>
      <c r="E403" s="43"/>
      <c r="F403" s="43"/>
      <c r="G403" s="43"/>
      <c r="H403" s="43"/>
      <c r="I403" s="43"/>
      <c r="J403" s="43"/>
      <c r="K403" s="43"/>
      <c r="L403" s="43"/>
      <c r="M403" s="43"/>
      <c r="N403" s="43"/>
      <c r="O403" s="43"/>
      <c r="P403" s="43"/>
    </row>
    <row r="404" spans="1:16" ht="21" customHeight="1" x14ac:dyDescent="0.35">
      <c r="A404" s="42" t="s">
        <v>8</v>
      </c>
      <c r="C404" s="42" t="str">
        <f>VLOOKUP('Thang 1 -1'!D399,'Đầu vào'!A:H,5,0)</f>
        <v>01 tổ</v>
      </c>
    </row>
    <row r="405" spans="1:16" ht="21" customHeight="1" x14ac:dyDescent="0.35">
      <c r="A405" s="42" t="s">
        <v>9</v>
      </c>
    </row>
    <row r="406" spans="1:16" ht="24" customHeight="1" x14ac:dyDescent="0.35">
      <c r="B406" s="148" t="str">
        <f>VLOOKUP('Thang 1 -1'!D399,'Đầu vào'!A:H,6,0)</f>
        <v>Máy đào, pông tông, máy đầm cóc</v>
      </c>
      <c r="C406" s="148"/>
      <c r="D406" s="148"/>
      <c r="E406" s="148"/>
      <c r="F406" s="148"/>
      <c r="G406" s="148"/>
      <c r="H406" s="148"/>
      <c r="I406" s="148"/>
      <c r="J406" s="148"/>
      <c r="K406" s="148"/>
      <c r="L406" s="148"/>
      <c r="M406" s="148"/>
      <c r="N406" s="148"/>
      <c r="O406" s="148"/>
    </row>
    <row r="407" spans="1:16" ht="19.5" customHeight="1" x14ac:dyDescent="0.35">
      <c r="A407" s="43" t="s">
        <v>10</v>
      </c>
      <c r="B407" s="43"/>
      <c r="C407" s="43"/>
      <c r="D407" s="43"/>
      <c r="E407" s="43"/>
      <c r="F407" s="43"/>
      <c r="G407" s="43"/>
      <c r="H407" s="43"/>
      <c r="I407" s="43"/>
      <c r="J407" s="43"/>
      <c r="K407" s="43"/>
      <c r="L407" s="43"/>
      <c r="M407" s="43"/>
      <c r="N407" s="43"/>
      <c r="O407" s="43"/>
      <c r="P407" s="43"/>
    </row>
    <row r="408" spans="1:16" ht="19.5" customHeight="1" x14ac:dyDescent="0.35">
      <c r="A408" s="43" t="s">
        <v>11</v>
      </c>
      <c r="B408" s="43"/>
      <c r="C408" s="43"/>
      <c r="D408" s="43"/>
      <c r="E408" s="43"/>
      <c r="F408" s="43"/>
      <c r="G408" s="43"/>
      <c r="H408" s="43"/>
      <c r="I408" s="43"/>
      <c r="J408" s="43"/>
      <c r="K408" s="43"/>
      <c r="L408" s="43"/>
      <c r="M408" s="43"/>
      <c r="N408" s="43"/>
      <c r="O408" s="43"/>
      <c r="P408" s="43"/>
    </row>
    <row r="409" spans="1:16" ht="42.75" customHeight="1" x14ac:dyDescent="0.35">
      <c r="B409" s="149" t="str">
        <f>VLOOKUP('Thang 1 -1'!D399,'Đầu vào'!A:H,3,0)</f>
        <v xml:space="preserve">- Đào đất lòng kênh bằng máy đào đoạn 5 từ Km: 0+499 đến Km: 0+593
- Đắp đất bờ kênh bằng máy đoạn 4 từ Km: 0+424 đến Km: 0+499
</v>
      </c>
      <c r="C409" s="149"/>
      <c r="D409" s="149"/>
      <c r="E409" s="149"/>
      <c r="F409" s="149"/>
      <c r="G409" s="149"/>
      <c r="H409" s="149"/>
      <c r="I409" s="149"/>
      <c r="J409" s="149"/>
      <c r="K409" s="149"/>
      <c r="L409" s="149"/>
      <c r="M409" s="149"/>
      <c r="N409" s="149"/>
      <c r="O409" s="149"/>
    </row>
    <row r="410" spans="1:16" ht="23.25" customHeight="1" x14ac:dyDescent="0.35">
      <c r="A410" s="43" t="s">
        <v>12</v>
      </c>
      <c r="B410" s="43"/>
      <c r="C410" s="43"/>
      <c r="D410" s="43"/>
      <c r="E410" s="43"/>
      <c r="F410" s="43"/>
      <c r="G410" s="43"/>
      <c r="H410" s="43"/>
      <c r="I410" s="43"/>
      <c r="J410" s="43"/>
      <c r="K410" s="43"/>
      <c r="L410" s="43"/>
      <c r="M410" s="43"/>
      <c r="N410" s="43"/>
      <c r="O410" s="43"/>
      <c r="P410" s="43"/>
    </row>
    <row r="411" spans="1:16" ht="31.5" customHeight="1" x14ac:dyDescent="0.35">
      <c r="B411" s="149">
        <f>VLOOKUP('Thang 1 -1'!D399,'Đầu vào'!A:H,4,0)</f>
        <v>0</v>
      </c>
      <c r="C411" s="149"/>
      <c r="D411" s="149"/>
      <c r="E411" s="149"/>
      <c r="F411" s="149"/>
      <c r="G411" s="149"/>
      <c r="H411" s="149"/>
      <c r="I411" s="149"/>
      <c r="J411" s="149"/>
      <c r="K411" s="149"/>
      <c r="L411" s="149"/>
      <c r="M411" s="149"/>
      <c r="N411" s="149"/>
      <c r="O411" s="149"/>
    </row>
    <row r="412" spans="1:16" ht="21" customHeight="1" x14ac:dyDescent="0.35">
      <c r="A412" s="43" t="s">
        <v>13</v>
      </c>
      <c r="B412" s="43"/>
      <c r="C412" s="43"/>
      <c r="D412" s="43"/>
      <c r="E412" s="43"/>
      <c r="F412" s="43"/>
      <c r="G412" s="43"/>
      <c r="H412" s="43"/>
      <c r="I412" s="43"/>
      <c r="J412" s="43"/>
      <c r="K412" s="43"/>
      <c r="L412" s="43"/>
      <c r="M412" s="43"/>
      <c r="N412" s="43"/>
      <c r="O412" s="43"/>
      <c r="P412" s="43"/>
    </row>
    <row r="413" spans="1:16" s="43" customFormat="1" ht="20.25" customHeight="1" x14ac:dyDescent="0.35">
      <c r="A413" s="42" t="s">
        <v>14</v>
      </c>
      <c r="B413" s="42"/>
      <c r="E413" s="42" t="s">
        <v>15</v>
      </c>
      <c r="F413" s="11" t="s">
        <v>4</v>
      </c>
      <c r="G413" s="42"/>
      <c r="H413" s="44" t="s">
        <v>3</v>
      </c>
      <c r="I413" s="42"/>
      <c r="J413" s="49"/>
      <c r="K413" s="42"/>
      <c r="L413" s="48" t="s">
        <v>16</v>
      </c>
      <c r="N413" s="49"/>
      <c r="O413" s="42"/>
    </row>
    <row r="414" spans="1:16" s="43" customFormat="1" ht="6" customHeight="1" x14ac:dyDescent="0.35">
      <c r="A414" s="42"/>
      <c r="B414" s="42"/>
      <c r="E414" s="42"/>
      <c r="F414" s="50"/>
      <c r="G414" s="42"/>
      <c r="H414" s="44"/>
      <c r="I414" s="42"/>
      <c r="J414" s="42"/>
      <c r="K414" s="42"/>
      <c r="L414" s="48"/>
      <c r="N414" s="42"/>
      <c r="O414" s="42"/>
    </row>
    <row r="415" spans="1:16" s="43" customFormat="1" ht="20.25" customHeight="1" x14ac:dyDescent="0.35">
      <c r="A415" s="42" t="s">
        <v>17</v>
      </c>
      <c r="B415" s="42"/>
      <c r="E415" s="42" t="s">
        <v>15</v>
      </c>
      <c r="F415" s="11" t="s">
        <v>4</v>
      </c>
      <c r="G415" s="42"/>
      <c r="H415" s="44" t="s">
        <v>3</v>
      </c>
      <c r="I415" s="42"/>
      <c r="J415" s="49"/>
      <c r="K415" s="42"/>
      <c r="L415" s="48" t="s">
        <v>16</v>
      </c>
      <c r="N415" s="49"/>
    </row>
    <row r="416" spans="1:16" s="43" customFormat="1" ht="5.25" customHeight="1" x14ac:dyDescent="0.35">
      <c r="A416" s="42"/>
      <c r="B416" s="42"/>
      <c r="E416" s="42"/>
      <c r="F416" s="50"/>
      <c r="G416" s="42"/>
      <c r="H416" s="44"/>
      <c r="I416" s="42"/>
      <c r="J416" s="42"/>
      <c r="K416" s="42"/>
      <c r="L416" s="48"/>
      <c r="N416" s="42"/>
      <c r="O416" s="42"/>
    </row>
    <row r="417" spans="1:16" s="43" customFormat="1" ht="21" customHeight="1" x14ac:dyDescent="0.35">
      <c r="A417" s="42" t="s">
        <v>18</v>
      </c>
      <c r="B417" s="42"/>
      <c r="E417" s="42" t="s">
        <v>15</v>
      </c>
      <c r="F417" s="11" t="s">
        <v>4</v>
      </c>
      <c r="G417" s="42"/>
      <c r="H417" s="44" t="s">
        <v>3</v>
      </c>
      <c r="I417" s="42"/>
      <c r="J417" s="49"/>
      <c r="K417" s="42"/>
      <c r="L417" s="48" t="s">
        <v>16</v>
      </c>
      <c r="N417" s="49"/>
    </row>
    <row r="418" spans="1:16" s="43" customFormat="1" ht="6.75" customHeight="1" x14ac:dyDescent="0.35">
      <c r="A418" s="42"/>
      <c r="B418" s="42"/>
      <c r="E418" s="42"/>
      <c r="F418" s="50"/>
      <c r="G418" s="42"/>
      <c r="H418" s="44"/>
      <c r="I418" s="42"/>
      <c r="J418" s="42"/>
      <c r="K418" s="42"/>
      <c r="L418" s="48"/>
      <c r="N418" s="42"/>
      <c r="O418" s="42"/>
    </row>
    <row r="419" spans="1:16" s="43" customFormat="1" ht="19.5" customHeight="1" x14ac:dyDescent="0.35">
      <c r="A419" s="42" t="s">
        <v>19</v>
      </c>
      <c r="B419" s="42"/>
      <c r="E419" s="42" t="s">
        <v>15</v>
      </c>
      <c r="F419" s="11" t="s">
        <v>4</v>
      </c>
      <c r="G419" s="42"/>
      <c r="H419" s="44" t="s">
        <v>3</v>
      </c>
      <c r="I419" s="42"/>
      <c r="J419" s="49"/>
      <c r="K419" s="42"/>
      <c r="L419" s="48" t="s">
        <v>16</v>
      </c>
      <c r="N419" s="49"/>
    </row>
    <row r="420" spans="1:16" ht="7.5" customHeight="1" x14ac:dyDescent="0.35">
      <c r="C420" s="43"/>
      <c r="D420" s="43"/>
      <c r="H420" s="44"/>
      <c r="L420" s="48"/>
      <c r="M420" s="43"/>
      <c r="P420" s="43"/>
    </row>
    <row r="421" spans="1:16" ht="22.5" customHeight="1" x14ac:dyDescent="0.35">
      <c r="A421" s="43" t="s">
        <v>20</v>
      </c>
      <c r="B421" s="43"/>
      <c r="C421" s="43"/>
      <c r="D421" s="43"/>
      <c r="E421" s="43"/>
      <c r="F421" s="43"/>
      <c r="G421" s="43"/>
      <c r="H421" s="43"/>
      <c r="I421" s="43"/>
      <c r="J421" s="43"/>
      <c r="K421" s="43"/>
      <c r="L421" s="43"/>
      <c r="M421" s="43"/>
      <c r="N421" s="43"/>
      <c r="O421" s="43"/>
      <c r="P421" s="43"/>
    </row>
    <row r="422" spans="1:16" ht="23.25" customHeight="1" x14ac:dyDescent="0.35">
      <c r="B422" s="151" t="s">
        <v>117</v>
      </c>
      <c r="C422" s="150"/>
      <c r="D422" s="150"/>
      <c r="E422" s="150"/>
      <c r="F422" s="150"/>
      <c r="G422" s="150"/>
      <c r="H422" s="150"/>
      <c r="I422" s="150"/>
      <c r="J422" s="150"/>
      <c r="K422" s="150"/>
      <c r="L422" s="150"/>
      <c r="M422" s="150"/>
      <c r="N422" s="150"/>
      <c r="O422" s="150"/>
    </row>
    <row r="423" spans="1:16" ht="20.25" customHeight="1" x14ac:dyDescent="0.35">
      <c r="A423" s="43" t="s">
        <v>21</v>
      </c>
      <c r="B423" s="43"/>
      <c r="C423" s="43"/>
      <c r="D423" s="43"/>
      <c r="E423" s="43"/>
      <c r="F423" s="43"/>
      <c r="G423" s="43"/>
      <c r="H423" s="43"/>
      <c r="I423" s="43"/>
      <c r="J423" s="43"/>
      <c r="K423" s="43"/>
      <c r="L423" s="43"/>
      <c r="M423" s="43"/>
      <c r="N423" s="43"/>
      <c r="O423" s="43"/>
      <c r="P423" s="43"/>
    </row>
    <row r="424" spans="1:16" ht="24" customHeight="1" x14ac:dyDescent="0.35">
      <c r="B424" s="150">
        <f>VLOOKUP('Thang 1 -1'!D399,'Đầu vào'!A:H,8,0)</f>
        <v>0</v>
      </c>
      <c r="C424" s="150"/>
      <c r="D424" s="150"/>
      <c r="E424" s="150"/>
      <c r="F424" s="150"/>
      <c r="G424" s="150"/>
      <c r="H424" s="150"/>
      <c r="I424" s="150"/>
      <c r="J424" s="150"/>
      <c r="K424" s="150"/>
      <c r="L424" s="150"/>
      <c r="M424" s="150"/>
      <c r="N424" s="150"/>
      <c r="O424" s="150"/>
    </row>
    <row r="426" spans="1:16" s="43" customFormat="1" ht="17.399999999999999" x14ac:dyDescent="0.3">
      <c r="C426" s="51" t="s">
        <v>35</v>
      </c>
      <c r="G426" s="51"/>
      <c r="K426" s="51" t="s">
        <v>22</v>
      </c>
    </row>
    <row r="432" spans="1:16" s="43" customFormat="1" ht="17.399999999999999" x14ac:dyDescent="0.3">
      <c r="C432" s="51" t="str">
        <f>'Đầu vào'!$C$7</f>
        <v xml:space="preserve">Nguyễn Tuấn Thành </v>
      </c>
      <c r="G432" s="51"/>
      <c r="K432" s="51" t="str">
        <f>'Đầu vào'!$C$8</f>
        <v>Nguyễn Sĩ Thoả</v>
      </c>
    </row>
    <row r="433" spans="16:16" ht="22.5" customHeight="1" x14ac:dyDescent="0.35"/>
    <row r="434" spans="16:16" ht="13.5" customHeight="1" x14ac:dyDescent="0.35"/>
    <row r="436" spans="16:16" x14ac:dyDescent="0.35">
      <c r="P436" s="46" t="e">
        <f>VLOOKUP('Thang 1 -1'!#REF!,'Đầu vào'!A:H,2,0)</f>
        <v>#REF!</v>
      </c>
    </row>
    <row r="438" spans="16:16" ht="21" customHeight="1" x14ac:dyDescent="0.35"/>
    <row r="439" spans="16:16" ht="21" customHeight="1" x14ac:dyDescent="0.35">
      <c r="P439" s="43"/>
    </row>
    <row r="440" spans="16:16" ht="21" customHeight="1" x14ac:dyDescent="0.35"/>
    <row r="441" spans="16:16" ht="21" customHeight="1" x14ac:dyDescent="0.35"/>
    <row r="442" spans="16:16" ht="24" customHeight="1" x14ac:dyDescent="0.35"/>
    <row r="443" spans="16:16" ht="19.5" customHeight="1" x14ac:dyDescent="0.35">
      <c r="P443" s="43"/>
    </row>
    <row r="444" spans="16:16" ht="19.5" customHeight="1" x14ac:dyDescent="0.35">
      <c r="P444" s="43"/>
    </row>
    <row r="445" spans="16:16" ht="41.25" customHeight="1" x14ac:dyDescent="0.35"/>
    <row r="446" spans="16:16" ht="23.25" customHeight="1" x14ac:dyDescent="0.35">
      <c r="P446" s="43"/>
    </row>
    <row r="447" spans="16:16" ht="31.5" customHeight="1" x14ac:dyDescent="0.35"/>
    <row r="448" spans="16:16" ht="21" customHeight="1" x14ac:dyDescent="0.35">
      <c r="P448" s="43"/>
    </row>
    <row r="449" spans="1:16" s="43" customFormat="1" ht="20.25" customHeight="1" x14ac:dyDescent="0.35">
      <c r="A449" s="42"/>
      <c r="B449" s="42"/>
      <c r="C449" s="42"/>
      <c r="D449" s="42"/>
      <c r="E449" s="42"/>
      <c r="F449" s="42"/>
      <c r="G449" s="42"/>
      <c r="H449" s="42"/>
      <c r="I449" s="42"/>
      <c r="J449" s="42"/>
      <c r="K449" s="42"/>
      <c r="L449" s="42"/>
      <c r="M449" s="42"/>
      <c r="N449" s="42"/>
      <c r="O449" s="42"/>
    </row>
    <row r="450" spans="1:16" s="43" customFormat="1" ht="6" customHeight="1" x14ac:dyDescent="0.35">
      <c r="A450" s="42"/>
      <c r="B450" s="42"/>
      <c r="C450" s="42"/>
      <c r="D450" s="42"/>
      <c r="E450" s="42"/>
      <c r="F450" s="42"/>
      <c r="G450" s="42"/>
      <c r="H450" s="42"/>
      <c r="I450" s="42"/>
      <c r="J450" s="42"/>
      <c r="K450" s="42"/>
      <c r="L450" s="42"/>
      <c r="M450" s="42"/>
      <c r="N450" s="42"/>
      <c r="O450" s="42"/>
    </row>
    <row r="451" spans="1:16" s="43" customFormat="1" ht="20.25" customHeight="1" x14ac:dyDescent="0.35">
      <c r="A451" s="42"/>
      <c r="B451" s="42"/>
      <c r="C451" s="42"/>
      <c r="D451" s="42"/>
      <c r="E451" s="42"/>
      <c r="F451" s="42"/>
      <c r="G451" s="42"/>
      <c r="H451" s="42"/>
      <c r="I451" s="42"/>
      <c r="J451" s="42"/>
      <c r="K451" s="42"/>
      <c r="L451" s="42"/>
      <c r="M451" s="42"/>
      <c r="N451" s="42"/>
      <c r="O451" s="42"/>
    </row>
    <row r="452" spans="1:16" s="43" customFormat="1" ht="5.25" customHeight="1" x14ac:dyDescent="0.35">
      <c r="A452" s="42"/>
      <c r="B452" s="42"/>
      <c r="C452" s="42"/>
      <c r="D452" s="42"/>
      <c r="E452" s="42"/>
      <c r="F452" s="42"/>
      <c r="G452" s="42"/>
      <c r="H452" s="42"/>
      <c r="I452" s="42"/>
      <c r="J452" s="42"/>
      <c r="K452" s="42"/>
      <c r="L452" s="42"/>
      <c r="M452" s="42"/>
      <c r="N452" s="42"/>
      <c r="O452" s="42"/>
    </row>
    <row r="453" spans="1:16" s="43" customFormat="1" ht="21" customHeight="1" x14ac:dyDescent="0.35">
      <c r="A453" s="42"/>
      <c r="B453" s="42"/>
      <c r="C453" s="42"/>
      <c r="D453" s="42"/>
      <c r="E453" s="42"/>
      <c r="F453" s="42"/>
      <c r="G453" s="42"/>
      <c r="H453" s="42"/>
      <c r="I453" s="42"/>
      <c r="J453" s="42"/>
      <c r="K453" s="42"/>
      <c r="L453" s="42"/>
      <c r="M453" s="42"/>
      <c r="N453" s="42"/>
      <c r="O453" s="42"/>
    </row>
    <row r="454" spans="1:16" s="43" customFormat="1" ht="6.75" customHeight="1" x14ac:dyDescent="0.35">
      <c r="A454" s="42"/>
      <c r="B454" s="42"/>
      <c r="C454" s="42"/>
      <c r="D454" s="42"/>
      <c r="E454" s="42"/>
      <c r="F454" s="42"/>
      <c r="G454" s="42"/>
      <c r="H454" s="42"/>
      <c r="I454" s="42"/>
      <c r="J454" s="42"/>
      <c r="K454" s="42"/>
      <c r="L454" s="42"/>
      <c r="M454" s="42"/>
      <c r="N454" s="42"/>
      <c r="O454" s="42"/>
    </row>
    <row r="455" spans="1:16" s="43" customFormat="1" ht="19.5" customHeight="1" x14ac:dyDescent="0.35">
      <c r="A455" s="42"/>
      <c r="B455" s="42"/>
      <c r="C455" s="42"/>
      <c r="D455" s="42"/>
      <c r="E455" s="42"/>
      <c r="F455" s="42"/>
      <c r="G455" s="42"/>
      <c r="H455" s="42"/>
      <c r="I455" s="42"/>
      <c r="J455" s="42"/>
      <c r="K455" s="42"/>
      <c r="L455" s="42"/>
      <c r="M455" s="42"/>
      <c r="N455" s="42"/>
      <c r="O455" s="42"/>
    </row>
    <row r="456" spans="1:16" ht="7.5" customHeight="1" x14ac:dyDescent="0.35">
      <c r="P456" s="43"/>
    </row>
    <row r="457" spans="1:16" ht="22.5" customHeight="1" x14ac:dyDescent="0.35">
      <c r="P457" s="43"/>
    </row>
    <row r="458" spans="1:16" ht="23.25" customHeight="1" x14ac:dyDescent="0.35"/>
    <row r="459" spans="1:16" ht="20.25" customHeight="1" x14ac:dyDescent="0.35">
      <c r="P459" s="43"/>
    </row>
    <row r="460" spans="1:16" ht="24" customHeight="1" x14ac:dyDescent="0.35"/>
    <row r="462" spans="1:16" s="43" customFormat="1" x14ac:dyDescent="0.35">
      <c r="A462" s="42"/>
      <c r="B462" s="42"/>
      <c r="C462" s="42"/>
      <c r="D462" s="42"/>
      <c r="E462" s="42"/>
      <c r="F462" s="42"/>
      <c r="G462" s="42"/>
      <c r="H462" s="42"/>
      <c r="I462" s="42"/>
      <c r="J462" s="42"/>
      <c r="K462" s="42"/>
      <c r="L462" s="42"/>
      <c r="M462" s="42"/>
      <c r="N462" s="42"/>
      <c r="O462" s="42"/>
    </row>
    <row r="468" spans="1:16" s="43" customFormat="1" x14ac:dyDescent="0.35">
      <c r="A468" s="42"/>
      <c r="B468" s="42"/>
      <c r="C468" s="42"/>
      <c r="D468" s="42"/>
      <c r="E468" s="42"/>
      <c r="F468" s="42"/>
      <c r="G468" s="42"/>
      <c r="H468" s="42"/>
      <c r="I468" s="42"/>
      <c r="J468" s="42"/>
      <c r="K468" s="42"/>
      <c r="L468" s="42"/>
      <c r="M468" s="42"/>
      <c r="N468" s="42"/>
      <c r="O468" s="42"/>
    </row>
    <row r="469" spans="1:16" ht="22.5" customHeight="1" x14ac:dyDescent="0.35"/>
    <row r="470" spans="1:16" ht="13.5" customHeight="1" x14ac:dyDescent="0.35"/>
    <row r="472" spans="1:16" x14ac:dyDescent="0.35">
      <c r="P472" s="46" t="e">
        <f>VLOOKUP('Thang 1 -1'!#REF!,'Đầu vào'!A:H,2,0)</f>
        <v>#REF!</v>
      </c>
    </row>
    <row r="474" spans="1:16" ht="21" customHeight="1" x14ac:dyDescent="0.35"/>
    <row r="475" spans="1:16" ht="21" customHeight="1" x14ac:dyDescent="0.35">
      <c r="P475" s="43"/>
    </row>
    <row r="476" spans="1:16" ht="21" customHeight="1" x14ac:dyDescent="0.35"/>
    <row r="477" spans="1:16" ht="21" customHeight="1" x14ac:dyDescent="0.35"/>
    <row r="478" spans="1:16" ht="24" customHeight="1" x14ac:dyDescent="0.35"/>
    <row r="479" spans="1:16" ht="19.5" customHeight="1" x14ac:dyDescent="0.35">
      <c r="P479" s="43"/>
    </row>
    <row r="480" spans="1:16" ht="19.5" customHeight="1" x14ac:dyDescent="0.35">
      <c r="P480" s="43"/>
    </row>
    <row r="481" spans="1:16" ht="40.5" customHeight="1" x14ac:dyDescent="0.35"/>
    <row r="482" spans="1:16" ht="23.25" customHeight="1" x14ac:dyDescent="0.35">
      <c r="P482" s="43"/>
    </row>
    <row r="483" spans="1:16" ht="31.5" customHeight="1" x14ac:dyDescent="0.35"/>
    <row r="484" spans="1:16" ht="21" customHeight="1" x14ac:dyDescent="0.35">
      <c r="P484" s="43"/>
    </row>
    <row r="485" spans="1:16" s="43" customFormat="1" ht="20.25" customHeight="1" x14ac:dyDescent="0.35">
      <c r="A485" s="42"/>
      <c r="B485" s="42"/>
      <c r="C485" s="42"/>
      <c r="D485" s="42"/>
      <c r="E485" s="42"/>
      <c r="F485" s="42"/>
      <c r="G485" s="42"/>
      <c r="H485" s="42"/>
      <c r="I485" s="42"/>
      <c r="J485" s="42"/>
      <c r="K485" s="42"/>
      <c r="L485" s="42"/>
      <c r="M485" s="42"/>
      <c r="N485" s="42"/>
      <c r="O485" s="42"/>
    </row>
    <row r="486" spans="1:16" s="43" customFormat="1" ht="6" customHeight="1" x14ac:dyDescent="0.35">
      <c r="A486" s="42"/>
      <c r="B486" s="42"/>
      <c r="C486" s="42"/>
      <c r="D486" s="42"/>
      <c r="E486" s="42"/>
      <c r="F486" s="42"/>
      <c r="G486" s="42"/>
      <c r="H486" s="42"/>
      <c r="I486" s="42"/>
      <c r="J486" s="42"/>
      <c r="K486" s="42"/>
      <c r="L486" s="42"/>
      <c r="M486" s="42"/>
      <c r="N486" s="42"/>
      <c r="O486" s="42"/>
    </row>
    <row r="487" spans="1:16" s="43" customFormat="1" ht="20.25" customHeight="1" x14ac:dyDescent="0.35">
      <c r="A487" s="42"/>
      <c r="B487" s="42"/>
      <c r="C487" s="42"/>
      <c r="D487" s="42"/>
      <c r="E487" s="42"/>
      <c r="F487" s="42"/>
      <c r="G487" s="42"/>
      <c r="H487" s="42"/>
      <c r="I487" s="42"/>
      <c r="J487" s="42"/>
      <c r="K487" s="42"/>
      <c r="L487" s="42"/>
      <c r="M487" s="42"/>
      <c r="N487" s="42"/>
      <c r="O487" s="42"/>
    </row>
    <row r="488" spans="1:16" s="43" customFormat="1" ht="5.25" customHeight="1" x14ac:dyDescent="0.35">
      <c r="A488" s="42"/>
      <c r="B488" s="42"/>
      <c r="C488" s="42"/>
      <c r="D488" s="42"/>
      <c r="E488" s="42"/>
      <c r="F488" s="42"/>
      <c r="G488" s="42"/>
      <c r="H488" s="42"/>
      <c r="I488" s="42"/>
      <c r="J488" s="42"/>
      <c r="K488" s="42"/>
      <c r="L488" s="42"/>
      <c r="M488" s="42"/>
      <c r="N488" s="42"/>
      <c r="O488" s="42"/>
    </row>
    <row r="489" spans="1:16" s="43" customFormat="1" ht="21" customHeight="1" x14ac:dyDescent="0.35">
      <c r="A489" s="42"/>
      <c r="B489" s="42"/>
      <c r="C489" s="42"/>
      <c r="D489" s="42"/>
      <c r="E489" s="42"/>
      <c r="F489" s="42"/>
      <c r="G489" s="42"/>
      <c r="H489" s="42"/>
      <c r="I489" s="42"/>
      <c r="J489" s="42"/>
      <c r="K489" s="42"/>
      <c r="L489" s="42"/>
      <c r="M489" s="42"/>
      <c r="N489" s="42"/>
      <c r="O489" s="42"/>
    </row>
    <row r="490" spans="1:16" s="43" customFormat="1" ht="6.75" customHeight="1" x14ac:dyDescent="0.35">
      <c r="A490" s="42"/>
      <c r="B490" s="42"/>
      <c r="C490" s="42"/>
      <c r="D490" s="42"/>
      <c r="E490" s="42"/>
      <c r="F490" s="42"/>
      <c r="G490" s="42"/>
      <c r="H490" s="42"/>
      <c r="I490" s="42"/>
      <c r="J490" s="42"/>
      <c r="K490" s="42"/>
      <c r="L490" s="42"/>
      <c r="M490" s="42"/>
      <c r="N490" s="42"/>
      <c r="O490" s="42"/>
    </row>
    <row r="491" spans="1:16" s="43" customFormat="1" ht="19.5" customHeight="1" x14ac:dyDescent="0.35">
      <c r="A491" s="42"/>
      <c r="B491" s="42"/>
      <c r="C491" s="42"/>
      <c r="D491" s="42"/>
      <c r="E491" s="42"/>
      <c r="F491" s="42"/>
      <c r="G491" s="42"/>
      <c r="H491" s="42"/>
      <c r="I491" s="42"/>
      <c r="J491" s="42"/>
      <c r="K491" s="42"/>
      <c r="L491" s="42"/>
      <c r="M491" s="42"/>
      <c r="N491" s="42"/>
      <c r="O491" s="42"/>
    </row>
    <row r="492" spans="1:16" ht="7.5" customHeight="1" x14ac:dyDescent="0.35">
      <c r="P492" s="43"/>
    </row>
    <row r="493" spans="1:16" ht="22.5" customHeight="1" x14ac:dyDescent="0.35">
      <c r="P493" s="43"/>
    </row>
    <row r="494" spans="1:16" ht="23.25" customHeight="1" x14ac:dyDescent="0.35"/>
    <row r="495" spans="1:16" ht="20.25" customHeight="1" x14ac:dyDescent="0.35">
      <c r="P495" s="43"/>
    </row>
    <row r="496" spans="1:16" ht="24" customHeight="1" x14ac:dyDescent="0.35"/>
    <row r="498" spans="1:16" s="43" customFormat="1" x14ac:dyDescent="0.35">
      <c r="A498" s="42"/>
      <c r="B498" s="42"/>
      <c r="C498" s="42"/>
      <c r="D498" s="42"/>
      <c r="E498" s="42"/>
      <c r="F498" s="42"/>
      <c r="G498" s="42"/>
      <c r="H498" s="42"/>
      <c r="I498" s="42"/>
      <c r="J498" s="42"/>
      <c r="K498" s="42"/>
      <c r="L498" s="42"/>
      <c r="M498" s="42"/>
      <c r="N498" s="42"/>
      <c r="O498" s="42"/>
    </row>
    <row r="504" spans="1:16" s="43" customFormat="1" x14ac:dyDescent="0.35">
      <c r="A504" s="42"/>
      <c r="B504" s="42"/>
      <c r="C504" s="42"/>
      <c r="D504" s="42"/>
      <c r="E504" s="42"/>
      <c r="F504" s="42"/>
      <c r="G504" s="42"/>
      <c r="H504" s="42"/>
      <c r="I504" s="42"/>
      <c r="J504" s="42"/>
      <c r="K504" s="42"/>
      <c r="L504" s="42"/>
      <c r="M504" s="42"/>
      <c r="N504" s="42"/>
      <c r="O504" s="42"/>
    </row>
    <row r="505" spans="1:16" ht="22.5" customHeight="1" x14ac:dyDescent="0.35"/>
    <row r="506" spans="1:16" ht="13.5" customHeight="1" x14ac:dyDescent="0.35"/>
    <row r="508" spans="1:16" x14ac:dyDescent="0.35">
      <c r="P508" s="46" t="e">
        <f>VLOOKUP('Thang 1 -1'!#REF!,'Đầu vào'!A:H,2,0)</f>
        <v>#REF!</v>
      </c>
    </row>
    <row r="510" spans="1:16" ht="21" customHeight="1" x14ac:dyDescent="0.35"/>
    <row r="511" spans="1:16" ht="21" customHeight="1" x14ac:dyDescent="0.35">
      <c r="P511" s="43"/>
    </row>
    <row r="512" spans="1:16" ht="21" customHeight="1" x14ac:dyDescent="0.35"/>
    <row r="513" spans="1:16" ht="21" customHeight="1" x14ac:dyDescent="0.35"/>
    <row r="514" spans="1:16" ht="24" customHeight="1" x14ac:dyDescent="0.35"/>
    <row r="515" spans="1:16" ht="19.5" customHeight="1" x14ac:dyDescent="0.35">
      <c r="P515" s="43"/>
    </row>
    <row r="516" spans="1:16" ht="19.5" customHeight="1" x14ac:dyDescent="0.35">
      <c r="P516" s="43"/>
    </row>
    <row r="517" spans="1:16" s="73" customFormat="1" ht="39.75" customHeight="1" x14ac:dyDescent="0.35">
      <c r="A517" s="42"/>
      <c r="B517" s="42"/>
      <c r="C517" s="42"/>
      <c r="D517" s="42"/>
      <c r="E517" s="42"/>
      <c r="F517" s="42"/>
      <c r="G517" s="42"/>
      <c r="H517" s="42"/>
      <c r="I517" s="42"/>
      <c r="J517" s="42"/>
      <c r="K517" s="42"/>
      <c r="L517" s="42"/>
      <c r="M517" s="42"/>
      <c r="N517" s="42"/>
      <c r="O517" s="42"/>
    </row>
    <row r="518" spans="1:16" ht="23.25" customHeight="1" x14ac:dyDescent="0.35">
      <c r="P518" s="43"/>
    </row>
    <row r="519" spans="1:16" ht="27" customHeight="1" x14ac:dyDescent="0.35"/>
    <row r="520" spans="1:16" ht="21" customHeight="1" x14ac:dyDescent="0.35">
      <c r="P520" s="43"/>
    </row>
    <row r="521" spans="1:16" s="43" customFormat="1" ht="20.25" customHeight="1" x14ac:dyDescent="0.35">
      <c r="A521" s="42"/>
      <c r="B521" s="42"/>
      <c r="C521" s="42"/>
      <c r="D521" s="42"/>
      <c r="E521" s="42"/>
      <c r="F521" s="42"/>
      <c r="G521" s="42"/>
      <c r="H521" s="42"/>
      <c r="I521" s="42"/>
      <c r="J521" s="42"/>
      <c r="K521" s="42"/>
      <c r="L521" s="42"/>
      <c r="M521" s="42"/>
      <c r="N521" s="42"/>
      <c r="O521" s="42"/>
    </row>
    <row r="522" spans="1:16" s="43" customFormat="1" ht="6" customHeight="1" x14ac:dyDescent="0.35">
      <c r="A522" s="42"/>
      <c r="B522" s="42"/>
      <c r="C522" s="42"/>
      <c r="D522" s="42"/>
      <c r="E522" s="42"/>
      <c r="F522" s="42"/>
      <c r="G522" s="42"/>
      <c r="H522" s="42"/>
      <c r="I522" s="42"/>
      <c r="J522" s="42"/>
      <c r="K522" s="42"/>
      <c r="L522" s="42"/>
      <c r="M522" s="42"/>
      <c r="N522" s="42"/>
      <c r="O522" s="42"/>
    </row>
    <row r="523" spans="1:16" s="43" customFormat="1" ht="20.25" customHeight="1" x14ac:dyDescent="0.35">
      <c r="A523" s="42"/>
      <c r="B523" s="42"/>
      <c r="C523" s="42"/>
      <c r="D523" s="42"/>
      <c r="E523" s="42"/>
      <c r="F523" s="42"/>
      <c r="G523" s="42"/>
      <c r="H523" s="42"/>
      <c r="I523" s="42"/>
      <c r="J523" s="42"/>
      <c r="K523" s="42"/>
      <c r="L523" s="42"/>
      <c r="M523" s="42"/>
      <c r="N523" s="42"/>
      <c r="O523" s="42"/>
    </row>
    <row r="524" spans="1:16" s="43" customFormat="1" ht="5.25" customHeight="1" x14ac:dyDescent="0.35">
      <c r="A524" s="42"/>
      <c r="B524" s="42"/>
      <c r="C524" s="42"/>
      <c r="D524" s="42"/>
      <c r="E524" s="42"/>
      <c r="F524" s="42"/>
      <c r="G524" s="42"/>
      <c r="H524" s="42"/>
      <c r="I524" s="42"/>
      <c r="J524" s="42"/>
      <c r="K524" s="42"/>
      <c r="L524" s="42"/>
      <c r="M524" s="42"/>
      <c r="N524" s="42"/>
      <c r="O524" s="42"/>
    </row>
    <row r="525" spans="1:16" s="43" customFormat="1" ht="21" customHeight="1" x14ac:dyDescent="0.35">
      <c r="A525" s="42"/>
      <c r="B525" s="42"/>
      <c r="C525" s="42"/>
      <c r="D525" s="42"/>
      <c r="E525" s="42"/>
      <c r="F525" s="42"/>
      <c r="G525" s="42"/>
      <c r="H525" s="42"/>
      <c r="I525" s="42"/>
      <c r="J525" s="42"/>
      <c r="K525" s="42"/>
      <c r="L525" s="42"/>
      <c r="M525" s="42"/>
      <c r="N525" s="42"/>
      <c r="O525" s="42"/>
    </row>
    <row r="526" spans="1:16" s="43" customFormat="1" ht="6.75" customHeight="1" x14ac:dyDescent="0.35">
      <c r="A526" s="42"/>
      <c r="B526" s="42"/>
      <c r="C526" s="42"/>
      <c r="D526" s="42"/>
      <c r="E526" s="42"/>
      <c r="F526" s="42"/>
      <c r="G526" s="42"/>
      <c r="H526" s="42"/>
      <c r="I526" s="42"/>
      <c r="J526" s="42"/>
      <c r="K526" s="42"/>
      <c r="L526" s="42"/>
      <c r="M526" s="42"/>
      <c r="N526" s="42"/>
      <c r="O526" s="42"/>
    </row>
    <row r="527" spans="1:16" s="43" customFormat="1" ht="19.5" customHeight="1" x14ac:dyDescent="0.35">
      <c r="A527" s="42"/>
      <c r="B527" s="42"/>
      <c r="C527" s="42"/>
      <c r="D527" s="42"/>
      <c r="E527" s="42"/>
      <c r="F527" s="42"/>
      <c r="G527" s="42"/>
      <c r="H527" s="42"/>
      <c r="I527" s="42"/>
      <c r="J527" s="42"/>
      <c r="K527" s="42"/>
      <c r="L527" s="42"/>
      <c r="M527" s="42"/>
      <c r="N527" s="42"/>
      <c r="O527" s="42"/>
    </row>
    <row r="528" spans="1:16" ht="7.5" customHeight="1" x14ac:dyDescent="0.35">
      <c r="P528" s="43"/>
    </row>
    <row r="529" spans="1:16" ht="22.5" customHeight="1" x14ac:dyDescent="0.35">
      <c r="P529" s="43"/>
    </row>
    <row r="530" spans="1:16" ht="23.25" customHeight="1" x14ac:dyDescent="0.35"/>
    <row r="531" spans="1:16" ht="20.25" customHeight="1" x14ac:dyDescent="0.35">
      <c r="P531" s="43"/>
    </row>
    <row r="532" spans="1:16" ht="24" customHeight="1" x14ac:dyDescent="0.35"/>
    <row r="534" spans="1:16" s="43" customFormat="1" x14ac:dyDescent="0.35">
      <c r="A534" s="42"/>
      <c r="B534" s="42"/>
      <c r="C534" s="42"/>
      <c r="D534" s="42"/>
      <c r="E534" s="42"/>
      <c r="F534" s="42"/>
      <c r="G534" s="42"/>
      <c r="H534" s="42"/>
      <c r="I534" s="42"/>
      <c r="J534" s="42"/>
      <c r="K534" s="42"/>
      <c r="L534" s="42"/>
      <c r="M534" s="42"/>
      <c r="N534" s="42"/>
      <c r="O534" s="42"/>
    </row>
    <row r="540" spans="1:16" s="43" customFormat="1" x14ac:dyDescent="0.35">
      <c r="A540" s="42"/>
      <c r="B540" s="42"/>
      <c r="C540" s="42"/>
      <c r="D540" s="42"/>
      <c r="E540" s="42"/>
      <c r="F540" s="42"/>
      <c r="G540" s="42"/>
      <c r="H540" s="42"/>
      <c r="I540" s="42"/>
      <c r="J540" s="42"/>
      <c r="K540" s="42"/>
      <c r="L540" s="42"/>
      <c r="M540" s="42"/>
      <c r="N540" s="42"/>
      <c r="O540" s="42"/>
    </row>
    <row r="541" spans="1:16" ht="22.5" customHeight="1" x14ac:dyDescent="0.35"/>
    <row r="542" spans="1:16" ht="13.5" customHeight="1" x14ac:dyDescent="0.35"/>
    <row r="544" spans="1:16" x14ac:dyDescent="0.35">
      <c r="P544" s="46" t="e">
        <f>VLOOKUP('Thang 1 -1'!#REF!,'Đầu vào'!A:H,2,0)</f>
        <v>#REF!</v>
      </c>
    </row>
    <row r="546" spans="1:16" ht="21" customHeight="1" x14ac:dyDescent="0.35"/>
    <row r="547" spans="1:16" ht="21" customHeight="1" x14ac:dyDescent="0.35">
      <c r="P547" s="43"/>
    </row>
    <row r="548" spans="1:16" ht="21" customHeight="1" x14ac:dyDescent="0.35"/>
    <row r="549" spans="1:16" ht="21" customHeight="1" x14ac:dyDescent="0.35"/>
    <row r="550" spans="1:16" ht="24" customHeight="1" x14ac:dyDescent="0.35"/>
    <row r="551" spans="1:16" ht="19.5" customHeight="1" x14ac:dyDescent="0.35">
      <c r="P551" s="43"/>
    </row>
    <row r="552" spans="1:16" ht="19.5" customHeight="1" x14ac:dyDescent="0.35">
      <c r="P552" s="43"/>
    </row>
    <row r="553" spans="1:16" ht="40.5" customHeight="1" x14ac:dyDescent="0.35"/>
    <row r="554" spans="1:16" ht="23.25" customHeight="1" x14ac:dyDescent="0.35">
      <c r="P554" s="43"/>
    </row>
    <row r="555" spans="1:16" ht="24.75" customHeight="1" x14ac:dyDescent="0.35"/>
    <row r="556" spans="1:16" ht="21" customHeight="1" x14ac:dyDescent="0.35">
      <c r="P556" s="43"/>
    </row>
    <row r="557" spans="1:16" s="43" customFormat="1" ht="20.25" customHeight="1" x14ac:dyDescent="0.35">
      <c r="A557" s="42"/>
      <c r="B557" s="42"/>
      <c r="C557" s="42"/>
      <c r="D557" s="42"/>
      <c r="E557" s="42"/>
      <c r="F557" s="42"/>
      <c r="G557" s="42"/>
      <c r="H557" s="42"/>
      <c r="I557" s="42"/>
      <c r="J557" s="42"/>
      <c r="K557" s="42"/>
      <c r="L557" s="42"/>
      <c r="M557" s="42"/>
      <c r="N557" s="42"/>
      <c r="O557" s="42"/>
    </row>
    <row r="558" spans="1:16" s="43" customFormat="1" ht="6" customHeight="1" x14ac:dyDescent="0.35">
      <c r="A558" s="42"/>
      <c r="B558" s="42"/>
      <c r="C558" s="42"/>
      <c r="D558" s="42"/>
      <c r="E558" s="42"/>
      <c r="F558" s="42"/>
      <c r="G558" s="42"/>
      <c r="H558" s="42"/>
      <c r="I558" s="42"/>
      <c r="J558" s="42"/>
      <c r="K558" s="42"/>
      <c r="L558" s="42"/>
      <c r="M558" s="42"/>
      <c r="N558" s="42"/>
      <c r="O558" s="42"/>
    </row>
    <row r="559" spans="1:16" s="43" customFormat="1" ht="20.25" customHeight="1" x14ac:dyDescent="0.35">
      <c r="A559" s="42"/>
      <c r="B559" s="42"/>
      <c r="C559" s="42"/>
      <c r="D559" s="42"/>
      <c r="E559" s="42"/>
      <c r="F559" s="42"/>
      <c r="G559" s="42"/>
      <c r="H559" s="42"/>
      <c r="I559" s="42"/>
      <c r="J559" s="42"/>
      <c r="K559" s="42"/>
      <c r="L559" s="42"/>
      <c r="M559" s="42"/>
      <c r="N559" s="42"/>
      <c r="O559" s="42"/>
    </row>
    <row r="560" spans="1:16" s="43" customFormat="1" ht="5.25" customHeight="1" x14ac:dyDescent="0.35">
      <c r="A560" s="42"/>
      <c r="B560" s="42"/>
      <c r="C560" s="42"/>
      <c r="D560" s="42"/>
      <c r="E560" s="42"/>
      <c r="F560" s="42"/>
      <c r="G560" s="42"/>
      <c r="H560" s="42"/>
      <c r="I560" s="42"/>
      <c r="J560" s="42"/>
      <c r="K560" s="42"/>
      <c r="L560" s="42"/>
      <c r="M560" s="42"/>
      <c r="N560" s="42"/>
      <c r="O560" s="42"/>
    </row>
    <row r="561" spans="1:16" s="43" customFormat="1" ht="21" customHeight="1" x14ac:dyDescent="0.35">
      <c r="A561" s="42"/>
      <c r="B561" s="42"/>
      <c r="C561" s="42"/>
      <c r="D561" s="42"/>
      <c r="E561" s="42"/>
      <c r="F561" s="42"/>
      <c r="G561" s="42"/>
      <c r="H561" s="42"/>
      <c r="I561" s="42"/>
      <c r="J561" s="42"/>
      <c r="K561" s="42"/>
      <c r="L561" s="42"/>
      <c r="M561" s="42"/>
      <c r="N561" s="42"/>
      <c r="O561" s="42"/>
    </row>
    <row r="562" spans="1:16" s="43" customFormat="1" ht="6.75" customHeight="1" x14ac:dyDescent="0.35">
      <c r="A562" s="42"/>
      <c r="B562" s="42"/>
      <c r="C562" s="42"/>
      <c r="D562" s="42"/>
      <c r="E562" s="42"/>
      <c r="F562" s="42"/>
      <c r="G562" s="42"/>
      <c r="H562" s="42"/>
      <c r="I562" s="42"/>
      <c r="J562" s="42"/>
      <c r="K562" s="42"/>
      <c r="L562" s="42"/>
      <c r="M562" s="42"/>
      <c r="N562" s="42"/>
      <c r="O562" s="42"/>
    </row>
    <row r="563" spans="1:16" s="43" customFormat="1" ht="19.5" customHeight="1" x14ac:dyDescent="0.35">
      <c r="A563" s="42"/>
      <c r="B563" s="42"/>
      <c r="C563" s="42"/>
      <c r="D563" s="42"/>
      <c r="E563" s="42"/>
      <c r="F563" s="42"/>
      <c r="G563" s="42"/>
      <c r="H563" s="42"/>
      <c r="I563" s="42"/>
      <c r="J563" s="42"/>
      <c r="K563" s="42"/>
      <c r="L563" s="42"/>
      <c r="M563" s="42"/>
      <c r="N563" s="42"/>
      <c r="O563" s="42"/>
    </row>
    <row r="564" spans="1:16" ht="7.5" customHeight="1" x14ac:dyDescent="0.35">
      <c r="P564" s="43"/>
    </row>
    <row r="565" spans="1:16" ht="22.5" customHeight="1" x14ac:dyDescent="0.35">
      <c r="P565" s="43"/>
    </row>
    <row r="566" spans="1:16" ht="23.25" customHeight="1" x14ac:dyDescent="0.35"/>
    <row r="567" spans="1:16" ht="20.25" customHeight="1" x14ac:dyDescent="0.35">
      <c r="P567" s="43"/>
    </row>
    <row r="568" spans="1:16" ht="24" customHeight="1" x14ac:dyDescent="0.35"/>
    <row r="570" spans="1:16" s="43" customFormat="1" x14ac:dyDescent="0.35">
      <c r="A570" s="42"/>
      <c r="B570" s="42"/>
      <c r="C570" s="42"/>
      <c r="D570" s="42"/>
      <c r="E570" s="42"/>
      <c r="F570" s="42"/>
      <c r="G570" s="42"/>
      <c r="H570" s="42"/>
      <c r="I570" s="42"/>
      <c r="J570" s="42"/>
      <c r="K570" s="42"/>
      <c r="L570" s="42"/>
      <c r="M570" s="42"/>
      <c r="N570" s="42"/>
      <c r="O570" s="42"/>
    </row>
    <row r="576" spans="1:16" s="43" customFormat="1" x14ac:dyDescent="0.35">
      <c r="A576" s="42"/>
      <c r="B576" s="42"/>
      <c r="C576" s="42"/>
      <c r="D576" s="42"/>
      <c r="E576" s="42"/>
      <c r="F576" s="42"/>
      <c r="G576" s="42"/>
      <c r="H576" s="42"/>
      <c r="I576" s="42"/>
      <c r="J576" s="42"/>
      <c r="K576" s="42"/>
      <c r="L576" s="42"/>
      <c r="M576" s="42"/>
      <c r="N576" s="42"/>
      <c r="O576" s="42"/>
    </row>
    <row r="577" spans="16:16" ht="22.5" customHeight="1" x14ac:dyDescent="0.35"/>
    <row r="578" spans="16:16" ht="13.5" customHeight="1" x14ac:dyDescent="0.35"/>
    <row r="580" spans="16:16" x14ac:dyDescent="0.35">
      <c r="P580" s="46" t="e">
        <f>VLOOKUP('Thang 1 -1'!#REF!,'Đầu vào'!A:H,2,0)</f>
        <v>#REF!</v>
      </c>
    </row>
    <row r="582" spans="16:16" ht="21" customHeight="1" x14ac:dyDescent="0.35"/>
    <row r="583" spans="16:16" ht="21" customHeight="1" x14ac:dyDescent="0.35">
      <c r="P583" s="43"/>
    </row>
    <row r="584" spans="16:16" ht="21" customHeight="1" x14ac:dyDescent="0.35"/>
    <row r="585" spans="16:16" ht="21" customHeight="1" x14ac:dyDescent="0.35"/>
    <row r="586" spans="16:16" ht="24" customHeight="1" x14ac:dyDescent="0.35"/>
    <row r="587" spans="16:16" ht="19.5" customHeight="1" x14ac:dyDescent="0.35">
      <c r="P587" s="43"/>
    </row>
    <row r="588" spans="16:16" ht="19.5" customHeight="1" x14ac:dyDescent="0.35">
      <c r="P588" s="43"/>
    </row>
    <row r="589" spans="16:16" ht="54" customHeight="1" x14ac:dyDescent="0.35"/>
    <row r="590" spans="16:16" ht="23.25" customHeight="1" x14ac:dyDescent="0.35">
      <c r="P590" s="43"/>
    </row>
    <row r="591" spans="16:16" ht="25.5" customHeight="1" x14ac:dyDescent="0.35"/>
    <row r="592" spans="16:16" ht="21" customHeight="1" x14ac:dyDescent="0.35">
      <c r="P592" s="43"/>
    </row>
    <row r="593" spans="1:16" s="43" customFormat="1" ht="20.25" customHeight="1" x14ac:dyDescent="0.35">
      <c r="A593" s="42"/>
      <c r="B593" s="42"/>
      <c r="C593" s="42"/>
      <c r="D593" s="42"/>
      <c r="E593" s="42"/>
      <c r="F593" s="42"/>
      <c r="G593" s="42"/>
      <c r="H593" s="42"/>
      <c r="I593" s="42"/>
      <c r="J593" s="42"/>
      <c r="K593" s="42"/>
      <c r="L593" s="42"/>
      <c r="M593" s="42"/>
      <c r="N593" s="42"/>
      <c r="O593" s="42"/>
    </row>
    <row r="594" spans="1:16" s="43" customFormat="1" ht="6" customHeight="1" x14ac:dyDescent="0.35">
      <c r="A594" s="42"/>
      <c r="B594" s="42"/>
      <c r="C594" s="42"/>
      <c r="D594" s="42"/>
      <c r="E594" s="42"/>
      <c r="F594" s="42"/>
      <c r="G594" s="42"/>
      <c r="H594" s="42"/>
      <c r="I594" s="42"/>
      <c r="J594" s="42"/>
      <c r="K594" s="42"/>
      <c r="L594" s="42"/>
      <c r="M594" s="42"/>
      <c r="N594" s="42"/>
      <c r="O594" s="42"/>
    </row>
    <row r="595" spans="1:16" s="43" customFormat="1" ht="20.25" customHeight="1" x14ac:dyDescent="0.35">
      <c r="A595" s="42"/>
      <c r="B595" s="42"/>
      <c r="C595" s="42"/>
      <c r="D595" s="42"/>
      <c r="E595" s="42"/>
      <c r="F595" s="42"/>
      <c r="G595" s="42"/>
      <c r="H595" s="42"/>
      <c r="I595" s="42"/>
      <c r="J595" s="42"/>
      <c r="K595" s="42"/>
      <c r="L595" s="42"/>
      <c r="M595" s="42"/>
      <c r="N595" s="42"/>
      <c r="O595" s="42"/>
    </row>
    <row r="596" spans="1:16" s="43" customFormat="1" ht="5.25" customHeight="1" x14ac:dyDescent="0.35">
      <c r="A596" s="42"/>
      <c r="B596" s="42"/>
      <c r="C596" s="42"/>
      <c r="D596" s="42"/>
      <c r="E596" s="42"/>
      <c r="F596" s="42"/>
      <c r="G596" s="42"/>
      <c r="H596" s="42"/>
      <c r="I596" s="42"/>
      <c r="J596" s="42"/>
      <c r="K596" s="42"/>
      <c r="L596" s="42"/>
      <c r="M596" s="42"/>
      <c r="N596" s="42"/>
      <c r="O596" s="42"/>
    </row>
    <row r="597" spans="1:16" s="43" customFormat="1" ht="21" customHeight="1" x14ac:dyDescent="0.35">
      <c r="A597" s="42"/>
      <c r="B597" s="42"/>
      <c r="C597" s="42"/>
      <c r="D597" s="42"/>
      <c r="E597" s="42"/>
      <c r="F597" s="42"/>
      <c r="G597" s="42"/>
      <c r="H597" s="42"/>
      <c r="I597" s="42"/>
      <c r="J597" s="42"/>
      <c r="K597" s="42"/>
      <c r="L597" s="42"/>
      <c r="M597" s="42"/>
      <c r="N597" s="42"/>
      <c r="O597" s="42"/>
    </row>
    <row r="598" spans="1:16" s="43" customFormat="1" ht="6.75" customHeight="1" x14ac:dyDescent="0.35">
      <c r="A598" s="42"/>
      <c r="B598" s="42"/>
      <c r="C598" s="42"/>
      <c r="D598" s="42"/>
      <c r="E598" s="42"/>
      <c r="F598" s="42"/>
      <c r="G598" s="42"/>
      <c r="H598" s="42"/>
      <c r="I598" s="42"/>
      <c r="J598" s="42"/>
      <c r="K598" s="42"/>
      <c r="L598" s="42"/>
      <c r="M598" s="42"/>
      <c r="N598" s="42"/>
      <c r="O598" s="42"/>
    </row>
    <row r="599" spans="1:16" s="43" customFormat="1" ht="19.5" customHeight="1" x14ac:dyDescent="0.35">
      <c r="A599" s="42"/>
      <c r="B599" s="42"/>
      <c r="C599" s="42"/>
      <c r="D599" s="42"/>
      <c r="E599" s="42"/>
      <c r="F599" s="42"/>
      <c r="G599" s="42"/>
      <c r="H599" s="42"/>
      <c r="I599" s="42"/>
      <c r="J599" s="42"/>
      <c r="K599" s="42"/>
      <c r="L599" s="42"/>
      <c r="M599" s="42"/>
      <c r="N599" s="42"/>
      <c r="O599" s="42"/>
    </row>
    <row r="600" spans="1:16" ht="7.5" customHeight="1" x14ac:dyDescent="0.35">
      <c r="P600" s="43"/>
    </row>
    <row r="601" spans="1:16" ht="22.5" customHeight="1" x14ac:dyDescent="0.35">
      <c r="P601" s="43"/>
    </row>
    <row r="602" spans="1:16" ht="23.25" customHeight="1" x14ac:dyDescent="0.35"/>
    <row r="603" spans="1:16" ht="20.25" customHeight="1" x14ac:dyDescent="0.35">
      <c r="P603" s="43"/>
    </row>
    <row r="604" spans="1:16" ht="24" customHeight="1" x14ac:dyDescent="0.35"/>
    <row r="606" spans="1:16" s="43" customFormat="1" x14ac:dyDescent="0.35">
      <c r="A606" s="42"/>
      <c r="B606" s="42"/>
      <c r="C606" s="42"/>
      <c r="D606" s="42"/>
      <c r="E606" s="42"/>
      <c r="F606" s="42"/>
      <c r="G606" s="42"/>
      <c r="H606" s="42"/>
      <c r="I606" s="42"/>
      <c r="J606" s="42"/>
      <c r="K606" s="42"/>
      <c r="L606" s="42"/>
      <c r="M606" s="42"/>
      <c r="N606" s="42"/>
      <c r="O606" s="42"/>
    </row>
    <row r="612" spans="1:16" s="43" customFormat="1" x14ac:dyDescent="0.35">
      <c r="A612" s="42"/>
      <c r="B612" s="42"/>
      <c r="C612" s="42"/>
      <c r="D612" s="42"/>
      <c r="E612" s="42"/>
      <c r="F612" s="42"/>
      <c r="G612" s="42"/>
      <c r="H612" s="42"/>
      <c r="I612" s="42"/>
      <c r="J612" s="42"/>
      <c r="K612" s="42"/>
      <c r="L612" s="42"/>
      <c r="M612" s="42"/>
      <c r="N612" s="42"/>
      <c r="O612" s="42"/>
    </row>
    <row r="613" spans="1:16" ht="22.5" customHeight="1" x14ac:dyDescent="0.35"/>
    <row r="614" spans="1:16" ht="13.5" customHeight="1" x14ac:dyDescent="0.35"/>
    <row r="616" spans="1:16" x14ac:dyDescent="0.35">
      <c r="P616" s="46" t="e">
        <f>VLOOKUP('Thang 1 -1'!#REF!,'Đầu vào'!A:H,2,0)</f>
        <v>#REF!</v>
      </c>
    </row>
    <row r="618" spans="1:16" ht="21" customHeight="1" x14ac:dyDescent="0.35"/>
    <row r="619" spans="1:16" ht="21" customHeight="1" x14ac:dyDescent="0.35">
      <c r="P619" s="43"/>
    </row>
    <row r="620" spans="1:16" ht="21" customHeight="1" x14ac:dyDescent="0.35"/>
    <row r="621" spans="1:16" ht="21" customHeight="1" x14ac:dyDescent="0.35"/>
    <row r="622" spans="1:16" ht="24" customHeight="1" x14ac:dyDescent="0.35"/>
    <row r="623" spans="1:16" ht="19.5" customHeight="1" x14ac:dyDescent="0.35">
      <c r="P623" s="43"/>
    </row>
    <row r="624" spans="1:16" ht="19.5" customHeight="1" x14ac:dyDescent="0.35">
      <c r="P624" s="43"/>
    </row>
    <row r="625" spans="1:16" ht="69" customHeight="1" x14ac:dyDescent="0.35"/>
    <row r="626" spans="1:16" ht="23.25" customHeight="1" x14ac:dyDescent="0.35">
      <c r="P626" s="43"/>
    </row>
    <row r="627" spans="1:16" ht="31.5" customHeight="1" x14ac:dyDescent="0.35"/>
    <row r="628" spans="1:16" ht="21" customHeight="1" x14ac:dyDescent="0.35">
      <c r="P628" s="43"/>
    </row>
    <row r="629" spans="1:16" s="43" customFormat="1" ht="20.25" customHeight="1" x14ac:dyDescent="0.35">
      <c r="A629" s="42"/>
      <c r="B629" s="42"/>
      <c r="C629" s="42"/>
      <c r="D629" s="42"/>
      <c r="E629" s="42"/>
      <c r="F629" s="42"/>
      <c r="G629" s="42"/>
      <c r="H629" s="42"/>
      <c r="I629" s="42"/>
      <c r="J629" s="42"/>
      <c r="K629" s="42"/>
      <c r="L629" s="42"/>
      <c r="M629" s="42"/>
      <c r="N629" s="42"/>
      <c r="O629" s="42"/>
    </row>
    <row r="630" spans="1:16" s="43" customFormat="1" ht="6" customHeight="1" x14ac:dyDescent="0.35">
      <c r="A630" s="42"/>
      <c r="B630" s="42"/>
      <c r="C630" s="42"/>
      <c r="D630" s="42"/>
      <c r="E630" s="42"/>
      <c r="F630" s="42"/>
      <c r="G630" s="42"/>
      <c r="H630" s="42"/>
      <c r="I630" s="42"/>
      <c r="J630" s="42"/>
      <c r="K630" s="42"/>
      <c r="L630" s="42"/>
      <c r="M630" s="42"/>
      <c r="N630" s="42"/>
      <c r="O630" s="42"/>
    </row>
    <row r="631" spans="1:16" s="43" customFormat="1" ht="20.25" customHeight="1" x14ac:dyDescent="0.35">
      <c r="A631" s="42"/>
      <c r="B631" s="42"/>
      <c r="C631" s="42"/>
      <c r="D631" s="42"/>
      <c r="E631" s="42"/>
      <c r="F631" s="42"/>
      <c r="G631" s="42"/>
      <c r="H631" s="42"/>
      <c r="I631" s="42"/>
      <c r="J631" s="42"/>
      <c r="K631" s="42"/>
      <c r="L631" s="42"/>
      <c r="M631" s="42"/>
      <c r="N631" s="42"/>
      <c r="O631" s="42"/>
    </row>
    <row r="632" spans="1:16" s="43" customFormat="1" ht="5.25" customHeight="1" x14ac:dyDescent="0.35">
      <c r="A632" s="42"/>
      <c r="B632" s="42"/>
      <c r="C632" s="42"/>
      <c r="D632" s="42"/>
      <c r="E632" s="42"/>
      <c r="F632" s="42"/>
      <c r="G632" s="42"/>
      <c r="H632" s="42"/>
      <c r="I632" s="42"/>
      <c r="J632" s="42"/>
      <c r="K632" s="42"/>
      <c r="L632" s="42"/>
      <c r="M632" s="42"/>
      <c r="N632" s="42"/>
      <c r="O632" s="42"/>
    </row>
    <row r="633" spans="1:16" s="43" customFormat="1" ht="21" customHeight="1" x14ac:dyDescent="0.35">
      <c r="A633" s="42"/>
      <c r="B633" s="42"/>
      <c r="C633" s="42"/>
      <c r="D633" s="42"/>
      <c r="E633" s="42"/>
      <c r="F633" s="42"/>
      <c r="G633" s="42"/>
      <c r="H633" s="42"/>
      <c r="I633" s="42"/>
      <c r="J633" s="42"/>
      <c r="K633" s="42"/>
      <c r="L633" s="42"/>
      <c r="M633" s="42"/>
      <c r="N633" s="42"/>
      <c r="O633" s="42"/>
    </row>
    <row r="634" spans="1:16" s="43" customFormat="1" ht="6.75" customHeight="1" x14ac:dyDescent="0.35">
      <c r="A634" s="42"/>
      <c r="B634" s="42"/>
      <c r="C634" s="42"/>
      <c r="D634" s="42"/>
      <c r="E634" s="42"/>
      <c r="F634" s="42"/>
      <c r="G634" s="42"/>
      <c r="H634" s="42"/>
      <c r="I634" s="42"/>
      <c r="J634" s="42"/>
      <c r="K634" s="42"/>
      <c r="L634" s="42"/>
      <c r="M634" s="42"/>
      <c r="N634" s="42"/>
      <c r="O634" s="42"/>
    </row>
    <row r="635" spans="1:16" s="43" customFormat="1" ht="19.5" customHeight="1" x14ac:dyDescent="0.35">
      <c r="A635" s="42"/>
      <c r="B635" s="42"/>
      <c r="C635" s="42"/>
      <c r="D635" s="42"/>
      <c r="E635" s="42"/>
      <c r="F635" s="42"/>
      <c r="G635" s="42"/>
      <c r="H635" s="42"/>
      <c r="I635" s="42"/>
      <c r="J635" s="42"/>
      <c r="K635" s="42"/>
      <c r="L635" s="42"/>
      <c r="M635" s="42"/>
      <c r="N635" s="42"/>
      <c r="O635" s="42"/>
    </row>
    <row r="636" spans="1:16" ht="7.5" customHeight="1" x14ac:dyDescent="0.35">
      <c r="P636" s="43"/>
    </row>
    <row r="637" spans="1:16" ht="22.5" customHeight="1" x14ac:dyDescent="0.35">
      <c r="P637" s="43"/>
    </row>
    <row r="638" spans="1:16" ht="23.25" customHeight="1" x14ac:dyDescent="0.35"/>
    <row r="639" spans="1:16" ht="20.25" customHeight="1" x14ac:dyDescent="0.35">
      <c r="P639" s="43"/>
    </row>
    <row r="640" spans="1:16" ht="24" customHeight="1" x14ac:dyDescent="0.35"/>
    <row r="642" spans="1:16" s="43" customFormat="1" x14ac:dyDescent="0.35">
      <c r="A642" s="42"/>
      <c r="B642" s="42"/>
      <c r="C642" s="42"/>
      <c r="D642" s="42"/>
      <c r="E642" s="42"/>
      <c r="F642" s="42"/>
      <c r="G642" s="42"/>
      <c r="H642" s="42"/>
      <c r="I642" s="42"/>
      <c r="J642" s="42"/>
      <c r="K642" s="42"/>
      <c r="L642" s="42"/>
      <c r="M642" s="42"/>
      <c r="N642" s="42"/>
      <c r="O642" s="42"/>
    </row>
    <row r="648" spans="1:16" s="43" customFormat="1" x14ac:dyDescent="0.35">
      <c r="A648" s="42"/>
      <c r="B648" s="42"/>
      <c r="C648" s="42"/>
      <c r="D648" s="42"/>
      <c r="E648" s="42"/>
      <c r="F648" s="42"/>
      <c r="G648" s="42"/>
      <c r="H648" s="42"/>
      <c r="I648" s="42"/>
      <c r="J648" s="42"/>
      <c r="K648" s="42"/>
      <c r="L648" s="42"/>
      <c r="M648" s="42"/>
      <c r="N648" s="42"/>
      <c r="O648" s="42"/>
    </row>
    <row r="649" spans="1:16" ht="22.5" customHeight="1" x14ac:dyDescent="0.35"/>
    <row r="650" spans="1:16" ht="13.5" customHeight="1" x14ac:dyDescent="0.35"/>
    <row r="652" spans="1:16" x14ac:dyDescent="0.35">
      <c r="P652" s="46" t="e">
        <f>VLOOKUP('Thang 1 -1'!#REF!,'Đầu vào'!A:H,2,0)</f>
        <v>#REF!</v>
      </c>
    </row>
    <row r="654" spans="1:16" ht="21" customHeight="1" x14ac:dyDescent="0.35"/>
    <row r="655" spans="1:16" ht="21" customHeight="1" x14ac:dyDescent="0.35">
      <c r="P655" s="43"/>
    </row>
    <row r="656" spans="1:16" ht="21" customHeight="1" x14ac:dyDescent="0.35"/>
    <row r="657" spans="1:16" ht="21" customHeight="1" x14ac:dyDescent="0.35"/>
    <row r="658" spans="1:16" ht="24" customHeight="1" x14ac:dyDescent="0.35"/>
    <row r="659" spans="1:16" ht="19.5" customHeight="1" x14ac:dyDescent="0.35">
      <c r="P659" s="43"/>
    </row>
    <row r="660" spans="1:16" ht="19.5" customHeight="1" x14ac:dyDescent="0.35">
      <c r="P660" s="43"/>
    </row>
    <row r="661" spans="1:16" ht="51" customHeight="1" x14ac:dyDescent="0.35"/>
    <row r="662" spans="1:16" ht="23.25" customHeight="1" x14ac:dyDescent="0.35">
      <c r="P662" s="43"/>
    </row>
    <row r="663" spans="1:16" ht="69.75" customHeight="1" x14ac:dyDescent="0.35"/>
    <row r="664" spans="1:16" ht="21" customHeight="1" x14ac:dyDescent="0.35">
      <c r="P664" s="43"/>
    </row>
    <row r="665" spans="1:16" s="43" customFormat="1" ht="20.25" customHeight="1" x14ac:dyDescent="0.35">
      <c r="A665" s="42"/>
      <c r="B665" s="42"/>
      <c r="C665" s="42"/>
      <c r="D665" s="42"/>
      <c r="E665" s="42"/>
      <c r="F665" s="42"/>
      <c r="G665" s="42"/>
      <c r="H665" s="42"/>
      <c r="I665" s="42"/>
      <c r="J665" s="42"/>
      <c r="K665" s="42"/>
      <c r="L665" s="42"/>
      <c r="M665" s="42"/>
      <c r="N665" s="42"/>
      <c r="O665" s="42"/>
    </row>
    <row r="666" spans="1:16" s="43" customFormat="1" ht="6" customHeight="1" x14ac:dyDescent="0.35">
      <c r="A666" s="42"/>
      <c r="B666" s="42"/>
      <c r="C666" s="42"/>
      <c r="D666" s="42"/>
      <c r="E666" s="42"/>
      <c r="F666" s="42"/>
      <c r="G666" s="42"/>
      <c r="H666" s="42"/>
      <c r="I666" s="42"/>
      <c r="J666" s="42"/>
      <c r="K666" s="42"/>
      <c r="L666" s="42"/>
      <c r="M666" s="42"/>
      <c r="N666" s="42"/>
      <c r="O666" s="42"/>
    </row>
    <row r="667" spans="1:16" s="43" customFormat="1" ht="20.25" customHeight="1" x14ac:dyDescent="0.35">
      <c r="A667" s="42"/>
      <c r="B667" s="42"/>
      <c r="C667" s="42"/>
      <c r="D667" s="42"/>
      <c r="E667" s="42"/>
      <c r="F667" s="42"/>
      <c r="G667" s="42"/>
      <c r="H667" s="42"/>
      <c r="I667" s="42"/>
      <c r="J667" s="42"/>
      <c r="K667" s="42"/>
      <c r="L667" s="42"/>
      <c r="M667" s="42"/>
      <c r="N667" s="42"/>
      <c r="O667" s="42"/>
    </row>
    <row r="668" spans="1:16" s="43" customFormat="1" ht="5.25" customHeight="1" x14ac:dyDescent="0.35">
      <c r="A668" s="42"/>
      <c r="B668" s="42"/>
      <c r="C668" s="42"/>
      <c r="D668" s="42"/>
      <c r="E668" s="42"/>
      <c r="F668" s="42"/>
      <c r="G668" s="42"/>
      <c r="H668" s="42"/>
      <c r="I668" s="42"/>
      <c r="J668" s="42"/>
      <c r="K668" s="42"/>
      <c r="L668" s="42"/>
      <c r="M668" s="42"/>
      <c r="N668" s="42"/>
      <c r="O668" s="42"/>
    </row>
    <row r="669" spans="1:16" s="43" customFormat="1" ht="21" customHeight="1" x14ac:dyDescent="0.35">
      <c r="A669" s="42"/>
      <c r="B669" s="42"/>
      <c r="C669" s="42"/>
      <c r="D669" s="42"/>
      <c r="E669" s="42"/>
      <c r="F669" s="42"/>
      <c r="G669" s="42"/>
      <c r="H669" s="42"/>
      <c r="I669" s="42"/>
      <c r="J669" s="42"/>
      <c r="K669" s="42"/>
      <c r="L669" s="42"/>
      <c r="M669" s="42"/>
      <c r="N669" s="42"/>
      <c r="O669" s="42"/>
    </row>
    <row r="670" spans="1:16" s="43" customFormat="1" ht="6.75" customHeight="1" x14ac:dyDescent="0.35">
      <c r="A670" s="42"/>
      <c r="B670" s="42"/>
      <c r="C670" s="42"/>
      <c r="D670" s="42"/>
      <c r="E670" s="42"/>
      <c r="F670" s="42"/>
      <c r="G670" s="42"/>
      <c r="H670" s="42"/>
      <c r="I670" s="42"/>
      <c r="J670" s="42"/>
      <c r="K670" s="42"/>
      <c r="L670" s="42"/>
      <c r="M670" s="42"/>
      <c r="N670" s="42"/>
      <c r="O670" s="42"/>
    </row>
    <row r="671" spans="1:16" s="43" customFormat="1" ht="19.5" customHeight="1" x14ac:dyDescent="0.35">
      <c r="A671" s="42"/>
      <c r="B671" s="42"/>
      <c r="C671" s="42"/>
      <c r="D671" s="42"/>
      <c r="E671" s="42"/>
      <c r="F671" s="42"/>
      <c r="G671" s="42"/>
      <c r="H671" s="42"/>
      <c r="I671" s="42"/>
      <c r="J671" s="42"/>
      <c r="K671" s="42"/>
      <c r="L671" s="42"/>
      <c r="M671" s="42"/>
      <c r="N671" s="42"/>
      <c r="O671" s="42"/>
    </row>
    <row r="672" spans="1:16" ht="7.5" customHeight="1" x14ac:dyDescent="0.35">
      <c r="P672" s="43"/>
    </row>
    <row r="673" spans="1:16" ht="22.5" customHeight="1" x14ac:dyDescent="0.35">
      <c r="P673" s="43"/>
    </row>
    <row r="674" spans="1:16" ht="23.25" customHeight="1" x14ac:dyDescent="0.35"/>
    <row r="675" spans="1:16" ht="20.25" customHeight="1" x14ac:dyDescent="0.35">
      <c r="P675" s="43"/>
    </row>
    <row r="676" spans="1:16" ht="24" customHeight="1" x14ac:dyDescent="0.35"/>
    <row r="678" spans="1:16" s="43" customFormat="1" x14ac:dyDescent="0.35">
      <c r="A678" s="42"/>
      <c r="B678" s="42"/>
      <c r="C678" s="42"/>
      <c r="D678" s="42"/>
      <c r="E678" s="42"/>
      <c r="F678" s="42"/>
      <c r="G678" s="42"/>
      <c r="H678" s="42"/>
      <c r="I678" s="42"/>
      <c r="J678" s="42"/>
      <c r="K678" s="42"/>
      <c r="L678" s="42"/>
      <c r="M678" s="42"/>
      <c r="N678" s="42"/>
      <c r="O678" s="42"/>
    </row>
    <row r="684" spans="1:16" s="43" customFormat="1" x14ac:dyDescent="0.35">
      <c r="A684" s="42"/>
      <c r="B684" s="42"/>
      <c r="C684" s="42"/>
      <c r="D684" s="42"/>
      <c r="E684" s="42"/>
      <c r="F684" s="42"/>
      <c r="G684" s="42"/>
      <c r="H684" s="42"/>
      <c r="I684" s="42"/>
      <c r="J684" s="42"/>
      <c r="K684" s="42"/>
      <c r="L684" s="42"/>
      <c r="M684" s="42"/>
      <c r="N684" s="42"/>
      <c r="O684" s="42"/>
    </row>
    <row r="685" spans="1:16" ht="22.5" customHeight="1" x14ac:dyDescent="0.35"/>
    <row r="686" spans="1:16" ht="13.5" customHeight="1" x14ac:dyDescent="0.35"/>
    <row r="688" spans="1:16" x14ac:dyDescent="0.35">
      <c r="P688" s="46" t="e">
        <f>VLOOKUP('Thang 1 -1'!#REF!,'Đầu vào'!A:H,2,0)</f>
        <v>#REF!</v>
      </c>
    </row>
    <row r="690" spans="1:16" ht="21" customHeight="1" x14ac:dyDescent="0.35"/>
    <row r="691" spans="1:16" ht="21" customHeight="1" x14ac:dyDescent="0.35">
      <c r="P691" s="43"/>
    </row>
    <row r="692" spans="1:16" ht="21" customHeight="1" x14ac:dyDescent="0.35"/>
    <row r="693" spans="1:16" ht="21" customHeight="1" x14ac:dyDescent="0.35"/>
    <row r="694" spans="1:16" ht="24" customHeight="1" x14ac:dyDescent="0.35"/>
    <row r="695" spans="1:16" ht="19.5" customHeight="1" x14ac:dyDescent="0.35">
      <c r="P695" s="43"/>
    </row>
    <row r="696" spans="1:16" ht="19.5" customHeight="1" x14ac:dyDescent="0.35">
      <c r="P696" s="43"/>
    </row>
    <row r="697" spans="1:16" ht="40.5" customHeight="1" x14ac:dyDescent="0.35"/>
    <row r="698" spans="1:16" ht="23.25" customHeight="1" x14ac:dyDescent="0.35">
      <c r="P698" s="43"/>
    </row>
    <row r="699" spans="1:16" s="74" customFormat="1" ht="42" customHeight="1" x14ac:dyDescent="0.35">
      <c r="A699" s="42"/>
      <c r="B699" s="42"/>
      <c r="C699" s="42"/>
      <c r="D699" s="42"/>
      <c r="E699" s="42"/>
      <c r="F699" s="42"/>
      <c r="G699" s="42"/>
      <c r="H699" s="42"/>
      <c r="I699" s="42"/>
      <c r="J699" s="42"/>
      <c r="K699" s="42"/>
      <c r="L699" s="42"/>
      <c r="M699" s="42"/>
      <c r="N699" s="42"/>
      <c r="O699" s="42"/>
    </row>
    <row r="700" spans="1:16" ht="21" customHeight="1" x14ac:dyDescent="0.35">
      <c r="P700" s="43"/>
    </row>
    <row r="701" spans="1:16" s="43" customFormat="1" ht="20.25" customHeight="1" x14ac:dyDescent="0.35">
      <c r="A701" s="42"/>
      <c r="B701" s="42"/>
      <c r="C701" s="42"/>
      <c r="D701" s="42"/>
      <c r="E701" s="42"/>
      <c r="F701" s="42"/>
      <c r="G701" s="42"/>
      <c r="H701" s="42"/>
      <c r="I701" s="42"/>
      <c r="J701" s="42"/>
      <c r="K701" s="42"/>
      <c r="L701" s="42"/>
      <c r="M701" s="42"/>
      <c r="N701" s="42"/>
      <c r="O701" s="42"/>
    </row>
    <row r="702" spans="1:16" s="43" customFormat="1" ht="6" customHeight="1" x14ac:dyDescent="0.35">
      <c r="A702" s="42"/>
      <c r="B702" s="42"/>
      <c r="C702" s="42"/>
      <c r="D702" s="42"/>
      <c r="E702" s="42"/>
      <c r="F702" s="42"/>
      <c r="G702" s="42"/>
      <c r="H702" s="42"/>
      <c r="I702" s="42"/>
      <c r="J702" s="42"/>
      <c r="K702" s="42"/>
      <c r="L702" s="42"/>
      <c r="M702" s="42"/>
      <c r="N702" s="42"/>
      <c r="O702" s="42"/>
    </row>
    <row r="703" spans="1:16" s="43" customFormat="1" ht="20.25" customHeight="1" x14ac:dyDescent="0.35">
      <c r="A703" s="42"/>
      <c r="B703" s="42"/>
      <c r="C703" s="42"/>
      <c r="D703" s="42"/>
      <c r="E703" s="42"/>
      <c r="F703" s="42"/>
      <c r="G703" s="42"/>
      <c r="H703" s="42"/>
      <c r="I703" s="42"/>
      <c r="J703" s="42"/>
      <c r="K703" s="42"/>
      <c r="L703" s="42"/>
      <c r="M703" s="42"/>
      <c r="N703" s="42"/>
      <c r="O703" s="42"/>
    </row>
    <row r="704" spans="1:16" s="43" customFormat="1" ht="5.25" customHeight="1" x14ac:dyDescent="0.35">
      <c r="A704" s="42"/>
      <c r="B704" s="42"/>
      <c r="C704" s="42"/>
      <c r="D704" s="42"/>
      <c r="E704" s="42"/>
      <c r="F704" s="42"/>
      <c r="G704" s="42"/>
      <c r="H704" s="42"/>
      <c r="I704" s="42"/>
      <c r="J704" s="42"/>
      <c r="K704" s="42"/>
      <c r="L704" s="42"/>
      <c r="M704" s="42"/>
      <c r="N704" s="42"/>
      <c r="O704" s="42"/>
    </row>
    <row r="705" spans="1:16" s="43" customFormat="1" ht="21" customHeight="1" x14ac:dyDescent="0.35">
      <c r="A705" s="42"/>
      <c r="B705" s="42"/>
      <c r="C705" s="42"/>
      <c r="D705" s="42"/>
      <c r="E705" s="42"/>
      <c r="F705" s="42"/>
      <c r="G705" s="42"/>
      <c r="H705" s="42"/>
      <c r="I705" s="42"/>
      <c r="J705" s="42"/>
      <c r="K705" s="42"/>
      <c r="L705" s="42"/>
      <c r="M705" s="42"/>
      <c r="N705" s="42"/>
      <c r="O705" s="42"/>
    </row>
    <row r="706" spans="1:16" s="43" customFormat="1" ht="6.75" customHeight="1" x14ac:dyDescent="0.35">
      <c r="A706" s="42"/>
      <c r="B706" s="42"/>
      <c r="C706" s="42"/>
      <c r="D706" s="42"/>
      <c r="E706" s="42"/>
      <c r="F706" s="42"/>
      <c r="G706" s="42"/>
      <c r="H706" s="42"/>
      <c r="I706" s="42"/>
      <c r="J706" s="42"/>
      <c r="K706" s="42"/>
      <c r="L706" s="42"/>
      <c r="M706" s="42"/>
      <c r="N706" s="42"/>
      <c r="O706" s="42"/>
    </row>
    <row r="707" spans="1:16" s="43" customFormat="1" ht="19.5" customHeight="1" x14ac:dyDescent="0.35">
      <c r="A707" s="42"/>
      <c r="B707" s="42"/>
      <c r="C707" s="42"/>
      <c r="D707" s="42"/>
      <c r="E707" s="42"/>
      <c r="F707" s="42"/>
      <c r="G707" s="42"/>
      <c r="H707" s="42"/>
      <c r="I707" s="42"/>
      <c r="J707" s="42"/>
      <c r="K707" s="42"/>
      <c r="L707" s="42"/>
      <c r="M707" s="42"/>
      <c r="N707" s="42"/>
      <c r="O707" s="42"/>
    </row>
    <row r="708" spans="1:16" ht="7.5" customHeight="1" x14ac:dyDescent="0.35">
      <c r="P708" s="43"/>
    </row>
    <row r="709" spans="1:16" ht="22.5" customHeight="1" x14ac:dyDescent="0.35">
      <c r="P709" s="43"/>
    </row>
    <row r="710" spans="1:16" ht="23.25" customHeight="1" x14ac:dyDescent="0.35"/>
    <row r="711" spans="1:16" ht="20.25" customHeight="1" x14ac:dyDescent="0.35">
      <c r="P711" s="43"/>
    </row>
    <row r="712" spans="1:16" ht="24" customHeight="1" x14ac:dyDescent="0.35"/>
    <row r="714" spans="1:16" s="43" customFormat="1" x14ac:dyDescent="0.35">
      <c r="A714" s="42"/>
      <c r="B714" s="42"/>
      <c r="C714" s="42"/>
      <c r="D714" s="42"/>
      <c r="E714" s="42"/>
      <c r="F714" s="42"/>
      <c r="G714" s="42"/>
      <c r="H714" s="42"/>
      <c r="I714" s="42"/>
      <c r="J714" s="42"/>
      <c r="K714" s="42"/>
      <c r="L714" s="42"/>
      <c r="M714" s="42"/>
      <c r="N714" s="42"/>
      <c r="O714" s="42"/>
    </row>
    <row r="720" spans="1:16" s="43" customFormat="1" x14ac:dyDescent="0.35">
      <c r="A720" s="42"/>
      <c r="B720" s="42"/>
      <c r="C720" s="42"/>
      <c r="D720" s="42"/>
      <c r="E720" s="42"/>
      <c r="F720" s="42"/>
      <c r="G720" s="42"/>
      <c r="H720" s="42"/>
      <c r="I720" s="42"/>
      <c r="J720" s="42"/>
      <c r="K720" s="42"/>
      <c r="L720" s="42"/>
      <c r="M720" s="42"/>
      <c r="N720" s="42"/>
      <c r="O720" s="42"/>
    </row>
    <row r="721" spans="16:16" ht="22.5" customHeight="1" x14ac:dyDescent="0.35"/>
    <row r="722" spans="16:16" ht="13.5" customHeight="1" x14ac:dyDescent="0.35"/>
    <row r="724" spans="16:16" x14ac:dyDescent="0.35">
      <c r="P724" s="46" t="e">
        <f>VLOOKUP('Thang 1 -1'!#REF!,'Đầu vào'!A:H,2,0)</f>
        <v>#REF!</v>
      </c>
    </row>
    <row r="726" spans="16:16" ht="21" customHeight="1" x14ac:dyDescent="0.35"/>
    <row r="727" spans="16:16" ht="21" customHeight="1" x14ac:dyDescent="0.35">
      <c r="P727" s="43"/>
    </row>
    <row r="728" spans="16:16" ht="21" customHeight="1" x14ac:dyDescent="0.35"/>
    <row r="729" spans="16:16" ht="21" customHeight="1" x14ac:dyDescent="0.35"/>
    <row r="730" spans="16:16" ht="24" customHeight="1" x14ac:dyDescent="0.35"/>
    <row r="731" spans="16:16" ht="19.5" customHeight="1" x14ac:dyDescent="0.35">
      <c r="P731" s="43"/>
    </row>
    <row r="732" spans="16:16" ht="19.5" customHeight="1" x14ac:dyDescent="0.35">
      <c r="P732" s="43"/>
    </row>
    <row r="733" spans="16:16" ht="40.5" customHeight="1" x14ac:dyDescent="0.35"/>
    <row r="734" spans="16:16" ht="23.25" customHeight="1" x14ac:dyDescent="0.35">
      <c r="P734" s="43"/>
    </row>
    <row r="735" spans="16:16" ht="31.5" customHeight="1" x14ac:dyDescent="0.35"/>
    <row r="736" spans="16:16" ht="21" customHeight="1" x14ac:dyDescent="0.35">
      <c r="P736" s="43"/>
    </row>
    <row r="737" spans="1:16" s="43" customFormat="1" ht="20.25" customHeight="1" x14ac:dyDescent="0.35">
      <c r="A737" s="42"/>
      <c r="B737" s="42"/>
      <c r="C737" s="42"/>
      <c r="D737" s="42"/>
      <c r="E737" s="42"/>
      <c r="F737" s="42"/>
      <c r="G737" s="42"/>
      <c r="H737" s="42"/>
      <c r="I737" s="42"/>
      <c r="J737" s="42"/>
      <c r="K737" s="42"/>
      <c r="L737" s="42"/>
      <c r="M737" s="42"/>
      <c r="N737" s="42"/>
      <c r="O737" s="42"/>
    </row>
    <row r="738" spans="1:16" s="43" customFormat="1" ht="6" customHeight="1" x14ac:dyDescent="0.35">
      <c r="A738" s="42"/>
      <c r="B738" s="42"/>
      <c r="C738" s="42"/>
      <c r="D738" s="42"/>
      <c r="E738" s="42"/>
      <c r="F738" s="42"/>
      <c r="G738" s="42"/>
      <c r="H738" s="42"/>
      <c r="I738" s="42"/>
      <c r="J738" s="42"/>
      <c r="K738" s="42"/>
      <c r="L738" s="42"/>
      <c r="M738" s="42"/>
      <c r="N738" s="42"/>
      <c r="O738" s="42"/>
    </row>
    <row r="739" spans="1:16" s="43" customFormat="1" ht="20.25" customHeight="1" x14ac:dyDescent="0.35">
      <c r="A739" s="42"/>
      <c r="B739" s="42"/>
      <c r="C739" s="42"/>
      <c r="D739" s="42"/>
      <c r="E739" s="42"/>
      <c r="F739" s="42"/>
      <c r="G739" s="42"/>
      <c r="H739" s="42"/>
      <c r="I739" s="42"/>
      <c r="J739" s="42"/>
      <c r="K739" s="42"/>
      <c r="L739" s="42"/>
      <c r="M739" s="42"/>
      <c r="N739" s="42"/>
      <c r="O739" s="42"/>
    </row>
    <row r="740" spans="1:16" s="43" customFormat="1" ht="5.25" customHeight="1" x14ac:dyDescent="0.35">
      <c r="A740" s="42"/>
      <c r="B740" s="42"/>
      <c r="C740" s="42"/>
      <c r="D740" s="42"/>
      <c r="E740" s="42"/>
      <c r="F740" s="42"/>
      <c r="G740" s="42"/>
      <c r="H740" s="42"/>
      <c r="I740" s="42"/>
      <c r="J740" s="42"/>
      <c r="K740" s="42"/>
      <c r="L740" s="42"/>
      <c r="M740" s="42"/>
      <c r="N740" s="42"/>
      <c r="O740" s="42"/>
    </row>
    <row r="741" spans="1:16" s="43" customFormat="1" ht="21" customHeight="1" x14ac:dyDescent="0.35">
      <c r="A741" s="42"/>
      <c r="B741" s="42"/>
      <c r="C741" s="42"/>
      <c r="D741" s="42"/>
      <c r="E741" s="42"/>
      <c r="F741" s="42"/>
      <c r="G741" s="42"/>
      <c r="H741" s="42"/>
      <c r="I741" s="42"/>
      <c r="J741" s="42"/>
      <c r="K741" s="42"/>
      <c r="L741" s="42"/>
      <c r="M741" s="42"/>
      <c r="N741" s="42"/>
      <c r="O741" s="42"/>
    </row>
    <row r="742" spans="1:16" s="43" customFormat="1" ht="6.75" customHeight="1" x14ac:dyDescent="0.35">
      <c r="A742" s="42"/>
      <c r="B742" s="42"/>
      <c r="C742" s="42"/>
      <c r="D742" s="42"/>
      <c r="E742" s="42"/>
      <c r="F742" s="42"/>
      <c r="G742" s="42"/>
      <c r="H742" s="42"/>
      <c r="I742" s="42"/>
      <c r="J742" s="42"/>
      <c r="K742" s="42"/>
      <c r="L742" s="42"/>
      <c r="M742" s="42"/>
      <c r="N742" s="42"/>
      <c r="O742" s="42"/>
    </row>
    <row r="743" spans="1:16" s="43" customFormat="1" ht="19.5" customHeight="1" x14ac:dyDescent="0.35">
      <c r="A743" s="42"/>
      <c r="B743" s="42"/>
      <c r="C743" s="42"/>
      <c r="D743" s="42"/>
      <c r="E743" s="42"/>
      <c r="F743" s="42"/>
      <c r="G743" s="42"/>
      <c r="H743" s="42"/>
      <c r="I743" s="42"/>
      <c r="J743" s="42"/>
      <c r="K743" s="42"/>
      <c r="L743" s="42"/>
      <c r="M743" s="42"/>
      <c r="N743" s="42"/>
      <c r="O743" s="42"/>
    </row>
    <row r="744" spans="1:16" ht="7.5" customHeight="1" x14ac:dyDescent="0.35">
      <c r="P744" s="43"/>
    </row>
    <row r="745" spans="1:16" ht="22.5" customHeight="1" x14ac:dyDescent="0.35">
      <c r="P745" s="43"/>
    </row>
    <row r="746" spans="1:16" ht="23.25" customHeight="1" x14ac:dyDescent="0.35"/>
    <row r="747" spans="1:16" ht="20.25" customHeight="1" x14ac:dyDescent="0.35">
      <c r="P747" s="43"/>
    </row>
    <row r="748" spans="1:16" ht="24" customHeight="1" x14ac:dyDescent="0.35"/>
    <row r="750" spans="1:16" s="43" customFormat="1" x14ac:dyDescent="0.35">
      <c r="A750" s="42"/>
      <c r="B750" s="42"/>
      <c r="C750" s="42"/>
      <c r="D750" s="42"/>
      <c r="E750" s="42"/>
      <c r="F750" s="42"/>
      <c r="G750" s="42"/>
      <c r="H750" s="42"/>
      <c r="I750" s="42"/>
      <c r="J750" s="42"/>
      <c r="K750" s="42"/>
      <c r="L750" s="42"/>
      <c r="M750" s="42"/>
      <c r="N750" s="42"/>
      <c r="O750" s="42"/>
    </row>
    <row r="756" spans="1:16" s="43" customFormat="1" x14ac:dyDescent="0.35">
      <c r="A756" s="42"/>
      <c r="B756" s="42"/>
      <c r="C756" s="42"/>
      <c r="D756" s="42"/>
      <c r="E756" s="42"/>
      <c r="F756" s="42"/>
      <c r="G756" s="42"/>
      <c r="H756" s="42"/>
      <c r="I756" s="42"/>
      <c r="J756" s="42"/>
      <c r="K756" s="42"/>
      <c r="L756" s="42"/>
      <c r="M756" s="42"/>
      <c r="N756" s="42"/>
      <c r="O756" s="42"/>
    </row>
    <row r="757" spans="1:16" ht="22.5" customHeight="1" x14ac:dyDescent="0.35"/>
    <row r="758" spans="1:16" ht="13.5" customHeight="1" x14ac:dyDescent="0.35"/>
    <row r="760" spans="1:16" x14ac:dyDescent="0.35">
      <c r="P760" s="46" t="e">
        <f>VLOOKUP('Thang 1 -1'!#REF!,'Đầu vào'!A:H,2,0)</f>
        <v>#REF!</v>
      </c>
    </row>
    <row r="762" spans="1:16" ht="21" customHeight="1" x14ac:dyDescent="0.35"/>
    <row r="763" spans="1:16" ht="21" customHeight="1" x14ac:dyDescent="0.35">
      <c r="P763" s="43"/>
    </row>
    <row r="764" spans="1:16" ht="21" customHeight="1" x14ac:dyDescent="0.35"/>
    <row r="765" spans="1:16" ht="21" customHeight="1" x14ac:dyDescent="0.35"/>
    <row r="766" spans="1:16" ht="24" customHeight="1" x14ac:dyDescent="0.35"/>
    <row r="767" spans="1:16" ht="19.5" customHeight="1" x14ac:dyDescent="0.35">
      <c r="P767" s="43"/>
    </row>
    <row r="768" spans="1:16" ht="19.5" customHeight="1" x14ac:dyDescent="0.35">
      <c r="P768" s="43"/>
    </row>
    <row r="769" spans="1:16" ht="39" customHeight="1" x14ac:dyDescent="0.35"/>
    <row r="770" spans="1:16" ht="23.25" customHeight="1" x14ac:dyDescent="0.35">
      <c r="P770" s="43"/>
    </row>
    <row r="771" spans="1:16" ht="31.5" customHeight="1" x14ac:dyDescent="0.35"/>
    <row r="772" spans="1:16" ht="21" customHeight="1" x14ac:dyDescent="0.35">
      <c r="P772" s="43"/>
    </row>
    <row r="773" spans="1:16" s="43" customFormat="1" ht="20.25" customHeight="1" x14ac:dyDescent="0.35">
      <c r="A773" s="42"/>
      <c r="B773" s="42"/>
      <c r="C773" s="42"/>
      <c r="D773" s="42"/>
      <c r="E773" s="42"/>
      <c r="F773" s="42"/>
      <c r="G773" s="42"/>
      <c r="H773" s="42"/>
      <c r="I773" s="42"/>
      <c r="J773" s="42"/>
      <c r="K773" s="42"/>
      <c r="L773" s="42"/>
      <c r="M773" s="42"/>
      <c r="N773" s="42"/>
      <c r="O773" s="42"/>
    </row>
    <row r="774" spans="1:16" s="43" customFormat="1" ht="6" customHeight="1" x14ac:dyDescent="0.35">
      <c r="A774" s="42"/>
      <c r="B774" s="42"/>
      <c r="C774" s="42"/>
      <c r="D774" s="42"/>
      <c r="E774" s="42"/>
      <c r="F774" s="42"/>
      <c r="G774" s="42"/>
      <c r="H774" s="42"/>
      <c r="I774" s="42"/>
      <c r="J774" s="42"/>
      <c r="K774" s="42"/>
      <c r="L774" s="42"/>
      <c r="M774" s="42"/>
      <c r="N774" s="42"/>
      <c r="O774" s="42"/>
    </row>
    <row r="775" spans="1:16" s="43" customFormat="1" ht="20.25" customHeight="1" x14ac:dyDescent="0.35">
      <c r="A775" s="42"/>
      <c r="B775" s="42"/>
      <c r="C775" s="42"/>
      <c r="D775" s="42"/>
      <c r="E775" s="42"/>
      <c r="F775" s="42"/>
      <c r="G775" s="42"/>
      <c r="H775" s="42"/>
      <c r="I775" s="42"/>
      <c r="J775" s="42"/>
      <c r="K775" s="42"/>
      <c r="L775" s="42"/>
      <c r="M775" s="42"/>
      <c r="N775" s="42"/>
      <c r="O775" s="42"/>
    </row>
    <row r="776" spans="1:16" s="43" customFormat="1" ht="5.25" customHeight="1" x14ac:dyDescent="0.35">
      <c r="A776" s="42"/>
      <c r="B776" s="42"/>
      <c r="C776" s="42"/>
      <c r="D776" s="42"/>
      <c r="E776" s="42"/>
      <c r="F776" s="42"/>
      <c r="G776" s="42"/>
      <c r="H776" s="42"/>
      <c r="I776" s="42"/>
      <c r="J776" s="42"/>
      <c r="K776" s="42"/>
      <c r="L776" s="42"/>
      <c r="M776" s="42"/>
      <c r="N776" s="42"/>
      <c r="O776" s="42"/>
    </row>
    <row r="777" spans="1:16" s="43" customFormat="1" ht="21" customHeight="1" x14ac:dyDescent="0.35">
      <c r="A777" s="42"/>
      <c r="B777" s="42"/>
      <c r="C777" s="42"/>
      <c r="D777" s="42"/>
      <c r="E777" s="42"/>
      <c r="F777" s="42"/>
      <c r="G777" s="42"/>
      <c r="H777" s="42"/>
      <c r="I777" s="42"/>
      <c r="J777" s="42"/>
      <c r="K777" s="42"/>
      <c r="L777" s="42"/>
      <c r="M777" s="42"/>
      <c r="N777" s="42"/>
      <c r="O777" s="42"/>
    </row>
    <row r="778" spans="1:16" s="43" customFormat="1" ht="6.75" customHeight="1" x14ac:dyDescent="0.35">
      <c r="A778" s="42"/>
      <c r="B778" s="42"/>
      <c r="C778" s="42"/>
      <c r="D778" s="42"/>
      <c r="E778" s="42"/>
      <c r="F778" s="42"/>
      <c r="G778" s="42"/>
      <c r="H778" s="42"/>
      <c r="I778" s="42"/>
      <c r="J778" s="42"/>
      <c r="K778" s="42"/>
      <c r="L778" s="42"/>
      <c r="M778" s="42"/>
      <c r="N778" s="42"/>
      <c r="O778" s="42"/>
    </row>
    <row r="779" spans="1:16" s="43" customFormat="1" ht="19.5" customHeight="1" x14ac:dyDescent="0.35">
      <c r="A779" s="42"/>
      <c r="B779" s="42"/>
      <c r="C779" s="42"/>
      <c r="D779" s="42"/>
      <c r="E779" s="42"/>
      <c r="F779" s="42"/>
      <c r="G779" s="42"/>
      <c r="H779" s="42"/>
      <c r="I779" s="42"/>
      <c r="J779" s="42"/>
      <c r="K779" s="42"/>
      <c r="L779" s="42"/>
      <c r="M779" s="42"/>
      <c r="N779" s="42"/>
      <c r="O779" s="42"/>
    </row>
    <row r="780" spans="1:16" ht="7.5" customHeight="1" x14ac:dyDescent="0.35">
      <c r="P780" s="43"/>
    </row>
    <row r="781" spans="1:16" ht="22.5" customHeight="1" x14ac:dyDescent="0.35">
      <c r="P781" s="43"/>
    </row>
    <row r="782" spans="1:16" ht="23.25" customHeight="1" x14ac:dyDescent="0.35"/>
    <row r="783" spans="1:16" ht="20.25" customHeight="1" x14ac:dyDescent="0.35">
      <c r="P783" s="43"/>
    </row>
    <row r="784" spans="1:16" ht="24" customHeight="1" x14ac:dyDescent="0.35"/>
    <row r="786" spans="1:16" s="43" customFormat="1" x14ac:dyDescent="0.35">
      <c r="A786" s="42"/>
      <c r="B786" s="42"/>
      <c r="C786" s="42"/>
      <c r="D786" s="42"/>
      <c r="E786" s="42"/>
      <c r="F786" s="42"/>
      <c r="G786" s="42"/>
      <c r="H786" s="42"/>
      <c r="I786" s="42"/>
      <c r="J786" s="42"/>
      <c r="K786" s="42"/>
      <c r="L786" s="42"/>
      <c r="M786" s="42"/>
      <c r="N786" s="42"/>
      <c r="O786" s="42"/>
    </row>
    <row r="792" spans="1:16" s="43" customFormat="1" x14ac:dyDescent="0.35">
      <c r="A792" s="42"/>
      <c r="B792" s="42"/>
      <c r="C792" s="42"/>
      <c r="D792" s="42"/>
      <c r="E792" s="42"/>
      <c r="F792" s="42"/>
      <c r="G792" s="42"/>
      <c r="H792" s="42"/>
      <c r="I792" s="42"/>
      <c r="J792" s="42"/>
      <c r="K792" s="42"/>
      <c r="L792" s="42"/>
      <c r="M792" s="42"/>
      <c r="N792" s="42"/>
      <c r="O792" s="42"/>
    </row>
    <row r="793" spans="1:16" ht="22.5" customHeight="1" x14ac:dyDescent="0.35"/>
    <row r="794" spans="1:16" ht="13.5" customHeight="1" x14ac:dyDescent="0.35"/>
    <row r="796" spans="1:16" x14ac:dyDescent="0.35">
      <c r="P796" s="46" t="e">
        <f>VLOOKUP('Thang 1 -1'!#REF!,'Đầu vào'!A:H,2,0)</f>
        <v>#REF!</v>
      </c>
    </row>
    <row r="798" spans="1:16" ht="21" customHeight="1" x14ac:dyDescent="0.35"/>
    <row r="799" spans="1:16" ht="21" customHeight="1" x14ac:dyDescent="0.35">
      <c r="P799" s="43"/>
    </row>
    <row r="800" spans="1:16" ht="21" customHeight="1" x14ac:dyDescent="0.35"/>
    <row r="801" spans="1:16" ht="21" customHeight="1" x14ac:dyDescent="0.35"/>
    <row r="802" spans="1:16" ht="24" customHeight="1" x14ac:dyDescent="0.35"/>
    <row r="803" spans="1:16" ht="19.5" customHeight="1" x14ac:dyDescent="0.35">
      <c r="P803" s="43"/>
    </row>
    <row r="804" spans="1:16" ht="19.5" customHeight="1" x14ac:dyDescent="0.35">
      <c r="P804" s="43"/>
    </row>
    <row r="805" spans="1:16" ht="63" customHeight="1" x14ac:dyDescent="0.35"/>
    <row r="806" spans="1:16" ht="23.25" customHeight="1" x14ac:dyDescent="0.35">
      <c r="P806" s="43"/>
    </row>
    <row r="807" spans="1:16" ht="27" customHeight="1" x14ac:dyDescent="0.35"/>
    <row r="808" spans="1:16" ht="21" customHeight="1" x14ac:dyDescent="0.35">
      <c r="P808" s="43"/>
    </row>
    <row r="809" spans="1:16" s="43" customFormat="1" ht="20.25" customHeight="1" x14ac:dyDescent="0.35">
      <c r="A809" s="42"/>
      <c r="B809" s="42"/>
      <c r="C809" s="42"/>
      <c r="D809" s="42"/>
      <c r="E809" s="42"/>
      <c r="F809" s="42"/>
      <c r="G809" s="42"/>
      <c r="H809" s="42"/>
      <c r="I809" s="42"/>
      <c r="J809" s="42"/>
      <c r="K809" s="42"/>
      <c r="L809" s="42"/>
      <c r="M809" s="42"/>
      <c r="N809" s="42"/>
      <c r="O809" s="42"/>
    </row>
    <row r="810" spans="1:16" s="43" customFormat="1" ht="6" customHeight="1" x14ac:dyDescent="0.35">
      <c r="A810" s="42"/>
      <c r="B810" s="42"/>
      <c r="C810" s="42"/>
      <c r="D810" s="42"/>
      <c r="E810" s="42"/>
      <c r="F810" s="42"/>
      <c r="G810" s="42"/>
      <c r="H810" s="42"/>
      <c r="I810" s="42"/>
      <c r="J810" s="42"/>
      <c r="K810" s="42"/>
      <c r="L810" s="42"/>
      <c r="M810" s="42"/>
      <c r="N810" s="42"/>
      <c r="O810" s="42"/>
    </row>
    <row r="811" spans="1:16" s="43" customFormat="1" ht="20.25" customHeight="1" x14ac:dyDescent="0.35">
      <c r="A811" s="42"/>
      <c r="B811" s="42"/>
      <c r="C811" s="42"/>
      <c r="D811" s="42"/>
      <c r="E811" s="42"/>
      <c r="F811" s="42"/>
      <c r="G811" s="42"/>
      <c r="H811" s="42"/>
      <c r="I811" s="42"/>
      <c r="J811" s="42"/>
      <c r="K811" s="42"/>
      <c r="L811" s="42"/>
      <c r="M811" s="42"/>
      <c r="N811" s="42"/>
      <c r="O811" s="42"/>
    </row>
    <row r="812" spans="1:16" s="43" customFormat="1" ht="5.25" customHeight="1" x14ac:dyDescent="0.35">
      <c r="A812" s="42"/>
      <c r="B812" s="42"/>
      <c r="C812" s="42"/>
      <c r="D812" s="42"/>
      <c r="E812" s="42"/>
      <c r="F812" s="42"/>
      <c r="G812" s="42"/>
      <c r="H812" s="42"/>
      <c r="I812" s="42"/>
      <c r="J812" s="42"/>
      <c r="K812" s="42"/>
      <c r="L812" s="42"/>
      <c r="M812" s="42"/>
      <c r="N812" s="42"/>
      <c r="O812" s="42"/>
    </row>
    <row r="813" spans="1:16" s="43" customFormat="1" ht="21" customHeight="1" x14ac:dyDescent="0.35">
      <c r="A813" s="42"/>
      <c r="B813" s="42"/>
      <c r="C813" s="42"/>
      <c r="D813" s="42"/>
      <c r="E813" s="42"/>
      <c r="F813" s="42"/>
      <c r="G813" s="42"/>
      <c r="H813" s="42"/>
      <c r="I813" s="42"/>
      <c r="J813" s="42"/>
      <c r="K813" s="42"/>
      <c r="L813" s="42"/>
      <c r="M813" s="42"/>
      <c r="N813" s="42"/>
      <c r="O813" s="42"/>
    </row>
    <row r="814" spans="1:16" s="43" customFormat="1" ht="6.75" customHeight="1" x14ac:dyDescent="0.35">
      <c r="A814" s="42"/>
      <c r="B814" s="42"/>
      <c r="C814" s="42"/>
      <c r="D814" s="42"/>
      <c r="E814" s="42"/>
      <c r="F814" s="42"/>
      <c r="G814" s="42"/>
      <c r="H814" s="42"/>
      <c r="I814" s="42"/>
      <c r="J814" s="42"/>
      <c r="K814" s="42"/>
      <c r="L814" s="42"/>
      <c r="M814" s="42"/>
      <c r="N814" s="42"/>
      <c r="O814" s="42"/>
    </row>
    <row r="815" spans="1:16" s="43" customFormat="1" ht="19.5" customHeight="1" x14ac:dyDescent="0.35">
      <c r="A815" s="42"/>
      <c r="B815" s="42"/>
      <c r="C815" s="42"/>
      <c r="D815" s="42"/>
      <c r="E815" s="42"/>
      <c r="F815" s="42"/>
      <c r="G815" s="42"/>
      <c r="H815" s="42"/>
      <c r="I815" s="42"/>
      <c r="J815" s="42"/>
      <c r="K815" s="42"/>
      <c r="L815" s="42"/>
      <c r="M815" s="42"/>
      <c r="N815" s="42"/>
      <c r="O815" s="42"/>
    </row>
    <row r="816" spans="1:16" ht="7.5" customHeight="1" x14ac:dyDescent="0.35">
      <c r="P816" s="43"/>
    </row>
    <row r="817" spans="1:16" ht="22.5" customHeight="1" x14ac:dyDescent="0.35">
      <c r="P817" s="43"/>
    </row>
    <row r="818" spans="1:16" ht="23.25" customHeight="1" x14ac:dyDescent="0.35"/>
    <row r="819" spans="1:16" ht="20.25" customHeight="1" x14ac:dyDescent="0.35">
      <c r="P819" s="43"/>
    </row>
    <row r="820" spans="1:16" ht="24" customHeight="1" x14ac:dyDescent="0.35"/>
    <row r="822" spans="1:16" s="43" customFormat="1" x14ac:dyDescent="0.35">
      <c r="A822" s="42"/>
      <c r="B822" s="42"/>
      <c r="C822" s="42"/>
      <c r="D822" s="42"/>
      <c r="E822" s="42"/>
      <c r="F822" s="42"/>
      <c r="G822" s="42"/>
      <c r="H822" s="42"/>
      <c r="I822" s="42"/>
      <c r="J822" s="42"/>
      <c r="K822" s="42"/>
      <c r="L822" s="42"/>
      <c r="M822" s="42"/>
      <c r="N822" s="42"/>
      <c r="O822" s="42"/>
    </row>
    <row r="828" spans="1:16" s="43" customFormat="1" x14ac:dyDescent="0.35">
      <c r="A828" s="42"/>
      <c r="B828" s="42"/>
      <c r="C828" s="42"/>
      <c r="D828" s="42"/>
      <c r="E828" s="42"/>
      <c r="F828" s="42"/>
      <c r="G828" s="42"/>
      <c r="H828" s="42"/>
      <c r="I828" s="42"/>
      <c r="J828" s="42"/>
      <c r="K828" s="42"/>
      <c r="L828" s="42"/>
      <c r="M828" s="42"/>
      <c r="N828" s="42"/>
      <c r="O828" s="42"/>
    </row>
    <row r="829" spans="1:16" ht="22.5" customHeight="1" x14ac:dyDescent="0.35"/>
    <row r="830" spans="1:16" ht="13.5" customHeight="1" x14ac:dyDescent="0.35"/>
    <row r="832" spans="1:16" x14ac:dyDescent="0.35">
      <c r="P832" s="46" t="e">
        <f>VLOOKUP('Thang 1 -1'!#REF!,'Đầu vào'!A:H,2,0)</f>
        <v>#REF!</v>
      </c>
    </row>
    <row r="834" spans="1:16" ht="21" customHeight="1" x14ac:dyDescent="0.35"/>
    <row r="835" spans="1:16" ht="21" customHeight="1" x14ac:dyDescent="0.35">
      <c r="P835" s="43"/>
    </row>
    <row r="836" spans="1:16" ht="21" customHeight="1" x14ac:dyDescent="0.35"/>
    <row r="837" spans="1:16" ht="21" customHeight="1" x14ac:dyDescent="0.35"/>
    <row r="838" spans="1:16" ht="24" customHeight="1" x14ac:dyDescent="0.35"/>
    <row r="839" spans="1:16" ht="19.5" customHeight="1" x14ac:dyDescent="0.35">
      <c r="P839" s="43"/>
    </row>
    <row r="840" spans="1:16" ht="19.5" customHeight="1" x14ac:dyDescent="0.35">
      <c r="P840" s="43"/>
    </row>
    <row r="841" spans="1:16" ht="39.75" customHeight="1" x14ac:dyDescent="0.35"/>
    <row r="842" spans="1:16" ht="23.25" customHeight="1" x14ac:dyDescent="0.35">
      <c r="P842" s="43"/>
    </row>
    <row r="843" spans="1:16" ht="28.5" customHeight="1" x14ac:dyDescent="0.35"/>
    <row r="844" spans="1:16" ht="21" customHeight="1" x14ac:dyDescent="0.35">
      <c r="P844" s="43"/>
    </row>
    <row r="845" spans="1:16" s="43" customFormat="1" ht="20.25" customHeight="1" x14ac:dyDescent="0.35">
      <c r="A845" s="42"/>
      <c r="B845" s="42"/>
      <c r="C845" s="42"/>
      <c r="D845" s="42"/>
      <c r="E845" s="42"/>
      <c r="F845" s="42"/>
      <c r="G845" s="42"/>
      <c r="H845" s="42"/>
      <c r="I845" s="42"/>
      <c r="J845" s="42"/>
      <c r="K845" s="42"/>
      <c r="L845" s="42"/>
      <c r="M845" s="42"/>
      <c r="N845" s="42"/>
      <c r="O845" s="42"/>
    </row>
    <row r="846" spans="1:16" s="43" customFormat="1" ht="6" customHeight="1" x14ac:dyDescent="0.35">
      <c r="A846" s="42"/>
      <c r="B846" s="42"/>
      <c r="C846" s="42"/>
      <c r="D846" s="42"/>
      <c r="E846" s="42"/>
      <c r="F846" s="42"/>
      <c r="G846" s="42"/>
      <c r="H846" s="42"/>
      <c r="I846" s="42"/>
      <c r="J846" s="42"/>
      <c r="K846" s="42"/>
      <c r="L846" s="42"/>
      <c r="M846" s="42"/>
      <c r="N846" s="42"/>
      <c r="O846" s="42"/>
    </row>
    <row r="847" spans="1:16" s="43" customFormat="1" ht="20.25" customHeight="1" x14ac:dyDescent="0.35">
      <c r="A847" s="42"/>
      <c r="B847" s="42"/>
      <c r="C847" s="42"/>
      <c r="D847" s="42"/>
      <c r="E847" s="42"/>
      <c r="F847" s="42"/>
      <c r="G847" s="42"/>
      <c r="H847" s="42"/>
      <c r="I847" s="42"/>
      <c r="J847" s="42"/>
      <c r="K847" s="42"/>
      <c r="L847" s="42"/>
      <c r="M847" s="42"/>
      <c r="N847" s="42"/>
      <c r="O847" s="42"/>
    </row>
    <row r="848" spans="1:16" s="43" customFormat="1" ht="5.25" customHeight="1" x14ac:dyDescent="0.35">
      <c r="A848" s="42"/>
      <c r="B848" s="42"/>
      <c r="C848" s="42"/>
      <c r="D848" s="42"/>
      <c r="E848" s="42"/>
      <c r="F848" s="42"/>
      <c r="G848" s="42"/>
      <c r="H848" s="42"/>
      <c r="I848" s="42"/>
      <c r="J848" s="42"/>
      <c r="K848" s="42"/>
      <c r="L848" s="42"/>
      <c r="M848" s="42"/>
      <c r="N848" s="42"/>
      <c r="O848" s="42"/>
    </row>
    <row r="849" spans="1:16" s="43" customFormat="1" ht="21" customHeight="1" x14ac:dyDescent="0.35">
      <c r="A849" s="42"/>
      <c r="B849" s="42"/>
      <c r="C849" s="42"/>
      <c r="D849" s="42"/>
      <c r="E849" s="42"/>
      <c r="F849" s="42"/>
      <c r="G849" s="42"/>
      <c r="H849" s="42"/>
      <c r="I849" s="42"/>
      <c r="J849" s="42"/>
      <c r="K849" s="42"/>
      <c r="L849" s="42"/>
      <c r="M849" s="42"/>
      <c r="N849" s="42"/>
      <c r="O849" s="42"/>
    </row>
    <row r="850" spans="1:16" s="43" customFormat="1" ht="6.75" customHeight="1" x14ac:dyDescent="0.35">
      <c r="A850" s="42"/>
      <c r="B850" s="42"/>
      <c r="C850" s="42"/>
      <c r="D850" s="42"/>
      <c r="E850" s="42"/>
      <c r="F850" s="42"/>
      <c r="G850" s="42"/>
      <c r="H850" s="42"/>
      <c r="I850" s="42"/>
      <c r="J850" s="42"/>
      <c r="K850" s="42"/>
      <c r="L850" s="42"/>
      <c r="M850" s="42"/>
      <c r="N850" s="42"/>
      <c r="O850" s="42"/>
    </row>
    <row r="851" spans="1:16" s="43" customFormat="1" ht="19.5" customHeight="1" x14ac:dyDescent="0.35">
      <c r="A851" s="42"/>
      <c r="B851" s="42"/>
      <c r="C851" s="42"/>
      <c r="D851" s="42"/>
      <c r="E851" s="42"/>
      <c r="F851" s="42"/>
      <c r="G851" s="42"/>
      <c r="H851" s="42"/>
      <c r="I851" s="42"/>
      <c r="J851" s="42"/>
      <c r="K851" s="42"/>
      <c r="L851" s="42"/>
      <c r="M851" s="42"/>
      <c r="N851" s="42"/>
      <c r="O851" s="42"/>
    </row>
    <row r="852" spans="1:16" ht="7.5" customHeight="1" x14ac:dyDescent="0.35">
      <c r="P852" s="43"/>
    </row>
    <row r="853" spans="1:16" ht="22.5" customHeight="1" x14ac:dyDescent="0.35">
      <c r="P853" s="43"/>
    </row>
    <row r="854" spans="1:16" ht="23.25" customHeight="1" x14ac:dyDescent="0.35"/>
    <row r="855" spans="1:16" ht="20.25" customHeight="1" x14ac:dyDescent="0.35">
      <c r="P855" s="43"/>
    </row>
    <row r="856" spans="1:16" ht="24" customHeight="1" x14ac:dyDescent="0.35"/>
    <row r="858" spans="1:16" s="43" customFormat="1" x14ac:dyDescent="0.35">
      <c r="A858" s="42"/>
      <c r="B858" s="42"/>
      <c r="C858" s="42"/>
      <c r="D858" s="42"/>
      <c r="E858" s="42"/>
      <c r="F858" s="42"/>
      <c r="G858" s="42"/>
      <c r="H858" s="42"/>
      <c r="I858" s="42"/>
      <c r="J858" s="42"/>
      <c r="K858" s="42"/>
      <c r="L858" s="42"/>
      <c r="M858" s="42"/>
      <c r="N858" s="42"/>
      <c r="O858" s="42"/>
    </row>
    <row r="864" spans="1:16" s="43" customFormat="1" x14ac:dyDescent="0.35">
      <c r="A864" s="42"/>
      <c r="B864" s="42"/>
      <c r="C864" s="42"/>
      <c r="D864" s="42"/>
      <c r="E864" s="42"/>
      <c r="F864" s="42"/>
      <c r="G864" s="42"/>
      <c r="H864" s="42"/>
      <c r="I864" s="42"/>
      <c r="J864" s="42"/>
      <c r="K864" s="42"/>
      <c r="L864" s="42"/>
      <c r="M864" s="42"/>
      <c r="N864" s="42"/>
      <c r="O864" s="42"/>
    </row>
    <row r="865" spans="1:16" ht="22.5" customHeight="1" x14ac:dyDescent="0.35"/>
    <row r="866" spans="1:16" ht="13.5" customHeight="1" x14ac:dyDescent="0.35"/>
    <row r="868" spans="1:16" x14ac:dyDescent="0.35">
      <c r="P868" s="46" t="e">
        <f>VLOOKUP('Thang 1 -1'!#REF!,'Đầu vào'!A:H,2,0)</f>
        <v>#REF!</v>
      </c>
    </row>
    <row r="870" spans="1:16" ht="21" customHeight="1" x14ac:dyDescent="0.35"/>
    <row r="871" spans="1:16" ht="21" customHeight="1" x14ac:dyDescent="0.35">
      <c r="P871" s="43"/>
    </row>
    <row r="872" spans="1:16" ht="21" customHeight="1" x14ac:dyDescent="0.35"/>
    <row r="873" spans="1:16" ht="21" customHeight="1" x14ac:dyDescent="0.35"/>
    <row r="874" spans="1:16" ht="24" customHeight="1" x14ac:dyDescent="0.35"/>
    <row r="875" spans="1:16" ht="19.5" customHeight="1" x14ac:dyDescent="0.35">
      <c r="P875" s="43"/>
    </row>
    <row r="876" spans="1:16" ht="19.5" customHeight="1" x14ac:dyDescent="0.35">
      <c r="P876" s="43"/>
    </row>
    <row r="877" spans="1:16" s="73" customFormat="1" ht="39" customHeight="1" x14ac:dyDescent="0.35">
      <c r="A877" s="42"/>
      <c r="B877" s="42"/>
      <c r="C877" s="42"/>
      <c r="D877" s="42"/>
      <c r="E877" s="42"/>
      <c r="F877" s="42"/>
      <c r="G877" s="42"/>
      <c r="H877" s="42"/>
      <c r="I877" s="42"/>
      <c r="J877" s="42"/>
      <c r="K877" s="42"/>
      <c r="L877" s="42"/>
      <c r="M877" s="42"/>
      <c r="N877" s="42"/>
      <c r="O877" s="42"/>
    </row>
    <row r="878" spans="1:16" ht="23.25" customHeight="1" x14ac:dyDescent="0.35">
      <c r="P878" s="43"/>
    </row>
    <row r="879" spans="1:16" ht="31.5" customHeight="1" x14ac:dyDescent="0.35"/>
    <row r="880" spans="1:16" ht="21" customHeight="1" x14ac:dyDescent="0.35">
      <c r="P880" s="43"/>
    </row>
    <row r="881" spans="1:16" s="43" customFormat="1" ht="20.25" customHeight="1" x14ac:dyDescent="0.35">
      <c r="A881" s="42"/>
      <c r="B881" s="42"/>
      <c r="C881" s="42"/>
      <c r="D881" s="42"/>
      <c r="E881" s="42"/>
      <c r="F881" s="42"/>
      <c r="G881" s="42"/>
      <c r="H881" s="42"/>
      <c r="I881" s="42"/>
      <c r="J881" s="42"/>
      <c r="K881" s="42"/>
      <c r="L881" s="42"/>
      <c r="M881" s="42"/>
      <c r="N881" s="42"/>
      <c r="O881" s="42"/>
    </row>
    <row r="882" spans="1:16" s="43" customFormat="1" ht="6" customHeight="1" x14ac:dyDescent="0.35">
      <c r="A882" s="42"/>
      <c r="B882" s="42"/>
      <c r="C882" s="42"/>
      <c r="D882" s="42"/>
      <c r="E882" s="42"/>
      <c r="F882" s="42"/>
      <c r="G882" s="42"/>
      <c r="H882" s="42"/>
      <c r="I882" s="42"/>
      <c r="J882" s="42"/>
      <c r="K882" s="42"/>
      <c r="L882" s="42"/>
      <c r="M882" s="42"/>
      <c r="N882" s="42"/>
      <c r="O882" s="42"/>
    </row>
    <row r="883" spans="1:16" s="43" customFormat="1" ht="20.25" customHeight="1" x14ac:dyDescent="0.35">
      <c r="A883" s="42"/>
      <c r="B883" s="42"/>
      <c r="C883" s="42"/>
      <c r="D883" s="42"/>
      <c r="E883" s="42"/>
      <c r="F883" s="42"/>
      <c r="G883" s="42"/>
      <c r="H883" s="42"/>
      <c r="I883" s="42"/>
      <c r="J883" s="42"/>
      <c r="K883" s="42"/>
      <c r="L883" s="42"/>
      <c r="M883" s="42"/>
      <c r="N883" s="42"/>
      <c r="O883" s="42"/>
    </row>
    <row r="884" spans="1:16" s="43" customFormat="1" ht="5.25" customHeight="1" x14ac:dyDescent="0.35">
      <c r="A884" s="42"/>
      <c r="B884" s="42"/>
      <c r="C884" s="42"/>
      <c r="D884" s="42"/>
      <c r="E884" s="42"/>
      <c r="F884" s="42"/>
      <c r="G884" s="42"/>
      <c r="H884" s="42"/>
      <c r="I884" s="42"/>
      <c r="J884" s="42"/>
      <c r="K884" s="42"/>
      <c r="L884" s="42"/>
      <c r="M884" s="42"/>
      <c r="N884" s="42"/>
      <c r="O884" s="42"/>
    </row>
    <row r="885" spans="1:16" s="43" customFormat="1" ht="21" customHeight="1" x14ac:dyDescent="0.35">
      <c r="A885" s="42"/>
      <c r="B885" s="42"/>
      <c r="C885" s="42"/>
      <c r="D885" s="42"/>
      <c r="E885" s="42"/>
      <c r="F885" s="42"/>
      <c r="G885" s="42"/>
      <c r="H885" s="42"/>
      <c r="I885" s="42"/>
      <c r="J885" s="42"/>
      <c r="K885" s="42"/>
      <c r="L885" s="42"/>
      <c r="M885" s="42"/>
      <c r="N885" s="42"/>
      <c r="O885" s="42"/>
    </row>
    <row r="886" spans="1:16" s="43" customFormat="1" ht="6.75" customHeight="1" x14ac:dyDescent="0.35">
      <c r="A886" s="42"/>
      <c r="B886" s="42"/>
      <c r="C886" s="42"/>
      <c r="D886" s="42"/>
      <c r="E886" s="42"/>
      <c r="F886" s="42"/>
      <c r="G886" s="42"/>
      <c r="H886" s="42"/>
      <c r="I886" s="42"/>
      <c r="J886" s="42"/>
      <c r="K886" s="42"/>
      <c r="L886" s="42"/>
      <c r="M886" s="42"/>
      <c r="N886" s="42"/>
      <c r="O886" s="42"/>
    </row>
    <row r="887" spans="1:16" s="43" customFormat="1" ht="19.5" customHeight="1" x14ac:dyDescent="0.35">
      <c r="A887" s="42"/>
      <c r="B887" s="42"/>
      <c r="C887" s="42"/>
      <c r="D887" s="42"/>
      <c r="E887" s="42"/>
      <c r="F887" s="42"/>
      <c r="G887" s="42"/>
      <c r="H887" s="42"/>
      <c r="I887" s="42"/>
      <c r="J887" s="42"/>
      <c r="K887" s="42"/>
      <c r="L887" s="42"/>
      <c r="M887" s="42"/>
      <c r="N887" s="42"/>
      <c r="O887" s="42"/>
    </row>
    <row r="888" spans="1:16" ht="7.5" customHeight="1" x14ac:dyDescent="0.35">
      <c r="P888" s="43"/>
    </row>
    <row r="889" spans="1:16" ht="22.5" customHeight="1" x14ac:dyDescent="0.35">
      <c r="P889" s="43"/>
    </row>
    <row r="890" spans="1:16" ht="23.25" customHeight="1" x14ac:dyDescent="0.35"/>
    <row r="891" spans="1:16" ht="20.25" customHeight="1" x14ac:dyDescent="0.35">
      <c r="P891" s="43"/>
    </row>
    <row r="892" spans="1:16" ht="24" customHeight="1" x14ac:dyDescent="0.35"/>
    <row r="894" spans="1:16" s="43" customFormat="1" x14ac:dyDescent="0.35">
      <c r="A894" s="42"/>
      <c r="B894" s="42"/>
      <c r="C894" s="42"/>
      <c r="D894" s="42"/>
      <c r="E894" s="42"/>
      <c r="F894" s="42"/>
      <c r="G894" s="42"/>
      <c r="H894" s="42"/>
      <c r="I894" s="42"/>
      <c r="J894" s="42"/>
      <c r="K894" s="42"/>
      <c r="L894" s="42"/>
      <c r="M894" s="42"/>
      <c r="N894" s="42"/>
      <c r="O894" s="42"/>
    </row>
    <row r="900" spans="1:16" s="43" customFormat="1" x14ac:dyDescent="0.35">
      <c r="A900" s="42"/>
      <c r="B900" s="42"/>
      <c r="C900" s="42"/>
      <c r="D900" s="42"/>
      <c r="E900" s="42"/>
      <c r="F900" s="42"/>
      <c r="G900" s="42"/>
      <c r="H900" s="42"/>
      <c r="I900" s="42"/>
      <c r="J900" s="42"/>
      <c r="K900" s="42"/>
      <c r="L900" s="42"/>
      <c r="M900" s="42"/>
      <c r="N900" s="42"/>
      <c r="O900" s="42"/>
    </row>
    <row r="901" spans="1:16" ht="22.5" customHeight="1" x14ac:dyDescent="0.35"/>
    <row r="902" spans="1:16" ht="13.5" customHeight="1" x14ac:dyDescent="0.35"/>
    <row r="904" spans="1:16" x14ac:dyDescent="0.35">
      <c r="P904" s="46" t="e">
        <f>VLOOKUP('Thang 1 -1'!#REF!,'Đầu vào'!A:H,2,0)</f>
        <v>#REF!</v>
      </c>
    </row>
    <row r="906" spans="1:16" ht="21" customHeight="1" x14ac:dyDescent="0.35"/>
    <row r="907" spans="1:16" ht="21" customHeight="1" x14ac:dyDescent="0.35">
      <c r="P907" s="43"/>
    </row>
    <row r="908" spans="1:16" ht="21" customHeight="1" x14ac:dyDescent="0.35"/>
    <row r="909" spans="1:16" ht="21" customHeight="1" x14ac:dyDescent="0.35"/>
    <row r="910" spans="1:16" ht="22.5" customHeight="1" x14ac:dyDescent="0.35"/>
    <row r="911" spans="1:16" ht="19.5" customHeight="1" x14ac:dyDescent="0.35">
      <c r="P911" s="43"/>
    </row>
    <row r="912" spans="1:16" ht="19.5" customHeight="1" x14ac:dyDescent="0.35">
      <c r="P912" s="43"/>
    </row>
    <row r="913" spans="1:16" s="73" customFormat="1" ht="60" customHeight="1" x14ac:dyDescent="0.35">
      <c r="A913" s="42"/>
      <c r="B913" s="42"/>
      <c r="C913" s="42"/>
      <c r="D913" s="42"/>
      <c r="E913" s="42"/>
      <c r="F913" s="42"/>
      <c r="G913" s="42"/>
      <c r="H913" s="42"/>
      <c r="I913" s="42"/>
      <c r="J913" s="42"/>
      <c r="K913" s="42"/>
      <c r="L913" s="42"/>
      <c r="M913" s="42"/>
      <c r="N913" s="42"/>
      <c r="O913" s="42"/>
    </row>
    <row r="914" spans="1:16" ht="23.25" customHeight="1" x14ac:dyDescent="0.35">
      <c r="P914" s="43"/>
    </row>
    <row r="915" spans="1:16" ht="31.5" customHeight="1" x14ac:dyDescent="0.35"/>
    <row r="916" spans="1:16" ht="21" customHeight="1" x14ac:dyDescent="0.35">
      <c r="P916" s="43"/>
    </row>
    <row r="917" spans="1:16" s="43" customFormat="1" ht="20.25" customHeight="1" x14ac:dyDescent="0.35">
      <c r="A917" s="42"/>
      <c r="B917" s="42"/>
      <c r="C917" s="42"/>
      <c r="D917" s="42"/>
      <c r="E917" s="42"/>
      <c r="F917" s="42"/>
      <c r="G917" s="42"/>
      <c r="H917" s="42"/>
      <c r="I917" s="42"/>
      <c r="J917" s="42"/>
      <c r="K917" s="42"/>
      <c r="L917" s="42"/>
      <c r="M917" s="42"/>
      <c r="N917" s="42"/>
      <c r="O917" s="42"/>
    </row>
    <row r="918" spans="1:16" s="43" customFormat="1" ht="6" customHeight="1" x14ac:dyDescent="0.35">
      <c r="A918" s="42"/>
      <c r="B918" s="42"/>
      <c r="C918" s="42"/>
      <c r="D918" s="42"/>
      <c r="E918" s="42"/>
      <c r="F918" s="42"/>
      <c r="G918" s="42"/>
      <c r="H918" s="42"/>
      <c r="I918" s="42"/>
      <c r="J918" s="42"/>
      <c r="K918" s="42"/>
      <c r="L918" s="42"/>
      <c r="M918" s="42"/>
      <c r="N918" s="42"/>
      <c r="O918" s="42"/>
    </row>
    <row r="919" spans="1:16" s="43" customFormat="1" ht="20.25" customHeight="1" x14ac:dyDescent="0.35">
      <c r="A919" s="42"/>
      <c r="B919" s="42"/>
      <c r="C919" s="42"/>
      <c r="D919" s="42"/>
      <c r="E919" s="42"/>
      <c r="F919" s="42"/>
      <c r="G919" s="42"/>
      <c r="H919" s="42"/>
      <c r="I919" s="42"/>
      <c r="J919" s="42"/>
      <c r="K919" s="42"/>
      <c r="L919" s="42"/>
      <c r="M919" s="42"/>
      <c r="N919" s="42"/>
      <c r="O919" s="42"/>
    </row>
    <row r="920" spans="1:16" s="43" customFormat="1" ht="5.25" customHeight="1" x14ac:dyDescent="0.35">
      <c r="A920" s="42"/>
      <c r="B920" s="42"/>
      <c r="C920" s="42"/>
      <c r="D920" s="42"/>
      <c r="E920" s="42"/>
      <c r="F920" s="42"/>
      <c r="G920" s="42"/>
      <c r="H920" s="42"/>
      <c r="I920" s="42"/>
      <c r="J920" s="42"/>
      <c r="K920" s="42"/>
      <c r="L920" s="42"/>
      <c r="M920" s="42"/>
      <c r="N920" s="42"/>
      <c r="O920" s="42"/>
    </row>
    <row r="921" spans="1:16" s="43" customFormat="1" ht="21" customHeight="1" x14ac:dyDescent="0.35">
      <c r="A921" s="42"/>
      <c r="B921" s="42"/>
      <c r="C921" s="42"/>
      <c r="D921" s="42"/>
      <c r="E921" s="42"/>
      <c r="F921" s="42"/>
      <c r="G921" s="42"/>
      <c r="H921" s="42"/>
      <c r="I921" s="42"/>
      <c r="J921" s="42"/>
      <c r="K921" s="42"/>
      <c r="L921" s="42"/>
      <c r="M921" s="42"/>
      <c r="N921" s="42"/>
      <c r="O921" s="42"/>
    </row>
    <row r="922" spans="1:16" s="43" customFormat="1" ht="6.75" customHeight="1" x14ac:dyDescent="0.35">
      <c r="A922" s="42"/>
      <c r="B922" s="42"/>
      <c r="C922" s="42"/>
      <c r="D922" s="42"/>
      <c r="E922" s="42"/>
      <c r="F922" s="42"/>
      <c r="G922" s="42"/>
      <c r="H922" s="42"/>
      <c r="I922" s="42"/>
      <c r="J922" s="42"/>
      <c r="K922" s="42"/>
      <c r="L922" s="42"/>
      <c r="M922" s="42"/>
      <c r="N922" s="42"/>
      <c r="O922" s="42"/>
    </row>
    <row r="923" spans="1:16" s="43" customFormat="1" ht="19.5" customHeight="1" x14ac:dyDescent="0.35">
      <c r="A923" s="42"/>
      <c r="B923" s="42"/>
      <c r="C923" s="42"/>
      <c r="D923" s="42"/>
      <c r="E923" s="42"/>
      <c r="F923" s="42"/>
      <c r="G923" s="42"/>
      <c r="H923" s="42"/>
      <c r="I923" s="42"/>
      <c r="J923" s="42"/>
      <c r="K923" s="42"/>
      <c r="L923" s="42"/>
      <c r="M923" s="42"/>
      <c r="N923" s="42"/>
      <c r="O923" s="42"/>
    </row>
    <row r="924" spans="1:16" ht="7.5" customHeight="1" x14ac:dyDescent="0.35">
      <c r="P924" s="43"/>
    </row>
    <row r="925" spans="1:16" ht="22.5" customHeight="1" x14ac:dyDescent="0.35">
      <c r="P925" s="43"/>
    </row>
    <row r="926" spans="1:16" ht="23.25" customHeight="1" x14ac:dyDescent="0.35"/>
    <row r="927" spans="1:16" ht="20.25" customHeight="1" x14ac:dyDescent="0.35">
      <c r="P927" s="43"/>
    </row>
    <row r="928" spans="1:16" ht="24" customHeight="1" x14ac:dyDescent="0.35"/>
    <row r="930" spans="1:16" s="43" customFormat="1" x14ac:dyDescent="0.35">
      <c r="A930" s="42"/>
      <c r="B930" s="42"/>
      <c r="C930" s="42"/>
      <c r="D930" s="42"/>
      <c r="E930" s="42"/>
      <c r="F930" s="42"/>
      <c r="G930" s="42"/>
      <c r="H930" s="42"/>
      <c r="I930" s="42"/>
      <c r="J930" s="42"/>
      <c r="K930" s="42"/>
      <c r="L930" s="42"/>
      <c r="M930" s="42"/>
      <c r="N930" s="42"/>
      <c r="O930" s="42"/>
    </row>
    <row r="936" spans="1:16" s="43" customFormat="1" x14ac:dyDescent="0.35">
      <c r="A936" s="42"/>
      <c r="B936" s="42"/>
      <c r="C936" s="42"/>
      <c r="D936" s="42"/>
      <c r="E936" s="42"/>
      <c r="F936" s="42"/>
      <c r="G936" s="42"/>
      <c r="H936" s="42"/>
      <c r="I936" s="42"/>
      <c r="J936" s="42"/>
      <c r="K936" s="42"/>
      <c r="L936" s="42"/>
      <c r="M936" s="42"/>
      <c r="N936" s="42"/>
      <c r="O936" s="42"/>
    </row>
    <row r="937" spans="1:16" ht="22.5" customHeight="1" x14ac:dyDescent="0.35"/>
    <row r="938" spans="1:16" ht="13.5" customHeight="1" x14ac:dyDescent="0.35"/>
    <row r="940" spans="1:16" x14ac:dyDescent="0.35">
      <c r="P940" s="46" t="e">
        <f>VLOOKUP('Thang 1 -1'!#REF!,'Đầu vào'!A:H,2,0)</f>
        <v>#REF!</v>
      </c>
    </row>
    <row r="942" spans="1:16" ht="21" customHeight="1" x14ac:dyDescent="0.35"/>
    <row r="943" spans="1:16" ht="21" customHeight="1" x14ac:dyDescent="0.35">
      <c r="P943" s="43"/>
    </row>
    <row r="944" spans="1:16" ht="21" customHeight="1" x14ac:dyDescent="0.35"/>
    <row r="945" spans="1:16" ht="21" customHeight="1" x14ac:dyDescent="0.35"/>
    <row r="946" spans="1:16" ht="24" customHeight="1" x14ac:dyDescent="0.35"/>
    <row r="947" spans="1:16" ht="19.5" customHeight="1" x14ac:dyDescent="0.35">
      <c r="P947" s="43"/>
    </row>
    <row r="948" spans="1:16" ht="19.5" customHeight="1" x14ac:dyDescent="0.35">
      <c r="P948" s="43"/>
    </row>
    <row r="949" spans="1:16" s="73" customFormat="1" ht="42" customHeight="1" x14ac:dyDescent="0.35">
      <c r="A949" s="42"/>
      <c r="B949" s="42"/>
      <c r="C949" s="42"/>
      <c r="D949" s="42"/>
      <c r="E949" s="42"/>
      <c r="F949" s="42"/>
      <c r="G949" s="42"/>
      <c r="H949" s="42"/>
      <c r="I949" s="42"/>
      <c r="J949" s="42"/>
      <c r="K949" s="42"/>
      <c r="L949" s="42"/>
      <c r="M949" s="42"/>
      <c r="N949" s="42"/>
      <c r="O949" s="42"/>
    </row>
    <row r="950" spans="1:16" ht="23.25" customHeight="1" x14ac:dyDescent="0.35">
      <c r="P950" s="43"/>
    </row>
    <row r="951" spans="1:16" ht="31.5" customHeight="1" x14ac:dyDescent="0.35"/>
    <row r="952" spans="1:16" ht="21" customHeight="1" x14ac:dyDescent="0.35">
      <c r="P952" s="43"/>
    </row>
    <row r="953" spans="1:16" s="43" customFormat="1" ht="20.25" customHeight="1" x14ac:dyDescent="0.35">
      <c r="A953" s="42"/>
      <c r="B953" s="42"/>
      <c r="C953" s="42"/>
      <c r="D953" s="42"/>
      <c r="E953" s="42"/>
      <c r="F953" s="42"/>
      <c r="G953" s="42"/>
      <c r="H953" s="42"/>
      <c r="I953" s="42"/>
      <c r="J953" s="42"/>
      <c r="K953" s="42"/>
      <c r="L953" s="42"/>
      <c r="M953" s="42"/>
      <c r="N953" s="42"/>
      <c r="O953" s="42"/>
    </row>
    <row r="954" spans="1:16" s="43" customFormat="1" ht="6" customHeight="1" x14ac:dyDescent="0.35">
      <c r="A954" s="42"/>
      <c r="B954" s="42"/>
      <c r="C954" s="42"/>
      <c r="D954" s="42"/>
      <c r="E954" s="42"/>
      <c r="F954" s="42"/>
      <c r="G954" s="42"/>
      <c r="H954" s="42"/>
      <c r="I954" s="42"/>
      <c r="J954" s="42"/>
      <c r="K954" s="42"/>
      <c r="L954" s="42"/>
      <c r="M954" s="42"/>
      <c r="N954" s="42"/>
      <c r="O954" s="42"/>
    </row>
    <row r="955" spans="1:16" s="43" customFormat="1" ht="20.25" customHeight="1" x14ac:dyDescent="0.35">
      <c r="A955" s="42"/>
      <c r="B955" s="42"/>
      <c r="C955" s="42"/>
      <c r="D955" s="42"/>
      <c r="E955" s="42"/>
      <c r="F955" s="42"/>
      <c r="G955" s="42"/>
      <c r="H955" s="42"/>
      <c r="I955" s="42"/>
      <c r="J955" s="42"/>
      <c r="K955" s="42"/>
      <c r="L955" s="42"/>
      <c r="M955" s="42"/>
      <c r="N955" s="42"/>
      <c r="O955" s="42"/>
    </row>
    <row r="956" spans="1:16" s="43" customFormat="1" ht="5.25" customHeight="1" x14ac:dyDescent="0.35">
      <c r="A956" s="42"/>
      <c r="B956" s="42"/>
      <c r="C956" s="42"/>
      <c r="D956" s="42"/>
      <c r="E956" s="42"/>
      <c r="F956" s="42"/>
      <c r="G956" s="42"/>
      <c r="H956" s="42"/>
      <c r="I956" s="42"/>
      <c r="J956" s="42"/>
      <c r="K956" s="42"/>
      <c r="L956" s="42"/>
      <c r="M956" s="42"/>
      <c r="N956" s="42"/>
      <c r="O956" s="42"/>
    </row>
    <row r="957" spans="1:16" s="43" customFormat="1" ht="21" customHeight="1" x14ac:dyDescent="0.35">
      <c r="A957" s="42"/>
      <c r="B957" s="42"/>
      <c r="C957" s="42"/>
      <c r="D957" s="42"/>
      <c r="E957" s="42"/>
      <c r="F957" s="42"/>
      <c r="G957" s="42"/>
      <c r="H957" s="42"/>
      <c r="I957" s="42"/>
      <c r="J957" s="42"/>
      <c r="K957" s="42"/>
      <c r="L957" s="42"/>
      <c r="M957" s="42"/>
      <c r="N957" s="42"/>
      <c r="O957" s="42"/>
    </row>
    <row r="958" spans="1:16" s="43" customFormat="1" ht="6.75" customHeight="1" x14ac:dyDescent="0.35">
      <c r="A958" s="42"/>
      <c r="B958" s="42"/>
      <c r="C958" s="42"/>
      <c r="D958" s="42"/>
      <c r="E958" s="42"/>
      <c r="F958" s="42"/>
      <c r="G958" s="42"/>
      <c r="H958" s="42"/>
      <c r="I958" s="42"/>
      <c r="J958" s="42"/>
      <c r="K958" s="42"/>
      <c r="L958" s="42"/>
      <c r="M958" s="42"/>
      <c r="N958" s="42"/>
      <c r="O958" s="42"/>
    </row>
    <row r="959" spans="1:16" s="43" customFormat="1" ht="19.5" customHeight="1" x14ac:dyDescent="0.35">
      <c r="A959" s="42"/>
      <c r="B959" s="42"/>
      <c r="C959" s="42"/>
      <c r="D959" s="42"/>
      <c r="E959" s="42"/>
      <c r="F959" s="42"/>
      <c r="G959" s="42"/>
      <c r="H959" s="42"/>
      <c r="I959" s="42"/>
      <c r="J959" s="42"/>
      <c r="K959" s="42"/>
      <c r="L959" s="42"/>
      <c r="M959" s="42"/>
      <c r="N959" s="42"/>
      <c r="O959" s="42"/>
    </row>
    <row r="960" spans="1:16" ht="7.5" customHeight="1" x14ac:dyDescent="0.35">
      <c r="P960" s="43"/>
    </row>
    <row r="961" spans="1:16" ht="22.5" customHeight="1" x14ac:dyDescent="0.35">
      <c r="P961" s="43"/>
    </row>
    <row r="962" spans="1:16" ht="23.25" customHeight="1" x14ac:dyDescent="0.35"/>
    <row r="963" spans="1:16" ht="20.25" customHeight="1" x14ac:dyDescent="0.35">
      <c r="P963" s="43"/>
    </row>
    <row r="964" spans="1:16" ht="24" customHeight="1" x14ac:dyDescent="0.35"/>
    <row r="966" spans="1:16" s="43" customFormat="1" x14ac:dyDescent="0.35">
      <c r="A966" s="42"/>
      <c r="B966" s="42"/>
      <c r="C966" s="42"/>
      <c r="D966" s="42"/>
      <c r="E966" s="42"/>
      <c r="F966" s="42"/>
      <c r="G966" s="42"/>
      <c r="H966" s="42"/>
      <c r="I966" s="42"/>
      <c r="J966" s="42"/>
      <c r="K966" s="42"/>
      <c r="L966" s="42"/>
      <c r="M966" s="42"/>
      <c r="N966" s="42"/>
      <c r="O966" s="42"/>
    </row>
    <row r="972" spans="1:16" s="43" customFormat="1" x14ac:dyDescent="0.35">
      <c r="A972" s="42"/>
      <c r="B972" s="42"/>
      <c r="C972" s="42"/>
      <c r="D972" s="42"/>
      <c r="E972" s="42"/>
      <c r="F972" s="42"/>
      <c r="G972" s="42"/>
      <c r="H972" s="42"/>
      <c r="I972" s="42"/>
      <c r="J972" s="42"/>
      <c r="K972" s="42"/>
      <c r="L972" s="42"/>
      <c r="M972" s="42"/>
      <c r="N972" s="42"/>
      <c r="O972" s="42"/>
    </row>
    <row r="973" spans="1:16" ht="22.5" customHeight="1" x14ac:dyDescent="0.35"/>
    <row r="974" spans="1:16" ht="13.5" customHeight="1" x14ac:dyDescent="0.35"/>
    <row r="976" spans="1:16" x14ac:dyDescent="0.35">
      <c r="P976" s="46" t="e">
        <f>VLOOKUP('Thang 1 -1'!#REF!,'Đầu vào'!A:H,2,0)</f>
        <v>#REF!</v>
      </c>
    </row>
    <row r="978" spans="1:16" ht="21" customHeight="1" x14ac:dyDescent="0.35"/>
    <row r="979" spans="1:16" ht="21" customHeight="1" x14ac:dyDescent="0.35">
      <c r="P979" s="43"/>
    </row>
    <row r="980" spans="1:16" ht="21" customHeight="1" x14ac:dyDescent="0.35"/>
    <row r="981" spans="1:16" ht="21" customHeight="1" x14ac:dyDescent="0.35"/>
    <row r="982" spans="1:16" ht="24" customHeight="1" x14ac:dyDescent="0.35"/>
    <row r="983" spans="1:16" ht="19.5" customHeight="1" x14ac:dyDescent="0.35">
      <c r="P983" s="43"/>
    </row>
    <row r="984" spans="1:16" ht="19.5" customHeight="1" x14ac:dyDescent="0.35">
      <c r="P984" s="43"/>
    </row>
    <row r="985" spans="1:16" s="73" customFormat="1" ht="41.25" customHeight="1" x14ac:dyDescent="0.35">
      <c r="A985" s="42"/>
      <c r="B985" s="42"/>
      <c r="C985" s="42"/>
      <c r="D985" s="42"/>
      <c r="E985" s="42"/>
      <c r="F985" s="42"/>
      <c r="G985" s="42"/>
      <c r="H985" s="42"/>
      <c r="I985" s="42"/>
      <c r="J985" s="42"/>
      <c r="K985" s="42"/>
      <c r="L985" s="42"/>
      <c r="M985" s="42"/>
      <c r="N985" s="42"/>
      <c r="O985" s="42"/>
    </row>
    <row r="986" spans="1:16" ht="23.25" customHeight="1" x14ac:dyDescent="0.35">
      <c r="P986" s="43"/>
    </row>
    <row r="987" spans="1:16" s="79" customFormat="1" ht="30" customHeight="1" x14ac:dyDescent="0.35">
      <c r="A987" s="42"/>
      <c r="B987" s="42"/>
      <c r="C987" s="42"/>
      <c r="D987" s="42"/>
      <c r="E987" s="42"/>
      <c r="F987" s="42"/>
      <c r="G987" s="42"/>
      <c r="H987" s="42"/>
      <c r="I987" s="42"/>
      <c r="J987" s="42"/>
      <c r="K987" s="42"/>
      <c r="L987" s="42"/>
      <c r="M987" s="42"/>
      <c r="N987" s="42"/>
      <c r="O987" s="42"/>
    </row>
    <row r="988" spans="1:16" ht="21" customHeight="1" x14ac:dyDescent="0.35">
      <c r="P988" s="43"/>
    </row>
    <row r="989" spans="1:16" s="43" customFormat="1" ht="20.25" customHeight="1" x14ac:dyDescent="0.35">
      <c r="A989" s="42"/>
      <c r="B989" s="42"/>
      <c r="C989" s="42"/>
      <c r="D989" s="42"/>
      <c r="E989" s="42"/>
      <c r="F989" s="42"/>
      <c r="G989" s="42"/>
      <c r="H989" s="42"/>
      <c r="I989" s="42"/>
      <c r="J989" s="42"/>
      <c r="K989" s="42"/>
      <c r="L989" s="42"/>
      <c r="M989" s="42"/>
      <c r="N989" s="42"/>
      <c r="O989" s="42"/>
    </row>
    <row r="990" spans="1:16" s="43" customFormat="1" ht="6" customHeight="1" x14ac:dyDescent="0.35">
      <c r="A990" s="42"/>
      <c r="B990" s="42"/>
      <c r="C990" s="42"/>
      <c r="D990" s="42"/>
      <c r="E990" s="42"/>
      <c r="F990" s="42"/>
      <c r="G990" s="42"/>
      <c r="H990" s="42"/>
      <c r="I990" s="42"/>
      <c r="J990" s="42"/>
      <c r="K990" s="42"/>
      <c r="L990" s="42"/>
      <c r="M990" s="42"/>
      <c r="N990" s="42"/>
      <c r="O990" s="42"/>
    </row>
    <row r="991" spans="1:16" s="43" customFormat="1" ht="20.25" customHeight="1" x14ac:dyDescent="0.35">
      <c r="A991" s="42"/>
      <c r="B991" s="42"/>
      <c r="C991" s="42"/>
      <c r="D991" s="42"/>
      <c r="E991" s="42"/>
      <c r="F991" s="42"/>
      <c r="G991" s="42"/>
      <c r="H991" s="42"/>
      <c r="I991" s="42"/>
      <c r="J991" s="42"/>
      <c r="K991" s="42"/>
      <c r="L991" s="42"/>
      <c r="M991" s="42"/>
      <c r="N991" s="42"/>
      <c r="O991" s="42"/>
    </row>
    <row r="992" spans="1:16" s="43" customFormat="1" ht="5.25" customHeight="1" x14ac:dyDescent="0.35">
      <c r="A992" s="42"/>
      <c r="B992" s="42"/>
      <c r="C992" s="42"/>
      <c r="D992" s="42"/>
      <c r="E992" s="42"/>
      <c r="F992" s="42"/>
      <c r="G992" s="42"/>
      <c r="H992" s="42"/>
      <c r="I992" s="42"/>
      <c r="J992" s="42"/>
      <c r="K992" s="42"/>
      <c r="L992" s="42"/>
      <c r="M992" s="42"/>
      <c r="N992" s="42"/>
      <c r="O992" s="42"/>
    </row>
    <row r="993" spans="1:16" s="43" customFormat="1" ht="21" customHeight="1" x14ac:dyDescent="0.35">
      <c r="A993" s="42"/>
      <c r="B993" s="42"/>
      <c r="C993" s="42"/>
      <c r="D993" s="42"/>
      <c r="E993" s="42"/>
      <c r="F993" s="42"/>
      <c r="G993" s="42"/>
      <c r="H993" s="42"/>
      <c r="I993" s="42"/>
      <c r="J993" s="42"/>
      <c r="K993" s="42"/>
      <c r="L993" s="42"/>
      <c r="M993" s="42"/>
      <c r="N993" s="42"/>
      <c r="O993" s="42"/>
    </row>
    <row r="994" spans="1:16" s="43" customFormat="1" ht="6.75" customHeight="1" x14ac:dyDescent="0.35">
      <c r="A994" s="42"/>
      <c r="B994" s="42"/>
      <c r="C994" s="42"/>
      <c r="D994" s="42"/>
      <c r="E994" s="42"/>
      <c r="F994" s="42"/>
      <c r="G994" s="42"/>
      <c r="H994" s="42"/>
      <c r="I994" s="42"/>
      <c r="J994" s="42"/>
      <c r="K994" s="42"/>
      <c r="L994" s="42"/>
      <c r="M994" s="42"/>
      <c r="N994" s="42"/>
      <c r="O994" s="42"/>
    </row>
    <row r="995" spans="1:16" s="43" customFormat="1" ht="19.5" customHeight="1" x14ac:dyDescent="0.35">
      <c r="A995" s="42"/>
      <c r="B995" s="42"/>
      <c r="C995" s="42"/>
      <c r="D995" s="42"/>
      <c r="E995" s="42"/>
      <c r="F995" s="42"/>
      <c r="G995" s="42"/>
      <c r="H995" s="42"/>
      <c r="I995" s="42"/>
      <c r="J995" s="42"/>
      <c r="K995" s="42"/>
      <c r="L995" s="42"/>
      <c r="M995" s="42"/>
      <c r="N995" s="42"/>
      <c r="O995" s="42"/>
    </row>
    <row r="996" spans="1:16" ht="7.5" customHeight="1" x14ac:dyDescent="0.35">
      <c r="P996" s="43"/>
    </row>
    <row r="997" spans="1:16" ht="22.5" customHeight="1" x14ac:dyDescent="0.35">
      <c r="P997" s="43"/>
    </row>
    <row r="998" spans="1:16" ht="23.25" customHeight="1" x14ac:dyDescent="0.35"/>
    <row r="999" spans="1:16" ht="20.25" customHeight="1" x14ac:dyDescent="0.35">
      <c r="P999" s="43"/>
    </row>
    <row r="1000" spans="1:16" ht="24" customHeight="1" x14ac:dyDescent="0.35"/>
    <row r="1002" spans="1:16" s="43" customFormat="1" x14ac:dyDescent="0.35">
      <c r="A1002" s="42"/>
      <c r="B1002" s="42"/>
      <c r="C1002" s="42"/>
      <c r="D1002" s="42"/>
      <c r="E1002" s="42"/>
      <c r="F1002" s="42"/>
      <c r="G1002" s="42"/>
      <c r="H1002" s="42"/>
      <c r="I1002" s="42"/>
      <c r="J1002" s="42"/>
      <c r="K1002" s="42"/>
      <c r="L1002" s="42"/>
      <c r="M1002" s="42"/>
      <c r="N1002" s="42"/>
      <c r="O1002" s="42"/>
    </row>
    <row r="1008" spans="1:16" s="43" customFormat="1" x14ac:dyDescent="0.35">
      <c r="A1008" s="42"/>
      <c r="B1008" s="42"/>
      <c r="C1008" s="42"/>
      <c r="D1008" s="42"/>
      <c r="E1008" s="42"/>
      <c r="F1008" s="42"/>
      <c r="G1008" s="42"/>
      <c r="H1008" s="42"/>
      <c r="I1008" s="42"/>
      <c r="J1008" s="42"/>
      <c r="K1008" s="42"/>
      <c r="L1008" s="42"/>
      <c r="M1008" s="42"/>
      <c r="N1008" s="42"/>
      <c r="O1008" s="42"/>
    </row>
    <row r="1009" spans="16:16" ht="22.5" customHeight="1" x14ac:dyDescent="0.35"/>
    <row r="1010" spans="16:16" ht="13.5" customHeight="1" x14ac:dyDescent="0.35"/>
    <row r="1012" spans="16:16" x14ac:dyDescent="0.35">
      <c r="P1012" s="46" t="e">
        <f>VLOOKUP('Thang 1 -1'!#REF!,'Đầu vào'!A:H,2,0)</f>
        <v>#REF!</v>
      </c>
    </row>
    <row r="1014" spans="16:16" ht="21" customHeight="1" x14ac:dyDescent="0.35"/>
    <row r="1015" spans="16:16" ht="21" customHeight="1" x14ac:dyDescent="0.35">
      <c r="P1015" s="43"/>
    </row>
    <row r="1016" spans="16:16" ht="21" customHeight="1" x14ac:dyDescent="0.35"/>
    <row r="1017" spans="16:16" ht="21" customHeight="1" x14ac:dyDescent="0.35"/>
    <row r="1018" spans="16:16" ht="24" customHeight="1" x14ac:dyDescent="0.35"/>
    <row r="1019" spans="16:16" ht="19.5" customHeight="1" x14ac:dyDescent="0.35">
      <c r="P1019" s="43"/>
    </row>
    <row r="1020" spans="16:16" ht="19.5" customHeight="1" x14ac:dyDescent="0.35">
      <c r="P1020" s="43"/>
    </row>
    <row r="1021" spans="16:16" ht="41.25" customHeight="1" x14ac:dyDescent="0.35"/>
    <row r="1022" spans="16:16" ht="23.25" customHeight="1" x14ac:dyDescent="0.35">
      <c r="P1022" s="43"/>
    </row>
    <row r="1023" spans="16:16" ht="33" customHeight="1" x14ac:dyDescent="0.35"/>
    <row r="1024" spans="16:16" ht="21" customHeight="1" x14ac:dyDescent="0.35">
      <c r="P1024" s="43"/>
    </row>
    <row r="1025" spans="1:16" s="43" customFormat="1" ht="20.25" customHeight="1" x14ac:dyDescent="0.35">
      <c r="A1025" s="42"/>
      <c r="B1025" s="42"/>
      <c r="C1025" s="42"/>
      <c r="D1025" s="42"/>
      <c r="E1025" s="42"/>
      <c r="F1025" s="42"/>
      <c r="G1025" s="42"/>
      <c r="H1025" s="42"/>
      <c r="I1025" s="42"/>
      <c r="J1025" s="42"/>
      <c r="K1025" s="42"/>
      <c r="L1025" s="42"/>
      <c r="M1025" s="42"/>
      <c r="N1025" s="42"/>
      <c r="O1025" s="42"/>
    </row>
    <row r="1026" spans="1:16" s="43" customFormat="1" ht="6" customHeight="1" x14ac:dyDescent="0.35">
      <c r="A1026" s="42"/>
      <c r="B1026" s="42"/>
      <c r="C1026" s="42"/>
      <c r="D1026" s="42"/>
      <c r="E1026" s="42"/>
      <c r="F1026" s="42"/>
      <c r="G1026" s="42"/>
      <c r="H1026" s="42"/>
      <c r="I1026" s="42"/>
      <c r="J1026" s="42"/>
      <c r="K1026" s="42"/>
      <c r="L1026" s="42"/>
      <c r="M1026" s="42"/>
      <c r="N1026" s="42"/>
      <c r="O1026" s="42"/>
    </row>
    <row r="1027" spans="1:16" s="43" customFormat="1" ht="20.25" customHeight="1" x14ac:dyDescent="0.35">
      <c r="A1027" s="42"/>
      <c r="B1027" s="42"/>
      <c r="C1027" s="42"/>
      <c r="D1027" s="42"/>
      <c r="E1027" s="42"/>
      <c r="F1027" s="42"/>
      <c r="G1027" s="42"/>
      <c r="H1027" s="42"/>
      <c r="I1027" s="42"/>
      <c r="J1027" s="42"/>
      <c r="K1027" s="42"/>
      <c r="L1027" s="42"/>
      <c r="M1027" s="42"/>
      <c r="N1027" s="42"/>
      <c r="O1027" s="42"/>
    </row>
    <row r="1028" spans="1:16" s="43" customFormat="1" ht="5.25" customHeight="1" x14ac:dyDescent="0.35">
      <c r="A1028" s="42"/>
      <c r="B1028" s="42"/>
      <c r="C1028" s="42"/>
      <c r="D1028" s="42"/>
      <c r="E1028" s="42"/>
      <c r="F1028" s="42"/>
      <c r="G1028" s="42"/>
      <c r="H1028" s="42"/>
      <c r="I1028" s="42"/>
      <c r="J1028" s="42"/>
      <c r="K1028" s="42"/>
      <c r="L1028" s="42"/>
      <c r="M1028" s="42"/>
      <c r="N1028" s="42"/>
      <c r="O1028" s="42"/>
    </row>
    <row r="1029" spans="1:16" s="43" customFormat="1" ht="21" customHeight="1" x14ac:dyDescent="0.35">
      <c r="A1029" s="42"/>
      <c r="B1029" s="42"/>
      <c r="C1029" s="42"/>
      <c r="D1029" s="42"/>
      <c r="E1029" s="42"/>
      <c r="F1029" s="42"/>
      <c r="G1029" s="42"/>
      <c r="H1029" s="42"/>
      <c r="I1029" s="42"/>
      <c r="J1029" s="42"/>
      <c r="K1029" s="42"/>
      <c r="L1029" s="42"/>
      <c r="M1029" s="42"/>
      <c r="N1029" s="42"/>
      <c r="O1029" s="42"/>
    </row>
    <row r="1030" spans="1:16" s="43" customFormat="1" ht="6.75" customHeight="1" x14ac:dyDescent="0.35">
      <c r="A1030" s="42"/>
      <c r="B1030" s="42"/>
      <c r="C1030" s="42"/>
      <c r="D1030" s="42"/>
      <c r="E1030" s="42"/>
      <c r="F1030" s="42"/>
      <c r="G1030" s="42"/>
      <c r="H1030" s="42"/>
      <c r="I1030" s="42"/>
      <c r="J1030" s="42"/>
      <c r="K1030" s="42"/>
      <c r="L1030" s="42"/>
      <c r="M1030" s="42"/>
      <c r="N1030" s="42"/>
      <c r="O1030" s="42"/>
    </row>
    <row r="1031" spans="1:16" s="43" customFormat="1" ht="19.5" customHeight="1" x14ac:dyDescent="0.35">
      <c r="A1031" s="42"/>
      <c r="B1031" s="42"/>
      <c r="C1031" s="42"/>
      <c r="D1031" s="42"/>
      <c r="E1031" s="42"/>
      <c r="F1031" s="42"/>
      <c r="G1031" s="42"/>
      <c r="H1031" s="42"/>
      <c r="I1031" s="42"/>
      <c r="J1031" s="42"/>
      <c r="K1031" s="42"/>
      <c r="L1031" s="42"/>
      <c r="M1031" s="42"/>
      <c r="N1031" s="42"/>
      <c r="O1031" s="42"/>
    </row>
    <row r="1032" spans="1:16" ht="7.5" customHeight="1" x14ac:dyDescent="0.35">
      <c r="P1032" s="43"/>
    </row>
    <row r="1033" spans="1:16" ht="22.5" customHeight="1" x14ac:dyDescent="0.35">
      <c r="P1033" s="43"/>
    </row>
    <row r="1034" spans="1:16" ht="23.25" customHeight="1" x14ac:dyDescent="0.35"/>
    <row r="1035" spans="1:16" ht="20.25" customHeight="1" x14ac:dyDescent="0.35">
      <c r="P1035" s="43"/>
    </row>
    <row r="1036" spans="1:16" ht="24" customHeight="1" x14ac:dyDescent="0.35"/>
    <row r="1038" spans="1:16" s="43" customFormat="1" x14ac:dyDescent="0.35">
      <c r="A1038" s="42"/>
      <c r="B1038" s="42"/>
      <c r="C1038" s="42"/>
      <c r="D1038" s="42"/>
      <c r="E1038" s="42"/>
      <c r="F1038" s="42"/>
      <c r="G1038" s="42"/>
      <c r="H1038" s="42"/>
      <c r="I1038" s="42"/>
      <c r="J1038" s="42"/>
      <c r="K1038" s="42"/>
      <c r="L1038" s="42"/>
      <c r="M1038" s="42"/>
      <c r="N1038" s="42"/>
      <c r="O1038" s="42"/>
    </row>
    <row r="1044" spans="1:16" s="43" customFormat="1" x14ac:dyDescent="0.35">
      <c r="A1044" s="42"/>
      <c r="B1044" s="42"/>
      <c r="C1044" s="42"/>
      <c r="D1044" s="42"/>
      <c r="E1044" s="42"/>
      <c r="F1044" s="42"/>
      <c r="G1044" s="42"/>
      <c r="H1044" s="42"/>
      <c r="I1044" s="42"/>
      <c r="J1044" s="42"/>
      <c r="K1044" s="42"/>
      <c r="L1044" s="42"/>
      <c r="M1044" s="42"/>
      <c r="N1044" s="42"/>
      <c r="O1044" s="42"/>
    </row>
    <row r="1045" spans="1:16" ht="22.5" customHeight="1" x14ac:dyDescent="0.35"/>
    <row r="1046" spans="1:16" ht="13.5" customHeight="1" x14ac:dyDescent="0.35"/>
    <row r="1048" spans="1:16" x14ac:dyDescent="0.35">
      <c r="P1048" s="46" t="e">
        <f>VLOOKUP('Thang 1 -1'!#REF!,'Đầu vào'!A:H,2,0)</f>
        <v>#REF!</v>
      </c>
    </row>
    <row r="1050" spans="1:16" ht="21" customHeight="1" x14ac:dyDescent="0.35"/>
    <row r="1051" spans="1:16" ht="21" customHeight="1" x14ac:dyDescent="0.35">
      <c r="P1051" s="43"/>
    </row>
    <row r="1052" spans="1:16" ht="21" customHeight="1" x14ac:dyDescent="0.35"/>
    <row r="1053" spans="1:16" ht="21" customHeight="1" x14ac:dyDescent="0.35"/>
    <row r="1054" spans="1:16" ht="24" customHeight="1" x14ac:dyDescent="0.35"/>
    <row r="1055" spans="1:16" ht="19.5" customHeight="1" x14ac:dyDescent="0.35">
      <c r="P1055" s="43"/>
    </row>
    <row r="1056" spans="1:16" ht="19.5" customHeight="1" x14ac:dyDescent="0.35">
      <c r="P1056" s="43"/>
    </row>
    <row r="1057" spans="1:16" ht="67.05" customHeight="1" x14ac:dyDescent="0.35"/>
    <row r="1058" spans="1:16" ht="23.25" customHeight="1" x14ac:dyDescent="0.35">
      <c r="P1058" s="43"/>
    </row>
    <row r="1059" spans="1:16" ht="33.75" customHeight="1" x14ac:dyDescent="0.35"/>
    <row r="1060" spans="1:16" ht="21" customHeight="1" x14ac:dyDescent="0.35">
      <c r="P1060" s="43"/>
    </row>
    <row r="1061" spans="1:16" s="43" customFormat="1" ht="20.25" customHeight="1" x14ac:dyDescent="0.35">
      <c r="A1061" s="42"/>
      <c r="B1061" s="42"/>
      <c r="C1061" s="42"/>
      <c r="D1061" s="42"/>
      <c r="E1061" s="42"/>
      <c r="F1061" s="42"/>
      <c r="G1061" s="42"/>
      <c r="H1061" s="42"/>
      <c r="I1061" s="42"/>
      <c r="J1061" s="42"/>
      <c r="K1061" s="42"/>
      <c r="L1061" s="42"/>
      <c r="M1061" s="42"/>
      <c r="N1061" s="42"/>
      <c r="O1061" s="42"/>
    </row>
    <row r="1062" spans="1:16" s="43" customFormat="1" ht="6" customHeight="1" x14ac:dyDescent="0.35">
      <c r="A1062" s="42"/>
      <c r="B1062" s="42"/>
      <c r="C1062" s="42"/>
      <c r="D1062" s="42"/>
      <c r="E1062" s="42"/>
      <c r="F1062" s="42"/>
      <c r="G1062" s="42"/>
      <c r="H1062" s="42"/>
      <c r="I1062" s="42"/>
      <c r="J1062" s="42"/>
      <c r="K1062" s="42"/>
      <c r="L1062" s="42"/>
      <c r="M1062" s="42"/>
      <c r="N1062" s="42"/>
      <c r="O1062" s="42"/>
    </row>
    <row r="1063" spans="1:16" s="43" customFormat="1" ht="20.25" customHeight="1" x14ac:dyDescent="0.35">
      <c r="A1063" s="42"/>
      <c r="B1063" s="42"/>
      <c r="C1063" s="42"/>
      <c r="D1063" s="42"/>
      <c r="E1063" s="42"/>
      <c r="F1063" s="42"/>
      <c r="G1063" s="42"/>
      <c r="H1063" s="42"/>
      <c r="I1063" s="42"/>
      <c r="J1063" s="42"/>
      <c r="K1063" s="42"/>
      <c r="L1063" s="42"/>
      <c r="M1063" s="42"/>
      <c r="N1063" s="42"/>
      <c r="O1063" s="42"/>
    </row>
    <row r="1064" spans="1:16" s="43" customFormat="1" ht="5.25" customHeight="1" x14ac:dyDescent="0.35">
      <c r="A1064" s="42"/>
      <c r="B1064" s="42"/>
      <c r="C1064" s="42"/>
      <c r="D1064" s="42"/>
      <c r="E1064" s="42"/>
      <c r="F1064" s="42"/>
      <c r="G1064" s="42"/>
      <c r="H1064" s="42"/>
      <c r="I1064" s="42"/>
      <c r="J1064" s="42"/>
      <c r="K1064" s="42"/>
      <c r="L1064" s="42"/>
      <c r="M1064" s="42"/>
      <c r="N1064" s="42"/>
      <c r="O1064" s="42"/>
    </row>
    <row r="1065" spans="1:16" s="43" customFormat="1" ht="21" customHeight="1" x14ac:dyDescent="0.35">
      <c r="A1065" s="42"/>
      <c r="B1065" s="42"/>
      <c r="C1065" s="42"/>
      <c r="D1065" s="42"/>
      <c r="E1065" s="42"/>
      <c r="F1065" s="42"/>
      <c r="G1065" s="42"/>
      <c r="H1065" s="42"/>
      <c r="I1065" s="42"/>
      <c r="J1065" s="42"/>
      <c r="K1065" s="42"/>
      <c r="L1065" s="42"/>
      <c r="M1065" s="42"/>
      <c r="N1065" s="42"/>
      <c r="O1065" s="42"/>
    </row>
    <row r="1066" spans="1:16" s="43" customFormat="1" ht="6.75" customHeight="1" x14ac:dyDescent="0.35">
      <c r="A1066" s="42"/>
      <c r="B1066" s="42"/>
      <c r="C1066" s="42"/>
      <c r="D1066" s="42"/>
      <c r="E1066" s="42"/>
      <c r="F1066" s="42"/>
      <c r="G1066" s="42"/>
      <c r="H1066" s="42"/>
      <c r="I1066" s="42"/>
      <c r="J1066" s="42"/>
      <c r="K1066" s="42"/>
      <c r="L1066" s="42"/>
      <c r="M1066" s="42"/>
      <c r="N1066" s="42"/>
      <c r="O1066" s="42"/>
    </row>
    <row r="1067" spans="1:16" s="43" customFormat="1" ht="19.5" customHeight="1" x14ac:dyDescent="0.35">
      <c r="A1067" s="42"/>
      <c r="B1067" s="42"/>
      <c r="C1067" s="42"/>
      <c r="D1067" s="42"/>
      <c r="E1067" s="42"/>
      <c r="F1067" s="42"/>
      <c r="G1067" s="42"/>
      <c r="H1067" s="42"/>
      <c r="I1067" s="42"/>
      <c r="J1067" s="42"/>
      <c r="K1067" s="42"/>
      <c r="L1067" s="42"/>
      <c r="M1067" s="42"/>
      <c r="N1067" s="42"/>
      <c r="O1067" s="42"/>
    </row>
    <row r="1068" spans="1:16" ht="7.5" customHeight="1" x14ac:dyDescent="0.35">
      <c r="P1068" s="43"/>
    </row>
    <row r="1069" spans="1:16" ht="22.5" customHeight="1" x14ac:dyDescent="0.35">
      <c r="P1069" s="43"/>
    </row>
    <row r="1070" spans="1:16" ht="18.75" customHeight="1" x14ac:dyDescent="0.35"/>
    <row r="1071" spans="1:16" ht="20.25" customHeight="1" x14ac:dyDescent="0.35">
      <c r="P1071" s="43"/>
    </row>
    <row r="1072" spans="1:16" ht="19.5" customHeight="1" x14ac:dyDescent="0.35"/>
    <row r="1074" spans="1:16" s="43" customFormat="1" x14ac:dyDescent="0.35">
      <c r="A1074" s="42"/>
      <c r="B1074" s="42"/>
      <c r="C1074" s="42"/>
      <c r="D1074" s="42"/>
      <c r="E1074" s="42"/>
      <c r="F1074" s="42"/>
      <c r="G1074" s="42"/>
      <c r="H1074" s="42"/>
      <c r="I1074" s="42"/>
      <c r="J1074" s="42"/>
      <c r="K1074" s="42"/>
      <c r="L1074" s="42"/>
      <c r="M1074" s="42"/>
      <c r="N1074" s="42"/>
      <c r="O1074" s="42"/>
    </row>
    <row r="1080" spans="1:16" s="43" customFormat="1" x14ac:dyDescent="0.35">
      <c r="A1080" s="42"/>
      <c r="B1080" s="42"/>
      <c r="C1080" s="42"/>
      <c r="D1080" s="42"/>
      <c r="E1080" s="42"/>
      <c r="F1080" s="42"/>
      <c r="G1080" s="42"/>
      <c r="H1080" s="42"/>
      <c r="I1080" s="42"/>
      <c r="J1080" s="42"/>
      <c r="K1080" s="42"/>
      <c r="L1080" s="42"/>
      <c r="M1080" s="42"/>
      <c r="N1080" s="42"/>
      <c r="O1080" s="42"/>
    </row>
    <row r="1084" spans="1:16" x14ac:dyDescent="0.35">
      <c r="P1084" s="46" t="e">
        <f>VLOOKUP('Thang 1 -1'!#REF!,'Đầu vào'!A:H,2,0)</f>
        <v>#REF!</v>
      </c>
    </row>
  </sheetData>
  <mergeCells count="72">
    <mergeCell ref="A397:O397"/>
    <mergeCell ref="B406:O406"/>
    <mergeCell ref="B409:O409"/>
    <mergeCell ref="B411:O411"/>
    <mergeCell ref="B422:O422"/>
    <mergeCell ref="B424:O424"/>
    <mergeCell ref="A361:O361"/>
    <mergeCell ref="B370:O370"/>
    <mergeCell ref="B373:O373"/>
    <mergeCell ref="B375:O375"/>
    <mergeCell ref="B386:O386"/>
    <mergeCell ref="B388:O388"/>
    <mergeCell ref="A325:O325"/>
    <mergeCell ref="B334:O334"/>
    <mergeCell ref="B337:O337"/>
    <mergeCell ref="B339:O339"/>
    <mergeCell ref="B350:O350"/>
    <mergeCell ref="B352:O352"/>
    <mergeCell ref="A289:O289"/>
    <mergeCell ref="B298:O298"/>
    <mergeCell ref="B301:O301"/>
    <mergeCell ref="B303:O303"/>
    <mergeCell ref="B314:O314"/>
    <mergeCell ref="B316:O316"/>
    <mergeCell ref="A253:O253"/>
    <mergeCell ref="B262:O262"/>
    <mergeCell ref="B265:O265"/>
    <mergeCell ref="B267:O267"/>
    <mergeCell ref="B278:O278"/>
    <mergeCell ref="B280:O280"/>
    <mergeCell ref="A217:O217"/>
    <mergeCell ref="B226:O226"/>
    <mergeCell ref="B229:O229"/>
    <mergeCell ref="B231:O231"/>
    <mergeCell ref="B242:O242"/>
    <mergeCell ref="B244:O244"/>
    <mergeCell ref="A181:O181"/>
    <mergeCell ref="B190:O190"/>
    <mergeCell ref="B193:O193"/>
    <mergeCell ref="B195:O195"/>
    <mergeCell ref="B206:O206"/>
    <mergeCell ref="B208:O208"/>
    <mergeCell ref="A145:O145"/>
    <mergeCell ref="B154:O154"/>
    <mergeCell ref="B157:O157"/>
    <mergeCell ref="B159:O159"/>
    <mergeCell ref="B170:O170"/>
    <mergeCell ref="B172:O172"/>
    <mergeCell ref="A109:O109"/>
    <mergeCell ref="B118:O118"/>
    <mergeCell ref="B121:O121"/>
    <mergeCell ref="B123:O123"/>
    <mergeCell ref="A134:O134"/>
    <mergeCell ref="B136:O136"/>
    <mergeCell ref="A73:O73"/>
    <mergeCell ref="B82:O82"/>
    <mergeCell ref="B85:O85"/>
    <mergeCell ref="B87:O87"/>
    <mergeCell ref="B98:O98"/>
    <mergeCell ref="B100:O100"/>
    <mergeCell ref="A37:O37"/>
    <mergeCell ref="B46:O46"/>
    <mergeCell ref="B49:O49"/>
    <mergeCell ref="B51:O51"/>
    <mergeCell ref="B62:O62"/>
    <mergeCell ref="B64:O64"/>
    <mergeCell ref="A1:O1"/>
    <mergeCell ref="B10:O10"/>
    <mergeCell ref="B13:O13"/>
    <mergeCell ref="B15:O15"/>
    <mergeCell ref="B26:O26"/>
    <mergeCell ref="B28:O28"/>
  </mergeCells>
  <conditionalFormatting sqref="A1:B9 B10 A11:B12 B13 A14:B14 B15 A16:B25 B26 A27:B27 B28 A29:B29 A30 A31:B35 A36 A37:B45 B46 A47:B48 B49 A50:B50 B51 A52:B61 B62 A63:B63 B64 A65:B65 A66 A67:B71 A72 A73:B81 B82 A83:B84 B85 A86:B86 B87 A88:B97 B98 A99:B99 B100 A101:B101 A102 A103:B107 A108 A109:B117 B118 A119:B120 B121 A122:B122 B123 A124:B133 A134 A135:B135 B136 A137:B137 A138 A139:B143 A144 A145:B153 B154 A155:B156 B157 A158:B158 B159 A160:B169 B170 A171:B171 B172 A173:B173 A174 A175:B179 A180 A181:B189 B190 A191:B192 B193 A194:B194 B195 A196:B205 B206 A207:B207 B208 A209:B209 A210 A211:B215 A216 A217:B225 B226 A227:B228 B229 A230:B230 B231 A232:B241 B242 A243:B243 B244 A245:B245 A246 A247:B251 A252 A253:B261 B262 A263:B264 B265 A266:B266 B267 A268:B277 B278 A279:B279 B280 A281:B281 A282 A283:B287 A288 A289:B297 B298 A299:B300 B301 A302:B302 B303 A304:B313 B314 A315:B315 B316 A317:B317 A318 A319:B323 A324 A325:B333 B334 A335:B336 B337 A338:B338 B339 A340:B349 B350 A351:B351 B352 A353:B353 A354 A355:B359 A360 A361:B369 B370 A371:B372 B373 A374:B374 B375 A376:B385 B386 A387:B387 B388 A389:B389 A390 A391:B395 A396 A397:B405 B406 A407:B408 B409 A410:B410 B411 A412:B421 B422 A423:B423 B424 A425:B425 A426 A427:B431 A432 A433:B1048576">
    <cfRule type="cellIs" dxfId="6" priority="2" operator="equal">
      <formula>0</formula>
    </cfRule>
  </conditionalFormatting>
  <printOptions horizontalCentered="1"/>
  <pageMargins left="0.70866141732283472" right="0.51181102362204722" top="0.74803149606299213" bottom="0.55118110236220474" header="0.31496062992125984" footer="0.31496062992125984"/>
  <pageSetup paperSize="9" scale="95" fitToHeight="0" orientation="portrait" r:id="rId1"/>
  <rowBreaks count="11" manualBreakCount="11">
    <brk id="36" max="16383" man="1"/>
    <brk id="72" max="16383" man="1"/>
    <brk id="108" max="16383" man="1"/>
    <brk id="144" max="16383" man="1"/>
    <brk id="180" max="16383" man="1"/>
    <brk id="216" max="16383" man="1"/>
    <brk id="252" max="16383" man="1"/>
    <brk id="288" max="16383" man="1"/>
    <brk id="324" max="16383" man="1"/>
    <brk id="360" max="16383" man="1"/>
    <brk id="39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39997558519241921"/>
    <pageSetUpPr fitToPage="1"/>
  </sheetPr>
  <dimension ref="A1:P1080"/>
  <sheetViews>
    <sheetView view="pageBreakPreview" zoomScale="80" zoomScaleNormal="100" zoomScaleSheetLayoutView="80" workbookViewId="0">
      <selection activeCell="D29" sqref="D29"/>
    </sheetView>
  </sheetViews>
  <sheetFormatPr defaultColWidth="8.77734375" defaultRowHeight="18" x14ac:dyDescent="0.35"/>
  <cols>
    <col min="1" max="1" width="3.33203125" style="1" customWidth="1"/>
    <col min="2" max="2" width="13.6640625" style="1" customWidth="1"/>
    <col min="3" max="3" width="11.33203125" style="1" customWidth="1"/>
    <col min="4" max="4" width="10" style="1" customWidth="1"/>
    <col min="5" max="5" width="6.44140625" style="1" customWidth="1"/>
    <col min="6" max="7" width="3.77734375" style="1" customWidth="1"/>
    <col min="8" max="8" width="9.44140625" style="1" customWidth="1"/>
    <col min="9" max="9" width="6" style="1" customWidth="1"/>
    <col min="10" max="10" width="3.77734375" style="1" customWidth="1"/>
    <col min="11" max="11" width="3.44140625" style="1" customWidth="1"/>
    <col min="12" max="12" width="7.77734375" style="1" customWidth="1"/>
    <col min="13" max="13" width="4" style="1" customWidth="1"/>
    <col min="14" max="14" width="3.6640625" style="1" customWidth="1"/>
    <col min="15" max="15" width="5.77734375" style="1" customWidth="1"/>
    <col min="16" max="16" width="15.6640625" style="1" customWidth="1"/>
    <col min="17" max="256" width="9.109375" style="1"/>
    <col min="257" max="257" width="16.109375" style="1" customWidth="1"/>
    <col min="258" max="258" width="14.44140625" style="1" customWidth="1"/>
    <col min="259" max="259" width="12.44140625" style="1" customWidth="1"/>
    <col min="260" max="260" width="6.109375" style="1" customWidth="1"/>
    <col min="261" max="262" width="3.77734375" style="1" customWidth="1"/>
    <col min="263" max="263" width="9.109375" style="1"/>
    <col min="264" max="264" width="5.44140625" style="1" customWidth="1"/>
    <col min="265" max="266" width="3.44140625" style="1" customWidth="1"/>
    <col min="267" max="267" width="9.109375" style="1"/>
    <col min="268" max="268" width="4.6640625" style="1" customWidth="1"/>
    <col min="269" max="269" width="3.6640625" style="1" customWidth="1"/>
    <col min="270" max="270" width="5.77734375" style="1" customWidth="1"/>
    <col min="271" max="271" width="3.6640625" style="1" customWidth="1"/>
    <col min="272" max="272" width="15.6640625" style="1" customWidth="1"/>
    <col min="273" max="512" width="9.109375" style="1"/>
    <col min="513" max="513" width="16.109375" style="1" customWidth="1"/>
    <col min="514" max="514" width="14.44140625" style="1" customWidth="1"/>
    <col min="515" max="515" width="12.44140625" style="1" customWidth="1"/>
    <col min="516" max="516" width="6.109375" style="1" customWidth="1"/>
    <col min="517" max="518" width="3.77734375" style="1" customWidth="1"/>
    <col min="519" max="519" width="9.109375" style="1"/>
    <col min="520" max="520" width="5.44140625" style="1" customWidth="1"/>
    <col min="521" max="522" width="3.44140625" style="1" customWidth="1"/>
    <col min="523" max="523" width="9.109375" style="1"/>
    <col min="524" max="524" width="4.6640625" style="1" customWidth="1"/>
    <col min="525" max="525" width="3.6640625" style="1" customWidth="1"/>
    <col min="526" max="526" width="5.77734375" style="1" customWidth="1"/>
    <col min="527" max="527" width="3.6640625" style="1" customWidth="1"/>
    <col min="528" max="528" width="15.6640625" style="1" customWidth="1"/>
    <col min="529" max="768" width="9.109375" style="1"/>
    <col min="769" max="769" width="16.109375" style="1" customWidth="1"/>
    <col min="770" max="770" width="14.44140625" style="1" customWidth="1"/>
    <col min="771" max="771" width="12.44140625" style="1" customWidth="1"/>
    <col min="772" max="772" width="6.109375" style="1" customWidth="1"/>
    <col min="773" max="774" width="3.77734375" style="1" customWidth="1"/>
    <col min="775" max="775" width="9.109375" style="1"/>
    <col min="776" max="776" width="5.44140625" style="1" customWidth="1"/>
    <col min="777" max="778" width="3.44140625" style="1" customWidth="1"/>
    <col min="779" max="779" width="9.109375" style="1"/>
    <col min="780" max="780" width="4.6640625" style="1" customWidth="1"/>
    <col min="781" max="781" width="3.6640625" style="1" customWidth="1"/>
    <col min="782" max="782" width="5.77734375" style="1" customWidth="1"/>
    <col min="783" max="783" width="3.6640625" style="1" customWidth="1"/>
    <col min="784" max="784" width="15.6640625" style="1" customWidth="1"/>
    <col min="785" max="1024" width="9.109375" style="1"/>
    <col min="1025" max="1025" width="16.109375" style="1" customWidth="1"/>
    <col min="1026" max="1026" width="14.44140625" style="1" customWidth="1"/>
    <col min="1027" max="1027" width="12.44140625" style="1" customWidth="1"/>
    <col min="1028" max="1028" width="6.109375" style="1" customWidth="1"/>
    <col min="1029" max="1030" width="3.77734375" style="1" customWidth="1"/>
    <col min="1031" max="1031" width="9.109375" style="1"/>
    <col min="1032" max="1032" width="5.44140625" style="1" customWidth="1"/>
    <col min="1033" max="1034" width="3.44140625" style="1" customWidth="1"/>
    <col min="1035" max="1035" width="9.109375" style="1"/>
    <col min="1036" max="1036" width="4.6640625" style="1" customWidth="1"/>
    <col min="1037" max="1037" width="3.6640625" style="1" customWidth="1"/>
    <col min="1038" max="1038" width="5.77734375" style="1" customWidth="1"/>
    <col min="1039" max="1039" width="3.6640625" style="1" customWidth="1"/>
    <col min="1040" max="1040" width="15.6640625" style="1" customWidth="1"/>
    <col min="1041" max="1280" width="9.109375" style="1"/>
    <col min="1281" max="1281" width="16.109375" style="1" customWidth="1"/>
    <col min="1282" max="1282" width="14.44140625" style="1" customWidth="1"/>
    <col min="1283" max="1283" width="12.44140625" style="1" customWidth="1"/>
    <col min="1284" max="1284" width="6.109375" style="1" customWidth="1"/>
    <col min="1285" max="1286" width="3.77734375" style="1" customWidth="1"/>
    <col min="1287" max="1287" width="9.109375" style="1"/>
    <col min="1288" max="1288" width="5.44140625" style="1" customWidth="1"/>
    <col min="1289" max="1290" width="3.44140625" style="1" customWidth="1"/>
    <col min="1291" max="1291" width="9.109375" style="1"/>
    <col min="1292" max="1292" width="4.6640625" style="1" customWidth="1"/>
    <col min="1293" max="1293" width="3.6640625" style="1" customWidth="1"/>
    <col min="1294" max="1294" width="5.77734375" style="1" customWidth="1"/>
    <col min="1295" max="1295" width="3.6640625" style="1" customWidth="1"/>
    <col min="1296" max="1296" width="15.6640625" style="1" customWidth="1"/>
    <col min="1297" max="1536" width="9.109375" style="1"/>
    <col min="1537" max="1537" width="16.109375" style="1" customWidth="1"/>
    <col min="1538" max="1538" width="14.44140625" style="1" customWidth="1"/>
    <col min="1539" max="1539" width="12.44140625" style="1" customWidth="1"/>
    <col min="1540" max="1540" width="6.109375" style="1" customWidth="1"/>
    <col min="1541" max="1542" width="3.77734375" style="1" customWidth="1"/>
    <col min="1543" max="1543" width="9.109375" style="1"/>
    <col min="1544" max="1544" width="5.44140625" style="1" customWidth="1"/>
    <col min="1545" max="1546" width="3.44140625" style="1" customWidth="1"/>
    <col min="1547" max="1547" width="9.109375" style="1"/>
    <col min="1548" max="1548" width="4.6640625" style="1" customWidth="1"/>
    <col min="1549" max="1549" width="3.6640625" style="1" customWidth="1"/>
    <col min="1550" max="1550" width="5.77734375" style="1" customWidth="1"/>
    <col min="1551" max="1551" width="3.6640625" style="1" customWidth="1"/>
    <col min="1552" max="1552" width="15.6640625" style="1" customWidth="1"/>
    <col min="1553" max="1792" width="9.109375" style="1"/>
    <col min="1793" max="1793" width="16.109375" style="1" customWidth="1"/>
    <col min="1794" max="1794" width="14.44140625" style="1" customWidth="1"/>
    <col min="1795" max="1795" width="12.44140625" style="1" customWidth="1"/>
    <col min="1796" max="1796" width="6.109375" style="1" customWidth="1"/>
    <col min="1797" max="1798" width="3.77734375" style="1" customWidth="1"/>
    <col min="1799" max="1799" width="9.109375" style="1"/>
    <col min="1800" max="1800" width="5.44140625" style="1" customWidth="1"/>
    <col min="1801" max="1802" width="3.44140625" style="1" customWidth="1"/>
    <col min="1803" max="1803" width="9.109375" style="1"/>
    <col min="1804" max="1804" width="4.6640625" style="1" customWidth="1"/>
    <col min="1805" max="1805" width="3.6640625" style="1" customWidth="1"/>
    <col min="1806" max="1806" width="5.77734375" style="1" customWidth="1"/>
    <col min="1807" max="1807" width="3.6640625" style="1" customWidth="1"/>
    <col min="1808" max="1808" width="15.6640625" style="1" customWidth="1"/>
    <col min="1809" max="2048" width="9.109375" style="1"/>
    <col min="2049" max="2049" width="16.109375" style="1" customWidth="1"/>
    <col min="2050" max="2050" width="14.44140625" style="1" customWidth="1"/>
    <col min="2051" max="2051" width="12.44140625" style="1" customWidth="1"/>
    <col min="2052" max="2052" width="6.109375" style="1" customWidth="1"/>
    <col min="2053" max="2054" width="3.77734375" style="1" customWidth="1"/>
    <col min="2055" max="2055" width="9.109375" style="1"/>
    <col min="2056" max="2056" width="5.44140625" style="1" customWidth="1"/>
    <col min="2057" max="2058" width="3.44140625" style="1" customWidth="1"/>
    <col min="2059" max="2059" width="9.109375" style="1"/>
    <col min="2060" max="2060" width="4.6640625" style="1" customWidth="1"/>
    <col min="2061" max="2061" width="3.6640625" style="1" customWidth="1"/>
    <col min="2062" max="2062" width="5.77734375" style="1" customWidth="1"/>
    <col min="2063" max="2063" width="3.6640625" style="1" customWidth="1"/>
    <col min="2064" max="2064" width="15.6640625" style="1" customWidth="1"/>
    <col min="2065" max="2304" width="9.109375" style="1"/>
    <col min="2305" max="2305" width="16.109375" style="1" customWidth="1"/>
    <col min="2306" max="2306" width="14.44140625" style="1" customWidth="1"/>
    <col min="2307" max="2307" width="12.44140625" style="1" customWidth="1"/>
    <col min="2308" max="2308" width="6.109375" style="1" customWidth="1"/>
    <col min="2309" max="2310" width="3.77734375" style="1" customWidth="1"/>
    <col min="2311" max="2311" width="9.109375" style="1"/>
    <col min="2312" max="2312" width="5.44140625" style="1" customWidth="1"/>
    <col min="2313" max="2314" width="3.44140625" style="1" customWidth="1"/>
    <col min="2315" max="2315" width="9.109375" style="1"/>
    <col min="2316" max="2316" width="4.6640625" style="1" customWidth="1"/>
    <col min="2317" max="2317" width="3.6640625" style="1" customWidth="1"/>
    <col min="2318" max="2318" width="5.77734375" style="1" customWidth="1"/>
    <col min="2319" max="2319" width="3.6640625" style="1" customWidth="1"/>
    <col min="2320" max="2320" width="15.6640625" style="1" customWidth="1"/>
    <col min="2321" max="2560" width="9.109375" style="1"/>
    <col min="2561" max="2561" width="16.109375" style="1" customWidth="1"/>
    <col min="2562" max="2562" width="14.44140625" style="1" customWidth="1"/>
    <col min="2563" max="2563" width="12.44140625" style="1" customWidth="1"/>
    <col min="2564" max="2564" width="6.109375" style="1" customWidth="1"/>
    <col min="2565" max="2566" width="3.77734375" style="1" customWidth="1"/>
    <col min="2567" max="2567" width="9.109375" style="1"/>
    <col min="2568" max="2568" width="5.44140625" style="1" customWidth="1"/>
    <col min="2569" max="2570" width="3.44140625" style="1" customWidth="1"/>
    <col min="2571" max="2571" width="9.109375" style="1"/>
    <col min="2572" max="2572" width="4.6640625" style="1" customWidth="1"/>
    <col min="2573" max="2573" width="3.6640625" style="1" customWidth="1"/>
    <col min="2574" max="2574" width="5.77734375" style="1" customWidth="1"/>
    <col min="2575" max="2575" width="3.6640625" style="1" customWidth="1"/>
    <col min="2576" max="2576" width="15.6640625" style="1" customWidth="1"/>
    <col min="2577" max="2816" width="9.109375" style="1"/>
    <col min="2817" max="2817" width="16.109375" style="1" customWidth="1"/>
    <col min="2818" max="2818" width="14.44140625" style="1" customWidth="1"/>
    <col min="2819" max="2819" width="12.44140625" style="1" customWidth="1"/>
    <col min="2820" max="2820" width="6.109375" style="1" customWidth="1"/>
    <col min="2821" max="2822" width="3.77734375" style="1" customWidth="1"/>
    <col min="2823" max="2823" width="9.109375" style="1"/>
    <col min="2824" max="2824" width="5.44140625" style="1" customWidth="1"/>
    <col min="2825" max="2826" width="3.44140625" style="1" customWidth="1"/>
    <col min="2827" max="2827" width="9.109375" style="1"/>
    <col min="2828" max="2828" width="4.6640625" style="1" customWidth="1"/>
    <col min="2829" max="2829" width="3.6640625" style="1" customWidth="1"/>
    <col min="2830" max="2830" width="5.77734375" style="1" customWidth="1"/>
    <col min="2831" max="2831" width="3.6640625" style="1" customWidth="1"/>
    <col min="2832" max="2832" width="15.6640625" style="1" customWidth="1"/>
    <col min="2833" max="3072" width="9.109375" style="1"/>
    <col min="3073" max="3073" width="16.109375" style="1" customWidth="1"/>
    <col min="3074" max="3074" width="14.44140625" style="1" customWidth="1"/>
    <col min="3075" max="3075" width="12.44140625" style="1" customWidth="1"/>
    <col min="3076" max="3076" width="6.109375" style="1" customWidth="1"/>
    <col min="3077" max="3078" width="3.77734375" style="1" customWidth="1"/>
    <col min="3079" max="3079" width="9.109375" style="1"/>
    <col min="3080" max="3080" width="5.44140625" style="1" customWidth="1"/>
    <col min="3081" max="3082" width="3.44140625" style="1" customWidth="1"/>
    <col min="3083" max="3083" width="9.109375" style="1"/>
    <col min="3084" max="3084" width="4.6640625" style="1" customWidth="1"/>
    <col min="3085" max="3085" width="3.6640625" style="1" customWidth="1"/>
    <col min="3086" max="3086" width="5.77734375" style="1" customWidth="1"/>
    <col min="3087" max="3087" width="3.6640625" style="1" customWidth="1"/>
    <col min="3088" max="3088" width="15.6640625" style="1" customWidth="1"/>
    <col min="3089" max="3328" width="9.109375" style="1"/>
    <col min="3329" max="3329" width="16.109375" style="1" customWidth="1"/>
    <col min="3330" max="3330" width="14.44140625" style="1" customWidth="1"/>
    <col min="3331" max="3331" width="12.44140625" style="1" customWidth="1"/>
    <col min="3332" max="3332" width="6.109375" style="1" customWidth="1"/>
    <col min="3333" max="3334" width="3.77734375" style="1" customWidth="1"/>
    <col min="3335" max="3335" width="9.109375" style="1"/>
    <col min="3336" max="3336" width="5.44140625" style="1" customWidth="1"/>
    <col min="3337" max="3338" width="3.44140625" style="1" customWidth="1"/>
    <col min="3339" max="3339" width="9.109375" style="1"/>
    <col min="3340" max="3340" width="4.6640625" style="1" customWidth="1"/>
    <col min="3341" max="3341" width="3.6640625" style="1" customWidth="1"/>
    <col min="3342" max="3342" width="5.77734375" style="1" customWidth="1"/>
    <col min="3343" max="3343" width="3.6640625" style="1" customWidth="1"/>
    <col min="3344" max="3344" width="15.6640625" style="1" customWidth="1"/>
    <col min="3345" max="3584" width="9.109375" style="1"/>
    <col min="3585" max="3585" width="16.109375" style="1" customWidth="1"/>
    <col min="3586" max="3586" width="14.44140625" style="1" customWidth="1"/>
    <col min="3587" max="3587" width="12.44140625" style="1" customWidth="1"/>
    <col min="3588" max="3588" width="6.109375" style="1" customWidth="1"/>
    <col min="3589" max="3590" width="3.77734375" style="1" customWidth="1"/>
    <col min="3591" max="3591" width="9.109375" style="1"/>
    <col min="3592" max="3592" width="5.44140625" style="1" customWidth="1"/>
    <col min="3593" max="3594" width="3.44140625" style="1" customWidth="1"/>
    <col min="3595" max="3595" width="9.109375" style="1"/>
    <col min="3596" max="3596" width="4.6640625" style="1" customWidth="1"/>
    <col min="3597" max="3597" width="3.6640625" style="1" customWidth="1"/>
    <col min="3598" max="3598" width="5.77734375" style="1" customWidth="1"/>
    <col min="3599" max="3599" width="3.6640625" style="1" customWidth="1"/>
    <col min="3600" max="3600" width="15.6640625" style="1" customWidth="1"/>
    <col min="3601" max="3840" width="9.109375" style="1"/>
    <col min="3841" max="3841" width="16.109375" style="1" customWidth="1"/>
    <col min="3842" max="3842" width="14.44140625" style="1" customWidth="1"/>
    <col min="3843" max="3843" width="12.44140625" style="1" customWidth="1"/>
    <col min="3844" max="3844" width="6.109375" style="1" customWidth="1"/>
    <col min="3845" max="3846" width="3.77734375" style="1" customWidth="1"/>
    <col min="3847" max="3847" width="9.109375" style="1"/>
    <col min="3848" max="3848" width="5.44140625" style="1" customWidth="1"/>
    <col min="3849" max="3850" width="3.44140625" style="1" customWidth="1"/>
    <col min="3851" max="3851" width="9.109375" style="1"/>
    <col min="3852" max="3852" width="4.6640625" style="1" customWidth="1"/>
    <col min="3853" max="3853" width="3.6640625" style="1" customWidth="1"/>
    <col min="3854" max="3854" width="5.77734375" style="1" customWidth="1"/>
    <col min="3855" max="3855" width="3.6640625" style="1" customWidth="1"/>
    <col min="3856" max="3856" width="15.6640625" style="1" customWidth="1"/>
    <col min="3857" max="4096" width="9.109375" style="1"/>
    <col min="4097" max="4097" width="16.109375" style="1" customWidth="1"/>
    <col min="4098" max="4098" width="14.44140625" style="1" customWidth="1"/>
    <col min="4099" max="4099" width="12.44140625" style="1" customWidth="1"/>
    <col min="4100" max="4100" width="6.109375" style="1" customWidth="1"/>
    <col min="4101" max="4102" width="3.77734375" style="1" customWidth="1"/>
    <col min="4103" max="4103" width="9.109375" style="1"/>
    <col min="4104" max="4104" width="5.44140625" style="1" customWidth="1"/>
    <col min="4105" max="4106" width="3.44140625" style="1" customWidth="1"/>
    <col min="4107" max="4107" width="9.109375" style="1"/>
    <col min="4108" max="4108" width="4.6640625" style="1" customWidth="1"/>
    <col min="4109" max="4109" width="3.6640625" style="1" customWidth="1"/>
    <col min="4110" max="4110" width="5.77734375" style="1" customWidth="1"/>
    <col min="4111" max="4111" width="3.6640625" style="1" customWidth="1"/>
    <col min="4112" max="4112" width="15.6640625" style="1" customWidth="1"/>
    <col min="4113" max="4352" width="9.109375" style="1"/>
    <col min="4353" max="4353" width="16.109375" style="1" customWidth="1"/>
    <col min="4354" max="4354" width="14.44140625" style="1" customWidth="1"/>
    <col min="4355" max="4355" width="12.44140625" style="1" customWidth="1"/>
    <col min="4356" max="4356" width="6.109375" style="1" customWidth="1"/>
    <col min="4357" max="4358" width="3.77734375" style="1" customWidth="1"/>
    <col min="4359" max="4359" width="9.109375" style="1"/>
    <col min="4360" max="4360" width="5.44140625" style="1" customWidth="1"/>
    <col min="4361" max="4362" width="3.44140625" style="1" customWidth="1"/>
    <col min="4363" max="4363" width="9.109375" style="1"/>
    <col min="4364" max="4364" width="4.6640625" style="1" customWidth="1"/>
    <col min="4365" max="4365" width="3.6640625" style="1" customWidth="1"/>
    <col min="4366" max="4366" width="5.77734375" style="1" customWidth="1"/>
    <col min="4367" max="4367" width="3.6640625" style="1" customWidth="1"/>
    <col min="4368" max="4368" width="15.6640625" style="1" customWidth="1"/>
    <col min="4369" max="4608" width="9.109375" style="1"/>
    <col min="4609" max="4609" width="16.109375" style="1" customWidth="1"/>
    <col min="4610" max="4610" width="14.44140625" style="1" customWidth="1"/>
    <col min="4611" max="4611" width="12.44140625" style="1" customWidth="1"/>
    <col min="4612" max="4612" width="6.109375" style="1" customWidth="1"/>
    <col min="4613" max="4614" width="3.77734375" style="1" customWidth="1"/>
    <col min="4615" max="4615" width="9.109375" style="1"/>
    <col min="4616" max="4616" width="5.44140625" style="1" customWidth="1"/>
    <col min="4617" max="4618" width="3.44140625" style="1" customWidth="1"/>
    <col min="4619" max="4619" width="9.109375" style="1"/>
    <col min="4620" max="4620" width="4.6640625" style="1" customWidth="1"/>
    <col min="4621" max="4621" width="3.6640625" style="1" customWidth="1"/>
    <col min="4622" max="4622" width="5.77734375" style="1" customWidth="1"/>
    <col min="4623" max="4623" width="3.6640625" style="1" customWidth="1"/>
    <col min="4624" max="4624" width="15.6640625" style="1" customWidth="1"/>
    <col min="4625" max="4864" width="9.109375" style="1"/>
    <col min="4865" max="4865" width="16.109375" style="1" customWidth="1"/>
    <col min="4866" max="4866" width="14.44140625" style="1" customWidth="1"/>
    <col min="4867" max="4867" width="12.44140625" style="1" customWidth="1"/>
    <col min="4868" max="4868" width="6.109375" style="1" customWidth="1"/>
    <col min="4869" max="4870" width="3.77734375" style="1" customWidth="1"/>
    <col min="4871" max="4871" width="9.109375" style="1"/>
    <col min="4872" max="4872" width="5.44140625" style="1" customWidth="1"/>
    <col min="4873" max="4874" width="3.44140625" style="1" customWidth="1"/>
    <col min="4875" max="4875" width="9.109375" style="1"/>
    <col min="4876" max="4876" width="4.6640625" style="1" customWidth="1"/>
    <col min="4877" max="4877" width="3.6640625" style="1" customWidth="1"/>
    <col min="4878" max="4878" width="5.77734375" style="1" customWidth="1"/>
    <col min="4879" max="4879" width="3.6640625" style="1" customWidth="1"/>
    <col min="4880" max="4880" width="15.6640625" style="1" customWidth="1"/>
    <col min="4881" max="5120" width="9.109375" style="1"/>
    <col min="5121" max="5121" width="16.109375" style="1" customWidth="1"/>
    <col min="5122" max="5122" width="14.44140625" style="1" customWidth="1"/>
    <col min="5123" max="5123" width="12.44140625" style="1" customWidth="1"/>
    <col min="5124" max="5124" width="6.109375" style="1" customWidth="1"/>
    <col min="5125" max="5126" width="3.77734375" style="1" customWidth="1"/>
    <col min="5127" max="5127" width="9.109375" style="1"/>
    <col min="5128" max="5128" width="5.44140625" style="1" customWidth="1"/>
    <col min="5129" max="5130" width="3.44140625" style="1" customWidth="1"/>
    <col min="5131" max="5131" width="9.109375" style="1"/>
    <col min="5132" max="5132" width="4.6640625" style="1" customWidth="1"/>
    <col min="5133" max="5133" width="3.6640625" style="1" customWidth="1"/>
    <col min="5134" max="5134" width="5.77734375" style="1" customWidth="1"/>
    <col min="5135" max="5135" width="3.6640625" style="1" customWidth="1"/>
    <col min="5136" max="5136" width="15.6640625" style="1" customWidth="1"/>
    <col min="5137" max="5376" width="9.109375" style="1"/>
    <col min="5377" max="5377" width="16.109375" style="1" customWidth="1"/>
    <col min="5378" max="5378" width="14.44140625" style="1" customWidth="1"/>
    <col min="5379" max="5379" width="12.44140625" style="1" customWidth="1"/>
    <col min="5380" max="5380" width="6.109375" style="1" customWidth="1"/>
    <col min="5381" max="5382" width="3.77734375" style="1" customWidth="1"/>
    <col min="5383" max="5383" width="9.109375" style="1"/>
    <col min="5384" max="5384" width="5.44140625" style="1" customWidth="1"/>
    <col min="5385" max="5386" width="3.44140625" style="1" customWidth="1"/>
    <col min="5387" max="5387" width="9.109375" style="1"/>
    <col min="5388" max="5388" width="4.6640625" style="1" customWidth="1"/>
    <col min="5389" max="5389" width="3.6640625" style="1" customWidth="1"/>
    <col min="5390" max="5390" width="5.77734375" style="1" customWidth="1"/>
    <col min="5391" max="5391" width="3.6640625" style="1" customWidth="1"/>
    <col min="5392" max="5392" width="15.6640625" style="1" customWidth="1"/>
    <col min="5393" max="5632" width="9.109375" style="1"/>
    <col min="5633" max="5633" width="16.109375" style="1" customWidth="1"/>
    <col min="5634" max="5634" width="14.44140625" style="1" customWidth="1"/>
    <col min="5635" max="5635" width="12.44140625" style="1" customWidth="1"/>
    <col min="5636" max="5636" width="6.109375" style="1" customWidth="1"/>
    <col min="5637" max="5638" width="3.77734375" style="1" customWidth="1"/>
    <col min="5639" max="5639" width="9.109375" style="1"/>
    <col min="5640" max="5640" width="5.44140625" style="1" customWidth="1"/>
    <col min="5641" max="5642" width="3.44140625" style="1" customWidth="1"/>
    <col min="5643" max="5643" width="9.109375" style="1"/>
    <col min="5644" max="5644" width="4.6640625" style="1" customWidth="1"/>
    <col min="5645" max="5645" width="3.6640625" style="1" customWidth="1"/>
    <col min="5646" max="5646" width="5.77734375" style="1" customWidth="1"/>
    <col min="5647" max="5647" width="3.6640625" style="1" customWidth="1"/>
    <col min="5648" max="5648" width="15.6640625" style="1" customWidth="1"/>
    <col min="5649" max="5888" width="9.109375" style="1"/>
    <col min="5889" max="5889" width="16.109375" style="1" customWidth="1"/>
    <col min="5890" max="5890" width="14.44140625" style="1" customWidth="1"/>
    <col min="5891" max="5891" width="12.44140625" style="1" customWidth="1"/>
    <col min="5892" max="5892" width="6.109375" style="1" customWidth="1"/>
    <col min="5893" max="5894" width="3.77734375" style="1" customWidth="1"/>
    <col min="5895" max="5895" width="9.109375" style="1"/>
    <col min="5896" max="5896" width="5.44140625" style="1" customWidth="1"/>
    <col min="5897" max="5898" width="3.44140625" style="1" customWidth="1"/>
    <col min="5899" max="5899" width="9.109375" style="1"/>
    <col min="5900" max="5900" width="4.6640625" style="1" customWidth="1"/>
    <col min="5901" max="5901" width="3.6640625" style="1" customWidth="1"/>
    <col min="5902" max="5902" width="5.77734375" style="1" customWidth="1"/>
    <col min="5903" max="5903" width="3.6640625" style="1" customWidth="1"/>
    <col min="5904" max="5904" width="15.6640625" style="1" customWidth="1"/>
    <col min="5905" max="6144" width="9.109375" style="1"/>
    <col min="6145" max="6145" width="16.109375" style="1" customWidth="1"/>
    <col min="6146" max="6146" width="14.44140625" style="1" customWidth="1"/>
    <col min="6147" max="6147" width="12.44140625" style="1" customWidth="1"/>
    <col min="6148" max="6148" width="6.109375" style="1" customWidth="1"/>
    <col min="6149" max="6150" width="3.77734375" style="1" customWidth="1"/>
    <col min="6151" max="6151" width="9.109375" style="1"/>
    <col min="6152" max="6152" width="5.44140625" style="1" customWidth="1"/>
    <col min="6153" max="6154" width="3.44140625" style="1" customWidth="1"/>
    <col min="6155" max="6155" width="9.109375" style="1"/>
    <col min="6156" max="6156" width="4.6640625" style="1" customWidth="1"/>
    <col min="6157" max="6157" width="3.6640625" style="1" customWidth="1"/>
    <col min="6158" max="6158" width="5.77734375" style="1" customWidth="1"/>
    <col min="6159" max="6159" width="3.6640625" style="1" customWidth="1"/>
    <col min="6160" max="6160" width="15.6640625" style="1" customWidth="1"/>
    <col min="6161" max="6400" width="9.109375" style="1"/>
    <col min="6401" max="6401" width="16.109375" style="1" customWidth="1"/>
    <col min="6402" max="6402" width="14.44140625" style="1" customWidth="1"/>
    <col min="6403" max="6403" width="12.44140625" style="1" customWidth="1"/>
    <col min="6404" max="6404" width="6.109375" style="1" customWidth="1"/>
    <col min="6405" max="6406" width="3.77734375" style="1" customWidth="1"/>
    <col min="6407" max="6407" width="9.109375" style="1"/>
    <col min="6408" max="6408" width="5.44140625" style="1" customWidth="1"/>
    <col min="6409" max="6410" width="3.44140625" style="1" customWidth="1"/>
    <col min="6411" max="6411" width="9.109375" style="1"/>
    <col min="6412" max="6412" width="4.6640625" style="1" customWidth="1"/>
    <col min="6413" max="6413" width="3.6640625" style="1" customWidth="1"/>
    <col min="6414" max="6414" width="5.77734375" style="1" customWidth="1"/>
    <col min="6415" max="6415" width="3.6640625" style="1" customWidth="1"/>
    <col min="6416" max="6416" width="15.6640625" style="1" customWidth="1"/>
    <col min="6417" max="6656" width="9.109375" style="1"/>
    <col min="6657" max="6657" width="16.109375" style="1" customWidth="1"/>
    <col min="6658" max="6658" width="14.44140625" style="1" customWidth="1"/>
    <col min="6659" max="6659" width="12.44140625" style="1" customWidth="1"/>
    <col min="6660" max="6660" width="6.109375" style="1" customWidth="1"/>
    <col min="6661" max="6662" width="3.77734375" style="1" customWidth="1"/>
    <col min="6663" max="6663" width="9.109375" style="1"/>
    <col min="6664" max="6664" width="5.44140625" style="1" customWidth="1"/>
    <col min="6665" max="6666" width="3.44140625" style="1" customWidth="1"/>
    <col min="6667" max="6667" width="9.109375" style="1"/>
    <col min="6668" max="6668" width="4.6640625" style="1" customWidth="1"/>
    <col min="6669" max="6669" width="3.6640625" style="1" customWidth="1"/>
    <col min="6670" max="6670" width="5.77734375" style="1" customWidth="1"/>
    <col min="6671" max="6671" width="3.6640625" style="1" customWidth="1"/>
    <col min="6672" max="6672" width="15.6640625" style="1" customWidth="1"/>
    <col min="6673" max="6912" width="9.109375" style="1"/>
    <col min="6913" max="6913" width="16.109375" style="1" customWidth="1"/>
    <col min="6914" max="6914" width="14.44140625" style="1" customWidth="1"/>
    <col min="6915" max="6915" width="12.44140625" style="1" customWidth="1"/>
    <col min="6916" max="6916" width="6.109375" style="1" customWidth="1"/>
    <col min="6917" max="6918" width="3.77734375" style="1" customWidth="1"/>
    <col min="6919" max="6919" width="9.109375" style="1"/>
    <col min="6920" max="6920" width="5.44140625" style="1" customWidth="1"/>
    <col min="6921" max="6922" width="3.44140625" style="1" customWidth="1"/>
    <col min="6923" max="6923" width="9.109375" style="1"/>
    <col min="6924" max="6924" width="4.6640625" style="1" customWidth="1"/>
    <col min="6925" max="6925" width="3.6640625" style="1" customWidth="1"/>
    <col min="6926" max="6926" width="5.77734375" style="1" customWidth="1"/>
    <col min="6927" max="6927" width="3.6640625" style="1" customWidth="1"/>
    <col min="6928" max="6928" width="15.6640625" style="1" customWidth="1"/>
    <col min="6929" max="7168" width="9.109375" style="1"/>
    <col min="7169" max="7169" width="16.109375" style="1" customWidth="1"/>
    <col min="7170" max="7170" width="14.44140625" style="1" customWidth="1"/>
    <col min="7171" max="7171" width="12.44140625" style="1" customWidth="1"/>
    <col min="7172" max="7172" width="6.109375" style="1" customWidth="1"/>
    <col min="7173" max="7174" width="3.77734375" style="1" customWidth="1"/>
    <col min="7175" max="7175" width="9.109375" style="1"/>
    <col min="7176" max="7176" width="5.44140625" style="1" customWidth="1"/>
    <col min="7177" max="7178" width="3.44140625" style="1" customWidth="1"/>
    <col min="7179" max="7179" width="9.109375" style="1"/>
    <col min="7180" max="7180" width="4.6640625" style="1" customWidth="1"/>
    <col min="7181" max="7181" width="3.6640625" style="1" customWidth="1"/>
    <col min="7182" max="7182" width="5.77734375" style="1" customWidth="1"/>
    <col min="7183" max="7183" width="3.6640625" style="1" customWidth="1"/>
    <col min="7184" max="7184" width="15.6640625" style="1" customWidth="1"/>
    <col min="7185" max="7424" width="9.109375" style="1"/>
    <col min="7425" max="7425" width="16.109375" style="1" customWidth="1"/>
    <col min="7426" max="7426" width="14.44140625" style="1" customWidth="1"/>
    <col min="7427" max="7427" width="12.44140625" style="1" customWidth="1"/>
    <col min="7428" max="7428" width="6.109375" style="1" customWidth="1"/>
    <col min="7429" max="7430" width="3.77734375" style="1" customWidth="1"/>
    <col min="7431" max="7431" width="9.109375" style="1"/>
    <col min="7432" max="7432" width="5.44140625" style="1" customWidth="1"/>
    <col min="7433" max="7434" width="3.44140625" style="1" customWidth="1"/>
    <col min="7435" max="7435" width="9.109375" style="1"/>
    <col min="7436" max="7436" width="4.6640625" style="1" customWidth="1"/>
    <col min="7437" max="7437" width="3.6640625" style="1" customWidth="1"/>
    <col min="7438" max="7438" width="5.77734375" style="1" customWidth="1"/>
    <col min="7439" max="7439" width="3.6640625" style="1" customWidth="1"/>
    <col min="7440" max="7440" width="15.6640625" style="1" customWidth="1"/>
    <col min="7441" max="7680" width="9.109375" style="1"/>
    <col min="7681" max="7681" width="16.109375" style="1" customWidth="1"/>
    <col min="7682" max="7682" width="14.44140625" style="1" customWidth="1"/>
    <col min="7683" max="7683" width="12.44140625" style="1" customWidth="1"/>
    <col min="7684" max="7684" width="6.109375" style="1" customWidth="1"/>
    <col min="7685" max="7686" width="3.77734375" style="1" customWidth="1"/>
    <col min="7687" max="7687" width="9.109375" style="1"/>
    <col min="7688" max="7688" width="5.44140625" style="1" customWidth="1"/>
    <col min="7689" max="7690" width="3.44140625" style="1" customWidth="1"/>
    <col min="7691" max="7691" width="9.109375" style="1"/>
    <col min="7692" max="7692" width="4.6640625" style="1" customWidth="1"/>
    <col min="7693" max="7693" width="3.6640625" style="1" customWidth="1"/>
    <col min="7694" max="7694" width="5.77734375" style="1" customWidth="1"/>
    <col min="7695" max="7695" width="3.6640625" style="1" customWidth="1"/>
    <col min="7696" max="7696" width="15.6640625" style="1" customWidth="1"/>
    <col min="7697" max="7936" width="9.109375" style="1"/>
    <col min="7937" max="7937" width="16.109375" style="1" customWidth="1"/>
    <col min="7938" max="7938" width="14.44140625" style="1" customWidth="1"/>
    <col min="7939" max="7939" width="12.44140625" style="1" customWidth="1"/>
    <col min="7940" max="7940" width="6.109375" style="1" customWidth="1"/>
    <col min="7941" max="7942" width="3.77734375" style="1" customWidth="1"/>
    <col min="7943" max="7943" width="9.109375" style="1"/>
    <col min="7944" max="7944" width="5.44140625" style="1" customWidth="1"/>
    <col min="7945" max="7946" width="3.44140625" style="1" customWidth="1"/>
    <col min="7947" max="7947" width="9.109375" style="1"/>
    <col min="7948" max="7948" width="4.6640625" style="1" customWidth="1"/>
    <col min="7949" max="7949" width="3.6640625" style="1" customWidth="1"/>
    <col min="7950" max="7950" width="5.77734375" style="1" customWidth="1"/>
    <col min="7951" max="7951" width="3.6640625" style="1" customWidth="1"/>
    <col min="7952" max="7952" width="15.6640625" style="1" customWidth="1"/>
    <col min="7953" max="8192" width="9.109375" style="1"/>
    <col min="8193" max="8193" width="16.109375" style="1" customWidth="1"/>
    <col min="8194" max="8194" width="14.44140625" style="1" customWidth="1"/>
    <col min="8195" max="8195" width="12.44140625" style="1" customWidth="1"/>
    <col min="8196" max="8196" width="6.109375" style="1" customWidth="1"/>
    <col min="8197" max="8198" width="3.77734375" style="1" customWidth="1"/>
    <col min="8199" max="8199" width="9.109375" style="1"/>
    <col min="8200" max="8200" width="5.44140625" style="1" customWidth="1"/>
    <col min="8201" max="8202" width="3.44140625" style="1" customWidth="1"/>
    <col min="8203" max="8203" width="9.109375" style="1"/>
    <col min="8204" max="8204" width="4.6640625" style="1" customWidth="1"/>
    <col min="8205" max="8205" width="3.6640625" style="1" customWidth="1"/>
    <col min="8206" max="8206" width="5.77734375" style="1" customWidth="1"/>
    <col min="8207" max="8207" width="3.6640625" style="1" customWidth="1"/>
    <col min="8208" max="8208" width="15.6640625" style="1" customWidth="1"/>
    <col min="8209" max="8448" width="9.109375" style="1"/>
    <col min="8449" max="8449" width="16.109375" style="1" customWidth="1"/>
    <col min="8450" max="8450" width="14.44140625" style="1" customWidth="1"/>
    <col min="8451" max="8451" width="12.44140625" style="1" customWidth="1"/>
    <col min="8452" max="8452" width="6.109375" style="1" customWidth="1"/>
    <col min="8453" max="8454" width="3.77734375" style="1" customWidth="1"/>
    <col min="8455" max="8455" width="9.109375" style="1"/>
    <col min="8456" max="8456" width="5.44140625" style="1" customWidth="1"/>
    <col min="8457" max="8458" width="3.44140625" style="1" customWidth="1"/>
    <col min="8459" max="8459" width="9.109375" style="1"/>
    <col min="8460" max="8460" width="4.6640625" style="1" customWidth="1"/>
    <col min="8461" max="8461" width="3.6640625" style="1" customWidth="1"/>
    <col min="8462" max="8462" width="5.77734375" style="1" customWidth="1"/>
    <col min="8463" max="8463" width="3.6640625" style="1" customWidth="1"/>
    <col min="8464" max="8464" width="15.6640625" style="1" customWidth="1"/>
    <col min="8465" max="8704" width="9.109375" style="1"/>
    <col min="8705" max="8705" width="16.109375" style="1" customWidth="1"/>
    <col min="8706" max="8706" width="14.44140625" style="1" customWidth="1"/>
    <col min="8707" max="8707" width="12.44140625" style="1" customWidth="1"/>
    <col min="8708" max="8708" width="6.109375" style="1" customWidth="1"/>
    <col min="8709" max="8710" width="3.77734375" style="1" customWidth="1"/>
    <col min="8711" max="8711" width="9.109375" style="1"/>
    <col min="8712" max="8712" width="5.44140625" style="1" customWidth="1"/>
    <col min="8713" max="8714" width="3.44140625" style="1" customWidth="1"/>
    <col min="8715" max="8715" width="9.109375" style="1"/>
    <col min="8716" max="8716" width="4.6640625" style="1" customWidth="1"/>
    <col min="8717" max="8717" width="3.6640625" style="1" customWidth="1"/>
    <col min="8718" max="8718" width="5.77734375" style="1" customWidth="1"/>
    <col min="8719" max="8719" width="3.6640625" style="1" customWidth="1"/>
    <col min="8720" max="8720" width="15.6640625" style="1" customWidth="1"/>
    <col min="8721" max="8960" width="9.109375" style="1"/>
    <col min="8961" max="8961" width="16.109375" style="1" customWidth="1"/>
    <col min="8962" max="8962" width="14.44140625" style="1" customWidth="1"/>
    <col min="8963" max="8963" width="12.44140625" style="1" customWidth="1"/>
    <col min="8964" max="8964" width="6.109375" style="1" customWidth="1"/>
    <col min="8965" max="8966" width="3.77734375" style="1" customWidth="1"/>
    <col min="8967" max="8967" width="9.109375" style="1"/>
    <col min="8968" max="8968" width="5.44140625" style="1" customWidth="1"/>
    <col min="8969" max="8970" width="3.44140625" style="1" customWidth="1"/>
    <col min="8971" max="8971" width="9.109375" style="1"/>
    <col min="8972" max="8972" width="4.6640625" style="1" customWidth="1"/>
    <col min="8973" max="8973" width="3.6640625" style="1" customWidth="1"/>
    <col min="8974" max="8974" width="5.77734375" style="1" customWidth="1"/>
    <col min="8975" max="8975" width="3.6640625" style="1" customWidth="1"/>
    <col min="8976" max="8976" width="15.6640625" style="1" customWidth="1"/>
    <col min="8977" max="9216" width="9.109375" style="1"/>
    <col min="9217" max="9217" width="16.109375" style="1" customWidth="1"/>
    <col min="9218" max="9218" width="14.44140625" style="1" customWidth="1"/>
    <col min="9219" max="9219" width="12.44140625" style="1" customWidth="1"/>
    <col min="9220" max="9220" width="6.109375" style="1" customWidth="1"/>
    <col min="9221" max="9222" width="3.77734375" style="1" customWidth="1"/>
    <col min="9223" max="9223" width="9.109375" style="1"/>
    <col min="9224" max="9224" width="5.44140625" style="1" customWidth="1"/>
    <col min="9225" max="9226" width="3.44140625" style="1" customWidth="1"/>
    <col min="9227" max="9227" width="9.109375" style="1"/>
    <col min="9228" max="9228" width="4.6640625" style="1" customWidth="1"/>
    <col min="9229" max="9229" width="3.6640625" style="1" customWidth="1"/>
    <col min="9230" max="9230" width="5.77734375" style="1" customWidth="1"/>
    <col min="9231" max="9231" width="3.6640625" style="1" customWidth="1"/>
    <col min="9232" max="9232" width="15.6640625" style="1" customWidth="1"/>
    <col min="9233" max="9472" width="9.109375" style="1"/>
    <col min="9473" max="9473" width="16.109375" style="1" customWidth="1"/>
    <col min="9474" max="9474" width="14.44140625" style="1" customWidth="1"/>
    <col min="9475" max="9475" width="12.44140625" style="1" customWidth="1"/>
    <col min="9476" max="9476" width="6.109375" style="1" customWidth="1"/>
    <col min="9477" max="9478" width="3.77734375" style="1" customWidth="1"/>
    <col min="9479" max="9479" width="9.109375" style="1"/>
    <col min="9480" max="9480" width="5.44140625" style="1" customWidth="1"/>
    <col min="9481" max="9482" width="3.44140625" style="1" customWidth="1"/>
    <col min="9483" max="9483" width="9.109375" style="1"/>
    <col min="9484" max="9484" width="4.6640625" style="1" customWidth="1"/>
    <col min="9485" max="9485" width="3.6640625" style="1" customWidth="1"/>
    <col min="9486" max="9486" width="5.77734375" style="1" customWidth="1"/>
    <col min="9487" max="9487" width="3.6640625" style="1" customWidth="1"/>
    <col min="9488" max="9488" width="15.6640625" style="1" customWidth="1"/>
    <col min="9489" max="9728" width="9.109375" style="1"/>
    <col min="9729" max="9729" width="16.109375" style="1" customWidth="1"/>
    <col min="9730" max="9730" width="14.44140625" style="1" customWidth="1"/>
    <col min="9731" max="9731" width="12.44140625" style="1" customWidth="1"/>
    <col min="9732" max="9732" width="6.109375" style="1" customWidth="1"/>
    <col min="9733" max="9734" width="3.77734375" style="1" customWidth="1"/>
    <col min="9735" max="9735" width="9.109375" style="1"/>
    <col min="9736" max="9736" width="5.44140625" style="1" customWidth="1"/>
    <col min="9737" max="9738" width="3.44140625" style="1" customWidth="1"/>
    <col min="9739" max="9739" width="9.109375" style="1"/>
    <col min="9740" max="9740" width="4.6640625" style="1" customWidth="1"/>
    <col min="9741" max="9741" width="3.6640625" style="1" customWidth="1"/>
    <col min="9742" max="9742" width="5.77734375" style="1" customWidth="1"/>
    <col min="9743" max="9743" width="3.6640625" style="1" customWidth="1"/>
    <col min="9744" max="9744" width="15.6640625" style="1" customWidth="1"/>
    <col min="9745" max="9984" width="9.109375" style="1"/>
    <col min="9985" max="9985" width="16.109375" style="1" customWidth="1"/>
    <col min="9986" max="9986" width="14.44140625" style="1" customWidth="1"/>
    <col min="9987" max="9987" width="12.44140625" style="1" customWidth="1"/>
    <col min="9988" max="9988" width="6.109375" style="1" customWidth="1"/>
    <col min="9989" max="9990" width="3.77734375" style="1" customWidth="1"/>
    <col min="9991" max="9991" width="9.109375" style="1"/>
    <col min="9992" max="9992" width="5.44140625" style="1" customWidth="1"/>
    <col min="9993" max="9994" width="3.44140625" style="1" customWidth="1"/>
    <col min="9995" max="9995" width="9.109375" style="1"/>
    <col min="9996" max="9996" width="4.6640625" style="1" customWidth="1"/>
    <col min="9997" max="9997" width="3.6640625" style="1" customWidth="1"/>
    <col min="9998" max="9998" width="5.77734375" style="1" customWidth="1"/>
    <col min="9999" max="9999" width="3.6640625" style="1" customWidth="1"/>
    <col min="10000" max="10000" width="15.6640625" style="1" customWidth="1"/>
    <col min="10001" max="10240" width="9.109375" style="1"/>
    <col min="10241" max="10241" width="16.109375" style="1" customWidth="1"/>
    <col min="10242" max="10242" width="14.44140625" style="1" customWidth="1"/>
    <col min="10243" max="10243" width="12.44140625" style="1" customWidth="1"/>
    <col min="10244" max="10244" width="6.109375" style="1" customWidth="1"/>
    <col min="10245" max="10246" width="3.77734375" style="1" customWidth="1"/>
    <col min="10247" max="10247" width="9.109375" style="1"/>
    <col min="10248" max="10248" width="5.44140625" style="1" customWidth="1"/>
    <col min="10249" max="10250" width="3.44140625" style="1" customWidth="1"/>
    <col min="10251" max="10251" width="9.109375" style="1"/>
    <col min="10252" max="10252" width="4.6640625" style="1" customWidth="1"/>
    <col min="10253" max="10253" width="3.6640625" style="1" customWidth="1"/>
    <col min="10254" max="10254" width="5.77734375" style="1" customWidth="1"/>
    <col min="10255" max="10255" width="3.6640625" style="1" customWidth="1"/>
    <col min="10256" max="10256" width="15.6640625" style="1" customWidth="1"/>
    <col min="10257" max="10496" width="9.109375" style="1"/>
    <col min="10497" max="10497" width="16.109375" style="1" customWidth="1"/>
    <col min="10498" max="10498" width="14.44140625" style="1" customWidth="1"/>
    <col min="10499" max="10499" width="12.44140625" style="1" customWidth="1"/>
    <col min="10500" max="10500" width="6.109375" style="1" customWidth="1"/>
    <col min="10501" max="10502" width="3.77734375" style="1" customWidth="1"/>
    <col min="10503" max="10503" width="9.109375" style="1"/>
    <col min="10504" max="10504" width="5.44140625" style="1" customWidth="1"/>
    <col min="10505" max="10506" width="3.44140625" style="1" customWidth="1"/>
    <col min="10507" max="10507" width="9.109375" style="1"/>
    <col min="10508" max="10508" width="4.6640625" style="1" customWidth="1"/>
    <col min="10509" max="10509" width="3.6640625" style="1" customWidth="1"/>
    <col min="10510" max="10510" width="5.77734375" style="1" customWidth="1"/>
    <col min="10511" max="10511" width="3.6640625" style="1" customWidth="1"/>
    <col min="10512" max="10512" width="15.6640625" style="1" customWidth="1"/>
    <col min="10513" max="10752" width="9.109375" style="1"/>
    <col min="10753" max="10753" width="16.109375" style="1" customWidth="1"/>
    <col min="10754" max="10754" width="14.44140625" style="1" customWidth="1"/>
    <col min="10755" max="10755" width="12.44140625" style="1" customWidth="1"/>
    <col min="10756" max="10756" width="6.109375" style="1" customWidth="1"/>
    <col min="10757" max="10758" width="3.77734375" style="1" customWidth="1"/>
    <col min="10759" max="10759" width="9.109375" style="1"/>
    <col min="10760" max="10760" width="5.44140625" style="1" customWidth="1"/>
    <col min="10761" max="10762" width="3.44140625" style="1" customWidth="1"/>
    <col min="10763" max="10763" width="9.109375" style="1"/>
    <col min="10764" max="10764" width="4.6640625" style="1" customWidth="1"/>
    <col min="10765" max="10765" width="3.6640625" style="1" customWidth="1"/>
    <col min="10766" max="10766" width="5.77734375" style="1" customWidth="1"/>
    <col min="10767" max="10767" width="3.6640625" style="1" customWidth="1"/>
    <col min="10768" max="10768" width="15.6640625" style="1" customWidth="1"/>
    <col min="10769" max="11008" width="9.109375" style="1"/>
    <col min="11009" max="11009" width="16.109375" style="1" customWidth="1"/>
    <col min="11010" max="11010" width="14.44140625" style="1" customWidth="1"/>
    <col min="11011" max="11011" width="12.44140625" style="1" customWidth="1"/>
    <col min="11012" max="11012" width="6.109375" style="1" customWidth="1"/>
    <col min="11013" max="11014" width="3.77734375" style="1" customWidth="1"/>
    <col min="11015" max="11015" width="9.109375" style="1"/>
    <col min="11016" max="11016" width="5.44140625" style="1" customWidth="1"/>
    <col min="11017" max="11018" width="3.44140625" style="1" customWidth="1"/>
    <col min="11019" max="11019" width="9.109375" style="1"/>
    <col min="11020" max="11020" width="4.6640625" style="1" customWidth="1"/>
    <col min="11021" max="11021" width="3.6640625" style="1" customWidth="1"/>
    <col min="11022" max="11022" width="5.77734375" style="1" customWidth="1"/>
    <col min="11023" max="11023" width="3.6640625" style="1" customWidth="1"/>
    <col min="11024" max="11024" width="15.6640625" style="1" customWidth="1"/>
    <col min="11025" max="11264" width="9.109375" style="1"/>
    <col min="11265" max="11265" width="16.109375" style="1" customWidth="1"/>
    <col min="11266" max="11266" width="14.44140625" style="1" customWidth="1"/>
    <col min="11267" max="11267" width="12.44140625" style="1" customWidth="1"/>
    <col min="11268" max="11268" width="6.109375" style="1" customWidth="1"/>
    <col min="11269" max="11270" width="3.77734375" style="1" customWidth="1"/>
    <col min="11271" max="11271" width="9.109375" style="1"/>
    <col min="11272" max="11272" width="5.44140625" style="1" customWidth="1"/>
    <col min="11273" max="11274" width="3.44140625" style="1" customWidth="1"/>
    <col min="11275" max="11275" width="9.109375" style="1"/>
    <col min="11276" max="11276" width="4.6640625" style="1" customWidth="1"/>
    <col min="11277" max="11277" width="3.6640625" style="1" customWidth="1"/>
    <col min="11278" max="11278" width="5.77734375" style="1" customWidth="1"/>
    <col min="11279" max="11279" width="3.6640625" style="1" customWidth="1"/>
    <col min="11280" max="11280" width="15.6640625" style="1" customWidth="1"/>
    <col min="11281" max="11520" width="9.109375" style="1"/>
    <col min="11521" max="11521" width="16.109375" style="1" customWidth="1"/>
    <col min="11522" max="11522" width="14.44140625" style="1" customWidth="1"/>
    <col min="11523" max="11523" width="12.44140625" style="1" customWidth="1"/>
    <col min="11524" max="11524" width="6.109375" style="1" customWidth="1"/>
    <col min="11525" max="11526" width="3.77734375" style="1" customWidth="1"/>
    <col min="11527" max="11527" width="9.109375" style="1"/>
    <col min="11528" max="11528" width="5.44140625" style="1" customWidth="1"/>
    <col min="11529" max="11530" width="3.44140625" style="1" customWidth="1"/>
    <col min="11531" max="11531" width="9.109375" style="1"/>
    <col min="11532" max="11532" width="4.6640625" style="1" customWidth="1"/>
    <col min="11533" max="11533" width="3.6640625" style="1" customWidth="1"/>
    <col min="11534" max="11534" width="5.77734375" style="1" customWidth="1"/>
    <col min="11535" max="11535" width="3.6640625" style="1" customWidth="1"/>
    <col min="11536" max="11536" width="15.6640625" style="1" customWidth="1"/>
    <col min="11537" max="11776" width="9.109375" style="1"/>
    <col min="11777" max="11777" width="16.109375" style="1" customWidth="1"/>
    <col min="11778" max="11778" width="14.44140625" style="1" customWidth="1"/>
    <col min="11779" max="11779" width="12.44140625" style="1" customWidth="1"/>
    <col min="11780" max="11780" width="6.109375" style="1" customWidth="1"/>
    <col min="11781" max="11782" width="3.77734375" style="1" customWidth="1"/>
    <col min="11783" max="11783" width="9.109375" style="1"/>
    <col min="11784" max="11784" width="5.44140625" style="1" customWidth="1"/>
    <col min="11785" max="11786" width="3.44140625" style="1" customWidth="1"/>
    <col min="11787" max="11787" width="9.109375" style="1"/>
    <col min="11788" max="11788" width="4.6640625" style="1" customWidth="1"/>
    <col min="11789" max="11789" width="3.6640625" style="1" customWidth="1"/>
    <col min="11790" max="11790" width="5.77734375" style="1" customWidth="1"/>
    <col min="11791" max="11791" width="3.6640625" style="1" customWidth="1"/>
    <col min="11792" max="11792" width="15.6640625" style="1" customWidth="1"/>
    <col min="11793" max="12032" width="9.109375" style="1"/>
    <col min="12033" max="12033" width="16.109375" style="1" customWidth="1"/>
    <col min="12034" max="12034" width="14.44140625" style="1" customWidth="1"/>
    <col min="12035" max="12035" width="12.44140625" style="1" customWidth="1"/>
    <col min="12036" max="12036" width="6.109375" style="1" customWidth="1"/>
    <col min="12037" max="12038" width="3.77734375" style="1" customWidth="1"/>
    <col min="12039" max="12039" width="9.109375" style="1"/>
    <col min="12040" max="12040" width="5.44140625" style="1" customWidth="1"/>
    <col min="12041" max="12042" width="3.44140625" style="1" customWidth="1"/>
    <col min="12043" max="12043" width="9.109375" style="1"/>
    <col min="12044" max="12044" width="4.6640625" style="1" customWidth="1"/>
    <col min="12045" max="12045" width="3.6640625" style="1" customWidth="1"/>
    <col min="12046" max="12046" width="5.77734375" style="1" customWidth="1"/>
    <col min="12047" max="12047" width="3.6640625" style="1" customWidth="1"/>
    <col min="12048" max="12048" width="15.6640625" style="1" customWidth="1"/>
    <col min="12049" max="12288" width="9.109375" style="1"/>
    <col min="12289" max="12289" width="16.109375" style="1" customWidth="1"/>
    <col min="12290" max="12290" width="14.44140625" style="1" customWidth="1"/>
    <col min="12291" max="12291" width="12.44140625" style="1" customWidth="1"/>
    <col min="12292" max="12292" width="6.109375" style="1" customWidth="1"/>
    <col min="12293" max="12294" width="3.77734375" style="1" customWidth="1"/>
    <col min="12295" max="12295" width="9.109375" style="1"/>
    <col min="12296" max="12296" width="5.44140625" style="1" customWidth="1"/>
    <col min="12297" max="12298" width="3.44140625" style="1" customWidth="1"/>
    <col min="12299" max="12299" width="9.109375" style="1"/>
    <col min="12300" max="12300" width="4.6640625" style="1" customWidth="1"/>
    <col min="12301" max="12301" width="3.6640625" style="1" customWidth="1"/>
    <col min="12302" max="12302" width="5.77734375" style="1" customWidth="1"/>
    <col min="12303" max="12303" width="3.6640625" style="1" customWidth="1"/>
    <col min="12304" max="12304" width="15.6640625" style="1" customWidth="1"/>
    <col min="12305" max="12544" width="9.109375" style="1"/>
    <col min="12545" max="12545" width="16.109375" style="1" customWidth="1"/>
    <col min="12546" max="12546" width="14.44140625" style="1" customWidth="1"/>
    <col min="12547" max="12547" width="12.44140625" style="1" customWidth="1"/>
    <col min="12548" max="12548" width="6.109375" style="1" customWidth="1"/>
    <col min="12549" max="12550" width="3.77734375" style="1" customWidth="1"/>
    <col min="12551" max="12551" width="9.109375" style="1"/>
    <col min="12552" max="12552" width="5.44140625" style="1" customWidth="1"/>
    <col min="12553" max="12554" width="3.44140625" style="1" customWidth="1"/>
    <col min="12555" max="12555" width="9.109375" style="1"/>
    <col min="12556" max="12556" width="4.6640625" style="1" customWidth="1"/>
    <col min="12557" max="12557" width="3.6640625" style="1" customWidth="1"/>
    <col min="12558" max="12558" width="5.77734375" style="1" customWidth="1"/>
    <col min="12559" max="12559" width="3.6640625" style="1" customWidth="1"/>
    <col min="12560" max="12560" width="15.6640625" style="1" customWidth="1"/>
    <col min="12561" max="12800" width="9.109375" style="1"/>
    <col min="12801" max="12801" width="16.109375" style="1" customWidth="1"/>
    <col min="12802" max="12802" width="14.44140625" style="1" customWidth="1"/>
    <col min="12803" max="12803" width="12.44140625" style="1" customWidth="1"/>
    <col min="12804" max="12804" width="6.109375" style="1" customWidth="1"/>
    <col min="12805" max="12806" width="3.77734375" style="1" customWidth="1"/>
    <col min="12807" max="12807" width="9.109375" style="1"/>
    <col min="12808" max="12808" width="5.44140625" style="1" customWidth="1"/>
    <col min="12809" max="12810" width="3.44140625" style="1" customWidth="1"/>
    <col min="12811" max="12811" width="9.109375" style="1"/>
    <col min="12812" max="12812" width="4.6640625" style="1" customWidth="1"/>
    <col min="12813" max="12813" width="3.6640625" style="1" customWidth="1"/>
    <col min="12814" max="12814" width="5.77734375" style="1" customWidth="1"/>
    <col min="12815" max="12815" width="3.6640625" style="1" customWidth="1"/>
    <col min="12816" max="12816" width="15.6640625" style="1" customWidth="1"/>
    <col min="12817" max="13056" width="9.109375" style="1"/>
    <col min="13057" max="13057" width="16.109375" style="1" customWidth="1"/>
    <col min="13058" max="13058" width="14.44140625" style="1" customWidth="1"/>
    <col min="13059" max="13059" width="12.44140625" style="1" customWidth="1"/>
    <col min="13060" max="13060" width="6.109375" style="1" customWidth="1"/>
    <col min="13061" max="13062" width="3.77734375" style="1" customWidth="1"/>
    <col min="13063" max="13063" width="9.109375" style="1"/>
    <col min="13064" max="13064" width="5.44140625" style="1" customWidth="1"/>
    <col min="13065" max="13066" width="3.44140625" style="1" customWidth="1"/>
    <col min="13067" max="13067" width="9.109375" style="1"/>
    <col min="13068" max="13068" width="4.6640625" style="1" customWidth="1"/>
    <col min="13069" max="13069" width="3.6640625" style="1" customWidth="1"/>
    <col min="13070" max="13070" width="5.77734375" style="1" customWidth="1"/>
    <col min="13071" max="13071" width="3.6640625" style="1" customWidth="1"/>
    <col min="13072" max="13072" width="15.6640625" style="1" customWidth="1"/>
    <col min="13073" max="13312" width="9.109375" style="1"/>
    <col min="13313" max="13313" width="16.109375" style="1" customWidth="1"/>
    <col min="13314" max="13314" width="14.44140625" style="1" customWidth="1"/>
    <col min="13315" max="13315" width="12.44140625" style="1" customWidth="1"/>
    <col min="13316" max="13316" width="6.109375" style="1" customWidth="1"/>
    <col min="13317" max="13318" width="3.77734375" style="1" customWidth="1"/>
    <col min="13319" max="13319" width="9.109375" style="1"/>
    <col min="13320" max="13320" width="5.44140625" style="1" customWidth="1"/>
    <col min="13321" max="13322" width="3.44140625" style="1" customWidth="1"/>
    <col min="13323" max="13323" width="9.109375" style="1"/>
    <col min="13324" max="13324" width="4.6640625" style="1" customWidth="1"/>
    <col min="13325" max="13325" width="3.6640625" style="1" customWidth="1"/>
    <col min="13326" max="13326" width="5.77734375" style="1" customWidth="1"/>
    <col min="13327" max="13327" width="3.6640625" style="1" customWidth="1"/>
    <col min="13328" max="13328" width="15.6640625" style="1" customWidth="1"/>
    <col min="13329" max="13568" width="9.109375" style="1"/>
    <col min="13569" max="13569" width="16.109375" style="1" customWidth="1"/>
    <col min="13570" max="13570" width="14.44140625" style="1" customWidth="1"/>
    <col min="13571" max="13571" width="12.44140625" style="1" customWidth="1"/>
    <col min="13572" max="13572" width="6.109375" style="1" customWidth="1"/>
    <col min="13573" max="13574" width="3.77734375" style="1" customWidth="1"/>
    <col min="13575" max="13575" width="9.109375" style="1"/>
    <col min="13576" max="13576" width="5.44140625" style="1" customWidth="1"/>
    <col min="13577" max="13578" width="3.44140625" style="1" customWidth="1"/>
    <col min="13579" max="13579" width="9.109375" style="1"/>
    <col min="13580" max="13580" width="4.6640625" style="1" customWidth="1"/>
    <col min="13581" max="13581" width="3.6640625" style="1" customWidth="1"/>
    <col min="13582" max="13582" width="5.77734375" style="1" customWidth="1"/>
    <col min="13583" max="13583" width="3.6640625" style="1" customWidth="1"/>
    <col min="13584" max="13584" width="15.6640625" style="1" customWidth="1"/>
    <col min="13585" max="13824" width="9.109375" style="1"/>
    <col min="13825" max="13825" width="16.109375" style="1" customWidth="1"/>
    <col min="13826" max="13826" width="14.44140625" style="1" customWidth="1"/>
    <col min="13827" max="13827" width="12.44140625" style="1" customWidth="1"/>
    <col min="13828" max="13828" width="6.109375" style="1" customWidth="1"/>
    <col min="13829" max="13830" width="3.77734375" style="1" customWidth="1"/>
    <col min="13831" max="13831" width="9.109375" style="1"/>
    <col min="13832" max="13832" width="5.44140625" style="1" customWidth="1"/>
    <col min="13833" max="13834" width="3.44140625" style="1" customWidth="1"/>
    <col min="13835" max="13835" width="9.109375" style="1"/>
    <col min="13836" max="13836" width="4.6640625" style="1" customWidth="1"/>
    <col min="13837" max="13837" width="3.6640625" style="1" customWidth="1"/>
    <col min="13838" max="13838" width="5.77734375" style="1" customWidth="1"/>
    <col min="13839" max="13839" width="3.6640625" style="1" customWidth="1"/>
    <col min="13840" max="13840" width="15.6640625" style="1" customWidth="1"/>
    <col min="13841" max="14080" width="9.109375" style="1"/>
    <col min="14081" max="14081" width="16.109375" style="1" customWidth="1"/>
    <col min="14082" max="14082" width="14.44140625" style="1" customWidth="1"/>
    <col min="14083" max="14083" width="12.44140625" style="1" customWidth="1"/>
    <col min="14084" max="14084" width="6.109375" style="1" customWidth="1"/>
    <col min="14085" max="14086" width="3.77734375" style="1" customWidth="1"/>
    <col min="14087" max="14087" width="9.109375" style="1"/>
    <col min="14088" max="14088" width="5.44140625" style="1" customWidth="1"/>
    <col min="14089" max="14090" width="3.44140625" style="1" customWidth="1"/>
    <col min="14091" max="14091" width="9.109375" style="1"/>
    <col min="14092" max="14092" width="4.6640625" style="1" customWidth="1"/>
    <col min="14093" max="14093" width="3.6640625" style="1" customWidth="1"/>
    <col min="14094" max="14094" width="5.77734375" style="1" customWidth="1"/>
    <col min="14095" max="14095" width="3.6640625" style="1" customWidth="1"/>
    <col min="14096" max="14096" width="15.6640625" style="1" customWidth="1"/>
    <col min="14097" max="14336" width="9.109375" style="1"/>
    <col min="14337" max="14337" width="16.109375" style="1" customWidth="1"/>
    <col min="14338" max="14338" width="14.44140625" style="1" customWidth="1"/>
    <col min="14339" max="14339" width="12.44140625" style="1" customWidth="1"/>
    <col min="14340" max="14340" width="6.109375" style="1" customWidth="1"/>
    <col min="14341" max="14342" width="3.77734375" style="1" customWidth="1"/>
    <col min="14343" max="14343" width="9.109375" style="1"/>
    <col min="14344" max="14344" width="5.44140625" style="1" customWidth="1"/>
    <col min="14345" max="14346" width="3.44140625" style="1" customWidth="1"/>
    <col min="14347" max="14347" width="9.109375" style="1"/>
    <col min="14348" max="14348" width="4.6640625" style="1" customWidth="1"/>
    <col min="14349" max="14349" width="3.6640625" style="1" customWidth="1"/>
    <col min="14350" max="14350" width="5.77734375" style="1" customWidth="1"/>
    <col min="14351" max="14351" width="3.6640625" style="1" customWidth="1"/>
    <col min="14352" max="14352" width="15.6640625" style="1" customWidth="1"/>
    <col min="14353" max="14592" width="9.109375" style="1"/>
    <col min="14593" max="14593" width="16.109375" style="1" customWidth="1"/>
    <col min="14594" max="14594" width="14.44140625" style="1" customWidth="1"/>
    <col min="14595" max="14595" width="12.44140625" style="1" customWidth="1"/>
    <col min="14596" max="14596" width="6.109375" style="1" customWidth="1"/>
    <col min="14597" max="14598" width="3.77734375" style="1" customWidth="1"/>
    <col min="14599" max="14599" width="9.109375" style="1"/>
    <col min="14600" max="14600" width="5.44140625" style="1" customWidth="1"/>
    <col min="14601" max="14602" width="3.44140625" style="1" customWidth="1"/>
    <col min="14603" max="14603" width="9.109375" style="1"/>
    <col min="14604" max="14604" width="4.6640625" style="1" customWidth="1"/>
    <col min="14605" max="14605" width="3.6640625" style="1" customWidth="1"/>
    <col min="14606" max="14606" width="5.77734375" style="1" customWidth="1"/>
    <col min="14607" max="14607" width="3.6640625" style="1" customWidth="1"/>
    <col min="14608" max="14608" width="15.6640625" style="1" customWidth="1"/>
    <col min="14609" max="14848" width="9.109375" style="1"/>
    <col min="14849" max="14849" width="16.109375" style="1" customWidth="1"/>
    <col min="14850" max="14850" width="14.44140625" style="1" customWidth="1"/>
    <col min="14851" max="14851" width="12.44140625" style="1" customWidth="1"/>
    <col min="14852" max="14852" width="6.109375" style="1" customWidth="1"/>
    <col min="14853" max="14854" width="3.77734375" style="1" customWidth="1"/>
    <col min="14855" max="14855" width="9.109375" style="1"/>
    <col min="14856" max="14856" width="5.44140625" style="1" customWidth="1"/>
    <col min="14857" max="14858" width="3.44140625" style="1" customWidth="1"/>
    <col min="14859" max="14859" width="9.109375" style="1"/>
    <col min="14860" max="14860" width="4.6640625" style="1" customWidth="1"/>
    <col min="14861" max="14861" width="3.6640625" style="1" customWidth="1"/>
    <col min="14862" max="14862" width="5.77734375" style="1" customWidth="1"/>
    <col min="14863" max="14863" width="3.6640625" style="1" customWidth="1"/>
    <col min="14864" max="14864" width="15.6640625" style="1" customWidth="1"/>
    <col min="14865" max="15104" width="9.109375" style="1"/>
    <col min="15105" max="15105" width="16.109375" style="1" customWidth="1"/>
    <col min="15106" max="15106" width="14.44140625" style="1" customWidth="1"/>
    <col min="15107" max="15107" width="12.44140625" style="1" customWidth="1"/>
    <col min="15108" max="15108" width="6.109375" style="1" customWidth="1"/>
    <col min="15109" max="15110" width="3.77734375" style="1" customWidth="1"/>
    <col min="15111" max="15111" width="9.109375" style="1"/>
    <col min="15112" max="15112" width="5.44140625" style="1" customWidth="1"/>
    <col min="15113" max="15114" width="3.44140625" style="1" customWidth="1"/>
    <col min="15115" max="15115" width="9.109375" style="1"/>
    <col min="15116" max="15116" width="4.6640625" style="1" customWidth="1"/>
    <col min="15117" max="15117" width="3.6640625" style="1" customWidth="1"/>
    <col min="15118" max="15118" width="5.77734375" style="1" customWidth="1"/>
    <col min="15119" max="15119" width="3.6640625" style="1" customWidth="1"/>
    <col min="15120" max="15120" width="15.6640625" style="1" customWidth="1"/>
    <col min="15121" max="15360" width="9.109375" style="1"/>
    <col min="15361" max="15361" width="16.109375" style="1" customWidth="1"/>
    <col min="15362" max="15362" width="14.44140625" style="1" customWidth="1"/>
    <col min="15363" max="15363" width="12.44140625" style="1" customWidth="1"/>
    <col min="15364" max="15364" width="6.109375" style="1" customWidth="1"/>
    <col min="15365" max="15366" width="3.77734375" style="1" customWidth="1"/>
    <col min="15367" max="15367" width="9.109375" style="1"/>
    <col min="15368" max="15368" width="5.44140625" style="1" customWidth="1"/>
    <col min="15369" max="15370" width="3.44140625" style="1" customWidth="1"/>
    <col min="15371" max="15371" width="9.109375" style="1"/>
    <col min="15372" max="15372" width="4.6640625" style="1" customWidth="1"/>
    <col min="15373" max="15373" width="3.6640625" style="1" customWidth="1"/>
    <col min="15374" max="15374" width="5.77734375" style="1" customWidth="1"/>
    <col min="15375" max="15375" width="3.6640625" style="1" customWidth="1"/>
    <col min="15376" max="15376" width="15.6640625" style="1" customWidth="1"/>
    <col min="15377" max="15616" width="9.109375" style="1"/>
    <col min="15617" max="15617" width="16.109375" style="1" customWidth="1"/>
    <col min="15618" max="15618" width="14.44140625" style="1" customWidth="1"/>
    <col min="15619" max="15619" width="12.44140625" style="1" customWidth="1"/>
    <col min="15620" max="15620" width="6.109375" style="1" customWidth="1"/>
    <col min="15621" max="15622" width="3.77734375" style="1" customWidth="1"/>
    <col min="15623" max="15623" width="9.109375" style="1"/>
    <col min="15624" max="15624" width="5.44140625" style="1" customWidth="1"/>
    <col min="15625" max="15626" width="3.44140625" style="1" customWidth="1"/>
    <col min="15627" max="15627" width="9.109375" style="1"/>
    <col min="15628" max="15628" width="4.6640625" style="1" customWidth="1"/>
    <col min="15629" max="15629" width="3.6640625" style="1" customWidth="1"/>
    <col min="15630" max="15630" width="5.77734375" style="1" customWidth="1"/>
    <col min="15631" max="15631" width="3.6640625" style="1" customWidth="1"/>
    <col min="15632" max="15632" width="15.6640625" style="1" customWidth="1"/>
    <col min="15633" max="15872" width="9.109375" style="1"/>
    <col min="15873" max="15873" width="16.109375" style="1" customWidth="1"/>
    <col min="15874" max="15874" width="14.44140625" style="1" customWidth="1"/>
    <col min="15875" max="15875" width="12.44140625" style="1" customWidth="1"/>
    <col min="15876" max="15876" width="6.109375" style="1" customWidth="1"/>
    <col min="15877" max="15878" width="3.77734375" style="1" customWidth="1"/>
    <col min="15879" max="15879" width="9.109375" style="1"/>
    <col min="15880" max="15880" width="5.44140625" style="1" customWidth="1"/>
    <col min="15881" max="15882" width="3.44140625" style="1" customWidth="1"/>
    <col min="15883" max="15883" width="9.109375" style="1"/>
    <col min="15884" max="15884" width="4.6640625" style="1" customWidth="1"/>
    <col min="15885" max="15885" width="3.6640625" style="1" customWidth="1"/>
    <col min="15886" max="15886" width="5.77734375" style="1" customWidth="1"/>
    <col min="15887" max="15887" width="3.6640625" style="1" customWidth="1"/>
    <col min="15888" max="15888" width="15.6640625" style="1" customWidth="1"/>
    <col min="15889" max="16128" width="9.109375" style="1"/>
    <col min="16129" max="16129" width="16.109375" style="1" customWidth="1"/>
    <col min="16130" max="16130" width="14.44140625" style="1" customWidth="1"/>
    <col min="16131" max="16131" width="12.44140625" style="1" customWidth="1"/>
    <col min="16132" max="16132" width="6.109375" style="1" customWidth="1"/>
    <col min="16133" max="16134" width="3.77734375" style="1" customWidth="1"/>
    <col min="16135" max="16135" width="9.109375" style="1"/>
    <col min="16136" max="16136" width="5.44140625" style="1" customWidth="1"/>
    <col min="16137" max="16138" width="3.44140625" style="1" customWidth="1"/>
    <col min="16139" max="16139" width="9.109375" style="1"/>
    <col min="16140" max="16140" width="4.6640625" style="1" customWidth="1"/>
    <col min="16141" max="16141" width="3.6640625" style="1" customWidth="1"/>
    <col min="16142" max="16142" width="5.77734375" style="1" customWidth="1"/>
    <col min="16143" max="16143" width="3.6640625" style="1" customWidth="1"/>
    <col min="16144" max="16144" width="15.6640625" style="1" customWidth="1"/>
    <col min="16145" max="16384" width="9.109375" style="1"/>
  </cols>
  <sheetData>
    <row r="1" spans="1:16" ht="23.25" customHeight="1" x14ac:dyDescent="0.35">
      <c r="A1" s="155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</row>
    <row r="2" spans="1:16" ht="13.5" customHeight="1" x14ac:dyDescent="0.35"/>
    <row r="3" spans="1:16" x14ac:dyDescent="0.35">
      <c r="A3" s="2" t="s">
        <v>1</v>
      </c>
      <c r="B3" s="2"/>
      <c r="D3" s="3">
        <f>'Đầu vào'!A54</f>
        <v>44</v>
      </c>
    </row>
    <row r="4" spans="1:16" x14ac:dyDescent="0.35">
      <c r="O4" s="4" t="str">
        <f>"Hải phòng, ngày "&amp;DAY(P4)&amp;" tháng "&amp;MONTH(P4)&amp;" năm 2025"</f>
        <v>Hải phòng, ngày 12 tháng 12 năm 2025</v>
      </c>
      <c r="P4" s="5">
        <f>VLOOKUP('Thang 2'!D3,'Đầu vào'!A:H,2,0)</f>
        <v>46003</v>
      </c>
    </row>
    <row r="5" spans="1:16" ht="12" customHeight="1" x14ac:dyDescent="0.35"/>
    <row r="6" spans="1:16" ht="21" customHeight="1" x14ac:dyDescent="0.35">
      <c r="A6" s="2" t="s">
        <v>2</v>
      </c>
      <c r="B6" s="2"/>
      <c r="C6" s="2"/>
      <c r="D6" s="6" t="s">
        <v>3</v>
      </c>
      <c r="E6" s="7"/>
      <c r="F6" s="11" t="s">
        <v>4</v>
      </c>
      <c r="H6" s="7" t="s">
        <v>5</v>
      </c>
      <c r="I6" s="7"/>
      <c r="J6" s="8"/>
      <c r="L6" s="7" t="s">
        <v>6</v>
      </c>
      <c r="N6" s="8"/>
    </row>
    <row r="7" spans="1:16" s="2" customFormat="1" ht="21.75" customHeight="1" x14ac:dyDescent="0.3">
      <c r="A7" s="2" t="s">
        <v>7</v>
      </c>
    </row>
    <row r="8" spans="1:16" ht="21.75" customHeight="1" x14ac:dyDescent="0.35">
      <c r="A8" s="1" t="s">
        <v>8</v>
      </c>
      <c r="C8" s="9" t="str">
        <f>VLOOKUP('Thang 2'!D3,'Đầu vào'!A:H,5,0)</f>
        <v>01 tổ</v>
      </c>
    </row>
    <row r="9" spans="1:16" ht="21.75" customHeight="1" x14ac:dyDescent="0.35">
      <c r="A9" s="1" t="s">
        <v>9</v>
      </c>
    </row>
    <row r="10" spans="1:16" ht="21" customHeight="1" x14ac:dyDescent="0.35">
      <c r="B10" s="156" t="str">
        <f>VLOOKUP('Thang 2'!D3,'Đầu vào'!A:H,6,0)</f>
        <v>Máy đào, pông tông, máy đầm cóc</v>
      </c>
      <c r="C10" s="156"/>
      <c r="D10" s="156"/>
      <c r="E10" s="156"/>
      <c r="F10" s="156"/>
      <c r="G10" s="156"/>
      <c r="H10" s="156"/>
      <c r="I10" s="156"/>
      <c r="J10" s="156"/>
      <c r="K10" s="156"/>
      <c r="L10" s="156"/>
      <c r="M10" s="156"/>
      <c r="N10" s="156"/>
      <c r="O10" s="156"/>
    </row>
    <row r="11" spans="1:16" s="2" customFormat="1" ht="20.25" customHeight="1" x14ac:dyDescent="0.3">
      <c r="A11" s="2" t="s">
        <v>10</v>
      </c>
    </row>
    <row r="12" spans="1:16" s="2" customFormat="1" ht="20.25" customHeight="1" x14ac:dyDescent="0.3">
      <c r="A12" s="2" t="s">
        <v>11</v>
      </c>
    </row>
    <row r="13" spans="1:16" s="94" customFormat="1" ht="42.75" customHeight="1" x14ac:dyDescent="0.25">
      <c r="B13" s="162" t="str">
        <f>VLOOKUP('Thang 2'!D3,'Đầu vào'!A:H,3,0)</f>
        <v>- Đào đất lòng kênh bằng máy đào đoạn 5 từ Km: 0+499 đến Km: 0+593
- Đắp đất bờ kênh bằng máy đoạn 4 từ Km: 0+424 đến Km: 0+499</v>
      </c>
      <c r="C13" s="162"/>
      <c r="D13" s="162"/>
      <c r="E13" s="162"/>
      <c r="F13" s="162"/>
      <c r="G13" s="162"/>
      <c r="H13" s="162"/>
      <c r="I13" s="162"/>
      <c r="J13" s="162"/>
      <c r="K13" s="162"/>
      <c r="L13" s="162"/>
      <c r="M13" s="162"/>
      <c r="N13" s="162"/>
      <c r="O13" s="162"/>
    </row>
    <row r="14" spans="1:16" s="2" customFormat="1" ht="23.25" customHeight="1" x14ac:dyDescent="0.3">
      <c r="A14" s="2" t="s">
        <v>12</v>
      </c>
    </row>
    <row r="15" spans="1:16" s="94" customFormat="1" ht="25.05" customHeight="1" x14ac:dyDescent="0.25">
      <c r="B15" s="157">
        <f>VLOOKUP('Thang 2'!D3,'Đầu vào'!A:H,4,0)</f>
        <v>0</v>
      </c>
      <c r="C15" s="157"/>
      <c r="D15" s="157"/>
      <c r="E15" s="157"/>
      <c r="F15" s="157"/>
      <c r="G15" s="157"/>
      <c r="H15" s="157"/>
      <c r="I15" s="157"/>
      <c r="J15" s="157"/>
      <c r="K15" s="157"/>
      <c r="L15" s="157"/>
      <c r="M15" s="157"/>
      <c r="N15" s="157"/>
      <c r="O15" s="157"/>
    </row>
    <row r="16" spans="1:16" s="2" customFormat="1" ht="21" customHeight="1" x14ac:dyDescent="0.3">
      <c r="A16" s="2" t="s">
        <v>13</v>
      </c>
    </row>
    <row r="17" spans="1:15" s="2" customFormat="1" ht="20.25" customHeight="1" x14ac:dyDescent="0.35">
      <c r="A17" s="1" t="s">
        <v>14</v>
      </c>
      <c r="B17" s="1"/>
      <c r="E17" s="1" t="s">
        <v>15</v>
      </c>
      <c r="F17" s="11" t="s">
        <v>4</v>
      </c>
      <c r="G17" s="1"/>
      <c r="H17" s="3" t="s">
        <v>3</v>
      </c>
      <c r="I17" s="1"/>
      <c r="J17" s="8"/>
      <c r="K17" s="1"/>
      <c r="L17" s="7" t="s">
        <v>16</v>
      </c>
      <c r="N17" s="8"/>
      <c r="O17" s="1"/>
    </row>
    <row r="18" spans="1:15" s="2" customFormat="1" ht="6" customHeight="1" x14ac:dyDescent="0.35">
      <c r="A18" s="1"/>
      <c r="B18" s="1"/>
      <c r="E18" s="1"/>
      <c r="F18" s="12"/>
      <c r="G18" s="1"/>
      <c r="H18" s="3"/>
      <c r="I18" s="1"/>
      <c r="J18" s="1"/>
      <c r="K18" s="1"/>
      <c r="L18" s="7"/>
      <c r="N18" s="1"/>
      <c r="O18" s="1"/>
    </row>
    <row r="19" spans="1:15" s="2" customFormat="1" ht="20.25" customHeight="1" x14ac:dyDescent="0.35">
      <c r="A19" s="1" t="s">
        <v>17</v>
      </c>
      <c r="B19" s="1"/>
      <c r="E19" s="1" t="s">
        <v>15</v>
      </c>
      <c r="F19" s="11" t="s">
        <v>4</v>
      </c>
      <c r="G19" s="1"/>
      <c r="H19" s="3" t="s">
        <v>3</v>
      </c>
      <c r="I19" s="1"/>
      <c r="J19" s="8"/>
      <c r="K19" s="1"/>
      <c r="L19" s="7" t="s">
        <v>16</v>
      </c>
      <c r="N19" s="8"/>
    </row>
    <row r="20" spans="1:15" s="2" customFormat="1" ht="5.25" customHeight="1" x14ac:dyDescent="0.35">
      <c r="A20" s="1"/>
      <c r="B20" s="1"/>
      <c r="E20" s="1"/>
      <c r="F20" s="12"/>
      <c r="G20" s="1"/>
      <c r="H20" s="3"/>
      <c r="I20" s="1"/>
      <c r="J20" s="1"/>
      <c r="K20" s="1"/>
      <c r="L20" s="7"/>
      <c r="N20" s="1"/>
      <c r="O20" s="1"/>
    </row>
    <row r="21" spans="1:15" s="2" customFormat="1" ht="21" customHeight="1" x14ac:dyDescent="0.35">
      <c r="A21" s="1" t="s">
        <v>18</v>
      </c>
      <c r="B21" s="1"/>
      <c r="E21" s="1" t="s">
        <v>15</v>
      </c>
      <c r="F21" s="11" t="s">
        <v>4</v>
      </c>
      <c r="G21" s="1"/>
      <c r="H21" s="3" t="s">
        <v>3</v>
      </c>
      <c r="I21" s="1"/>
      <c r="J21" s="8"/>
      <c r="K21" s="1"/>
      <c r="L21" s="7" t="s">
        <v>16</v>
      </c>
      <c r="N21" s="8"/>
    </row>
    <row r="22" spans="1:15" s="2" customFormat="1" ht="6.75" customHeight="1" x14ac:dyDescent="0.35">
      <c r="A22" s="1"/>
      <c r="B22" s="1"/>
      <c r="E22" s="1"/>
      <c r="F22" s="12"/>
      <c r="G22" s="1"/>
      <c r="H22" s="3"/>
      <c r="I22" s="1"/>
      <c r="J22" s="1"/>
      <c r="K22" s="1"/>
      <c r="L22" s="7"/>
      <c r="N22" s="1"/>
      <c r="O22" s="1"/>
    </row>
    <row r="23" spans="1:15" s="2" customFormat="1" ht="19.5" customHeight="1" x14ac:dyDescent="0.35">
      <c r="A23" s="1" t="s">
        <v>19</v>
      </c>
      <c r="B23" s="1"/>
      <c r="E23" s="1" t="s">
        <v>15</v>
      </c>
      <c r="F23" s="11" t="s">
        <v>4</v>
      </c>
      <c r="G23" s="1"/>
      <c r="H23" s="3" t="s">
        <v>3</v>
      </c>
      <c r="I23" s="1"/>
      <c r="J23" s="8"/>
      <c r="K23" s="1"/>
      <c r="L23" s="7" t="s">
        <v>16</v>
      </c>
      <c r="N23" s="8"/>
    </row>
    <row r="24" spans="1:15" s="2" customFormat="1" ht="6" customHeight="1" x14ac:dyDescent="0.35">
      <c r="A24" s="1"/>
      <c r="B24" s="1"/>
      <c r="E24" s="1"/>
      <c r="F24" s="1"/>
      <c r="G24" s="1"/>
      <c r="H24" s="3"/>
      <c r="I24" s="1"/>
      <c r="J24" s="1"/>
      <c r="K24" s="1"/>
      <c r="L24" s="7"/>
      <c r="N24" s="1"/>
      <c r="O24" s="1"/>
    </row>
    <row r="25" spans="1:15" s="2" customFormat="1" ht="20.25" customHeight="1" x14ac:dyDescent="0.3">
      <c r="A25" s="2" t="s">
        <v>20</v>
      </c>
    </row>
    <row r="26" spans="1:15" s="76" customFormat="1" ht="27.75" customHeight="1" x14ac:dyDescent="0.25">
      <c r="B26" s="164" t="s">
        <v>117</v>
      </c>
      <c r="C26" s="165"/>
      <c r="D26" s="165"/>
      <c r="E26" s="165"/>
      <c r="F26" s="165"/>
      <c r="G26" s="165"/>
      <c r="H26" s="165"/>
      <c r="I26" s="165"/>
      <c r="J26" s="165"/>
      <c r="K26" s="165"/>
      <c r="L26" s="165"/>
      <c r="M26" s="165"/>
      <c r="N26" s="165"/>
      <c r="O26" s="165"/>
    </row>
    <row r="27" spans="1:15" s="2" customFormat="1" ht="20.25" customHeight="1" x14ac:dyDescent="0.3">
      <c r="A27" s="2" t="s">
        <v>21</v>
      </c>
    </row>
    <row r="28" spans="1:15" ht="20.25" customHeight="1" x14ac:dyDescent="0.35">
      <c r="B28" s="158">
        <f>VLOOKUP('Thang 2'!D3,'Đầu vào'!A:H,8,0)</f>
        <v>0</v>
      </c>
      <c r="C28" s="158"/>
      <c r="D28" s="158"/>
      <c r="E28" s="158"/>
      <c r="F28" s="158"/>
      <c r="G28" s="158"/>
      <c r="H28" s="158"/>
      <c r="I28" s="158"/>
      <c r="J28" s="158"/>
      <c r="K28" s="158"/>
      <c r="L28" s="158"/>
      <c r="M28" s="158"/>
      <c r="N28" s="158"/>
      <c r="O28" s="158"/>
    </row>
    <row r="29" spans="1:15" ht="8.25" customHeight="1" x14ac:dyDescent="0.35"/>
    <row r="30" spans="1:15" s="2" customFormat="1" ht="17.399999999999999" x14ac:dyDescent="0.3">
      <c r="C30" s="10" t="s">
        <v>35</v>
      </c>
      <c r="G30" s="10"/>
      <c r="K30" s="10" t="s">
        <v>22</v>
      </c>
    </row>
    <row r="36" spans="1:16" s="2" customFormat="1" ht="17.399999999999999" x14ac:dyDescent="0.3">
      <c r="C36" s="10" t="str">
        <f>'Đầu vào'!$C$7</f>
        <v xml:space="preserve">Nguyễn Tuấn Thành </v>
      </c>
      <c r="G36" s="10"/>
      <c r="K36" s="10" t="str">
        <f>'Đầu vào'!$C$8</f>
        <v>Nguyễn Sĩ Thoả</v>
      </c>
    </row>
    <row r="37" spans="1:16" ht="22.5" customHeight="1" x14ac:dyDescent="0.35">
      <c r="A37" s="155" t="s">
        <v>0</v>
      </c>
      <c r="B37" s="155"/>
      <c r="C37" s="155"/>
      <c r="D37" s="155"/>
      <c r="E37" s="155"/>
      <c r="F37" s="155"/>
      <c r="G37" s="155"/>
      <c r="H37" s="155"/>
      <c r="I37" s="155"/>
      <c r="J37" s="155"/>
      <c r="K37" s="155"/>
      <c r="L37" s="155"/>
      <c r="M37" s="155"/>
      <c r="N37" s="155"/>
      <c r="O37" s="155"/>
    </row>
    <row r="38" spans="1:16" ht="13.5" customHeight="1" x14ac:dyDescent="0.35"/>
    <row r="39" spans="1:16" x14ac:dyDescent="0.35">
      <c r="A39" s="2" t="s">
        <v>1</v>
      </c>
      <c r="B39" s="2"/>
      <c r="D39" s="3">
        <f>D3+1</f>
        <v>45</v>
      </c>
    </row>
    <row r="40" spans="1:16" x14ac:dyDescent="0.35">
      <c r="O40" s="4" t="str">
        <f>"Hải phòng, ngày "&amp;DAY(P40)&amp;" tháng "&amp;MONTH(P40)&amp;" năm 2025"</f>
        <v>Hải phòng, ngày 13 tháng 12 năm 2025</v>
      </c>
      <c r="P40" s="5">
        <f>VLOOKUP('Thang 2'!D39,'Đầu vào'!A:H,2,0)</f>
        <v>46004</v>
      </c>
    </row>
    <row r="42" spans="1:16" ht="21" customHeight="1" x14ac:dyDescent="0.35">
      <c r="A42" s="2" t="s">
        <v>2</v>
      </c>
      <c r="B42" s="2"/>
      <c r="C42" s="2"/>
      <c r="D42" s="6" t="s">
        <v>3</v>
      </c>
      <c r="E42" s="7"/>
      <c r="F42" s="11" t="s">
        <v>4</v>
      </c>
      <c r="H42" s="7" t="s">
        <v>5</v>
      </c>
      <c r="I42" s="7"/>
      <c r="J42" s="8"/>
      <c r="L42" s="7" t="s">
        <v>6</v>
      </c>
      <c r="N42" s="8"/>
    </row>
    <row r="43" spans="1:16" ht="21" customHeight="1" x14ac:dyDescent="0.35">
      <c r="A43" s="2" t="s">
        <v>7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 ht="21" customHeight="1" x14ac:dyDescent="0.35">
      <c r="A44" s="1" t="s">
        <v>8</v>
      </c>
      <c r="C44" s="9" t="str">
        <f>VLOOKUP('Thang 2'!D39,'Đầu vào'!A:H,5,0)</f>
        <v>01 tổ</v>
      </c>
    </row>
    <row r="45" spans="1:16" ht="21" customHeight="1" x14ac:dyDescent="0.35">
      <c r="A45" s="1" t="s">
        <v>9</v>
      </c>
    </row>
    <row r="46" spans="1:16" ht="24" customHeight="1" x14ac:dyDescent="0.35">
      <c r="B46" s="156" t="str">
        <f>VLOOKUP('Thang 2'!D39,'Đầu vào'!A:H,6,0)</f>
        <v>Máy đào, pông tông, máy đầm cóc, ô tô</v>
      </c>
      <c r="C46" s="156"/>
      <c r="D46" s="156"/>
      <c r="E46" s="156"/>
      <c r="F46" s="156"/>
      <c r="G46" s="156"/>
      <c r="H46" s="156"/>
      <c r="I46" s="156"/>
      <c r="J46" s="156"/>
      <c r="K46" s="156"/>
      <c r="L46" s="156"/>
      <c r="M46" s="156"/>
      <c r="N46" s="156"/>
      <c r="O46" s="156"/>
    </row>
    <row r="47" spans="1:16" ht="19.5" customHeight="1" x14ac:dyDescent="0.35">
      <c r="A47" s="2" t="s">
        <v>10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</row>
    <row r="48" spans="1:16" ht="19.5" customHeight="1" x14ac:dyDescent="0.35">
      <c r="A48" s="2" t="s">
        <v>11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 ht="51.75" customHeight="1" x14ac:dyDescent="0.35">
      <c r="A49" s="9"/>
      <c r="B49" s="157" t="str">
        <f>VLOOKUP('Thang 2'!D39,'Đầu vào'!A:H,3,0)</f>
        <v>- Đào đất lòng kênh bằng máy đào đoạn 5 từ Km: 0+499 đến Km: 0+593
- Đắp đất bờ kênh bằng máy đoạn 4 từ Km: 0+424 đến Km: 0+499</v>
      </c>
      <c r="C49" s="157"/>
      <c r="D49" s="157"/>
      <c r="E49" s="157"/>
      <c r="F49" s="157"/>
      <c r="G49" s="157"/>
      <c r="H49" s="157"/>
      <c r="I49" s="157"/>
      <c r="J49" s="157"/>
      <c r="K49" s="157"/>
      <c r="L49" s="157"/>
      <c r="M49" s="157"/>
      <c r="N49" s="157"/>
      <c r="O49" s="157"/>
      <c r="P49" s="9"/>
    </row>
    <row r="50" spans="1:16" ht="23.25" customHeight="1" x14ac:dyDescent="0.35">
      <c r="A50" s="2" t="s">
        <v>12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26.25" customHeight="1" x14ac:dyDescent="0.35">
      <c r="A51" s="9"/>
      <c r="B51" s="157">
        <f>VLOOKUP('Thang 2'!D39,'Đầu vào'!A:H,4,0)</f>
        <v>0</v>
      </c>
      <c r="C51" s="157"/>
      <c r="D51" s="157"/>
      <c r="E51" s="157"/>
      <c r="F51" s="157"/>
      <c r="G51" s="157"/>
      <c r="H51" s="157"/>
      <c r="I51" s="157"/>
      <c r="J51" s="157"/>
      <c r="K51" s="157"/>
      <c r="L51" s="157"/>
      <c r="M51" s="157"/>
      <c r="N51" s="157"/>
      <c r="O51" s="157"/>
      <c r="P51" s="9"/>
    </row>
    <row r="52" spans="1:16" ht="21" customHeight="1" x14ac:dyDescent="0.35">
      <c r="A52" s="2" t="s">
        <v>13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s="2" customFormat="1" ht="20.25" customHeight="1" x14ac:dyDescent="0.35">
      <c r="A53" s="1" t="s">
        <v>14</v>
      </c>
      <c r="B53" s="1"/>
      <c r="E53" s="1" t="s">
        <v>15</v>
      </c>
      <c r="F53" s="11" t="s">
        <v>4</v>
      </c>
      <c r="G53" s="1"/>
      <c r="H53" s="3" t="s">
        <v>3</v>
      </c>
      <c r="I53" s="1"/>
      <c r="J53" s="8"/>
      <c r="K53" s="1"/>
      <c r="L53" s="7" t="s">
        <v>16</v>
      </c>
      <c r="N53" s="8"/>
      <c r="O53" s="1"/>
    </row>
    <row r="54" spans="1:16" s="2" customFormat="1" ht="6" customHeight="1" x14ac:dyDescent="0.35">
      <c r="A54" s="1"/>
      <c r="B54" s="1"/>
      <c r="E54" s="1"/>
      <c r="F54" s="12"/>
      <c r="G54" s="1"/>
      <c r="H54" s="3"/>
      <c r="I54" s="1"/>
      <c r="J54" s="1"/>
      <c r="K54" s="1"/>
      <c r="L54" s="7"/>
      <c r="N54" s="1"/>
      <c r="O54" s="1"/>
    </row>
    <row r="55" spans="1:16" s="2" customFormat="1" ht="20.25" customHeight="1" x14ac:dyDescent="0.35">
      <c r="A55" s="1" t="s">
        <v>17</v>
      </c>
      <c r="B55" s="1"/>
      <c r="E55" s="1" t="s">
        <v>15</v>
      </c>
      <c r="F55" s="11" t="s">
        <v>4</v>
      </c>
      <c r="G55" s="1"/>
      <c r="H55" s="3" t="s">
        <v>3</v>
      </c>
      <c r="I55" s="1"/>
      <c r="J55" s="8"/>
      <c r="K55" s="1"/>
      <c r="L55" s="7" t="s">
        <v>16</v>
      </c>
      <c r="N55" s="8"/>
    </row>
    <row r="56" spans="1:16" s="2" customFormat="1" ht="5.25" customHeight="1" x14ac:dyDescent="0.35">
      <c r="A56" s="1"/>
      <c r="B56" s="1"/>
      <c r="E56" s="1"/>
      <c r="F56" s="12"/>
      <c r="G56" s="1"/>
      <c r="H56" s="3"/>
      <c r="I56" s="1"/>
      <c r="J56" s="1"/>
      <c r="K56" s="1"/>
      <c r="L56" s="7"/>
      <c r="N56" s="1"/>
      <c r="O56" s="1"/>
    </row>
    <row r="57" spans="1:16" s="2" customFormat="1" ht="21" customHeight="1" x14ac:dyDescent="0.35">
      <c r="A57" s="1" t="s">
        <v>18</v>
      </c>
      <c r="B57" s="1"/>
      <c r="E57" s="1" t="s">
        <v>15</v>
      </c>
      <c r="F57" s="11" t="s">
        <v>4</v>
      </c>
      <c r="G57" s="1"/>
      <c r="H57" s="3" t="s">
        <v>3</v>
      </c>
      <c r="I57" s="1"/>
      <c r="J57" s="8"/>
      <c r="K57" s="1"/>
      <c r="L57" s="7" t="s">
        <v>16</v>
      </c>
      <c r="N57" s="8"/>
    </row>
    <row r="58" spans="1:16" s="2" customFormat="1" ht="6.75" customHeight="1" x14ac:dyDescent="0.35">
      <c r="A58" s="1"/>
      <c r="B58" s="1"/>
      <c r="E58" s="1"/>
      <c r="F58" s="12"/>
      <c r="G58" s="1"/>
      <c r="H58" s="3"/>
      <c r="I58" s="1"/>
      <c r="J58" s="1"/>
      <c r="K58" s="1"/>
      <c r="L58" s="7"/>
      <c r="N58" s="1"/>
      <c r="O58" s="1"/>
    </row>
    <row r="59" spans="1:16" s="2" customFormat="1" ht="19.5" customHeight="1" x14ac:dyDescent="0.35">
      <c r="A59" s="1" t="s">
        <v>19</v>
      </c>
      <c r="B59" s="1"/>
      <c r="E59" s="1" t="s">
        <v>15</v>
      </c>
      <c r="F59" s="11" t="s">
        <v>4</v>
      </c>
      <c r="G59" s="1"/>
      <c r="H59" s="3" t="s">
        <v>3</v>
      </c>
      <c r="I59" s="1"/>
      <c r="J59" s="8"/>
      <c r="K59" s="1"/>
      <c r="L59" s="7" t="s">
        <v>16</v>
      </c>
      <c r="N59" s="8"/>
    </row>
    <row r="60" spans="1:16" ht="7.5" customHeight="1" x14ac:dyDescent="0.35">
      <c r="C60" s="2"/>
      <c r="D60" s="2"/>
      <c r="H60" s="3"/>
      <c r="L60" s="7"/>
      <c r="M60" s="2"/>
      <c r="P60" s="2"/>
    </row>
    <row r="61" spans="1:16" ht="22.5" customHeight="1" x14ac:dyDescent="0.35">
      <c r="A61" s="2" t="s">
        <v>20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1:16" ht="23.25" customHeight="1" x14ac:dyDescent="0.35">
      <c r="B62" s="158">
        <f>VLOOKUP('Thang 2'!D39,'Đầu vào'!A:H,7,0)</f>
        <v>0</v>
      </c>
      <c r="C62" s="158"/>
      <c r="D62" s="158"/>
      <c r="E62" s="158"/>
      <c r="F62" s="158"/>
      <c r="G62" s="158"/>
      <c r="H62" s="158"/>
      <c r="I62" s="158"/>
      <c r="J62" s="158"/>
      <c r="K62" s="158"/>
      <c r="L62" s="158"/>
      <c r="M62" s="158"/>
      <c r="N62" s="158"/>
      <c r="O62" s="158"/>
    </row>
    <row r="63" spans="1:16" ht="20.25" customHeight="1" x14ac:dyDescent="0.35">
      <c r="A63" s="2" t="s">
        <v>21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1:16" ht="24" customHeight="1" x14ac:dyDescent="0.35">
      <c r="B64" s="158">
        <f>VLOOKUP('Thang 2'!D39,'Đầu vào'!A:H,8,0)</f>
        <v>0</v>
      </c>
      <c r="C64" s="158"/>
      <c r="D64" s="158"/>
      <c r="E64" s="158"/>
      <c r="F64" s="158"/>
      <c r="G64" s="158"/>
      <c r="H64" s="158"/>
      <c r="I64" s="158"/>
      <c r="J64" s="158"/>
      <c r="K64" s="158"/>
      <c r="L64" s="158"/>
      <c r="M64" s="158"/>
      <c r="N64" s="158"/>
      <c r="O64" s="158"/>
    </row>
    <row r="66" spans="1:16" s="2" customFormat="1" ht="17.399999999999999" x14ac:dyDescent="0.3">
      <c r="C66" s="10" t="s">
        <v>35</v>
      </c>
      <c r="G66" s="10"/>
      <c r="K66" s="10" t="s">
        <v>22</v>
      </c>
    </row>
    <row r="72" spans="1:16" s="2" customFormat="1" ht="17.399999999999999" x14ac:dyDescent="0.3">
      <c r="C72" s="10" t="str">
        <f>'Đầu vào'!$C$7</f>
        <v xml:space="preserve">Nguyễn Tuấn Thành </v>
      </c>
      <c r="G72" s="10"/>
      <c r="K72" s="10" t="str">
        <f>'Đầu vào'!$C$8</f>
        <v>Nguyễn Sĩ Thoả</v>
      </c>
    </row>
    <row r="73" spans="1:16" ht="22.5" customHeight="1" x14ac:dyDescent="0.35">
      <c r="A73" s="155" t="s">
        <v>0</v>
      </c>
      <c r="B73" s="155"/>
      <c r="C73" s="155"/>
      <c r="D73" s="155"/>
      <c r="E73" s="155"/>
      <c r="F73" s="155"/>
      <c r="G73" s="155"/>
      <c r="H73" s="155"/>
      <c r="I73" s="155"/>
      <c r="J73" s="155"/>
      <c r="K73" s="155"/>
      <c r="L73" s="155"/>
      <c r="M73" s="155"/>
      <c r="N73" s="155"/>
      <c r="O73" s="155"/>
    </row>
    <row r="74" spans="1:16" ht="13.5" customHeight="1" x14ac:dyDescent="0.35"/>
    <row r="75" spans="1:16" x14ac:dyDescent="0.35">
      <c r="A75" s="2" t="s">
        <v>1</v>
      </c>
      <c r="B75" s="2"/>
      <c r="D75" s="3">
        <f>D39+1</f>
        <v>46</v>
      </c>
    </row>
    <row r="76" spans="1:16" ht="16.5" customHeight="1" x14ac:dyDescent="0.35">
      <c r="O76" s="4" t="str">
        <f>"Hải phòng, ngày "&amp;DAY(P76)&amp;" tháng "&amp;MONTH(P76)&amp;" năm 2025"</f>
        <v>Hải phòng, ngày 14 tháng 12 năm 2025</v>
      </c>
      <c r="P76" s="5">
        <f>VLOOKUP('Thang 2'!D75,'Đầu vào'!A:H,2,0)</f>
        <v>46005</v>
      </c>
    </row>
    <row r="77" spans="1:16" ht="10.5" customHeight="1" x14ac:dyDescent="0.35"/>
    <row r="78" spans="1:16" ht="21" customHeight="1" x14ac:dyDescent="0.35">
      <c r="A78" s="2" t="s">
        <v>2</v>
      </c>
      <c r="B78" s="2"/>
      <c r="C78" s="2"/>
      <c r="D78" s="6" t="s">
        <v>3</v>
      </c>
      <c r="E78" s="7"/>
      <c r="F78" s="11" t="s">
        <v>4</v>
      </c>
      <c r="H78" s="7" t="s">
        <v>5</v>
      </c>
      <c r="I78" s="7"/>
      <c r="J78" s="8"/>
      <c r="L78" s="7" t="s">
        <v>6</v>
      </c>
      <c r="N78" s="8"/>
    </row>
    <row r="79" spans="1:16" ht="21" customHeight="1" x14ac:dyDescent="0.35">
      <c r="A79" s="2" t="s">
        <v>7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</row>
    <row r="80" spans="1:16" ht="21" customHeight="1" x14ac:dyDescent="0.35">
      <c r="A80" s="1" t="s">
        <v>8</v>
      </c>
      <c r="C80" s="9" t="str">
        <f>VLOOKUP('Thang 2'!D75,'Đầu vào'!A:H,5,0)</f>
        <v>01 tổ</v>
      </c>
    </row>
    <row r="81" spans="1:16" ht="21" customHeight="1" x14ac:dyDescent="0.35">
      <c r="A81" s="1" t="s">
        <v>9</v>
      </c>
    </row>
    <row r="82" spans="1:16" ht="20.25" customHeight="1" x14ac:dyDescent="0.35">
      <c r="B82" s="156" t="str">
        <f>VLOOKUP('Thang 2'!D75,'Đầu vào'!A:H,6,0)</f>
        <v>Máy đào, pông tông, máy đầm cóc</v>
      </c>
      <c r="C82" s="156"/>
      <c r="D82" s="156"/>
      <c r="E82" s="156"/>
      <c r="F82" s="156"/>
      <c r="G82" s="156"/>
      <c r="H82" s="156"/>
      <c r="I82" s="156"/>
      <c r="J82" s="156"/>
      <c r="K82" s="156"/>
      <c r="L82" s="156"/>
      <c r="M82" s="156"/>
      <c r="N82" s="156"/>
      <c r="O82" s="156"/>
    </row>
    <row r="83" spans="1:16" ht="19.5" customHeight="1" x14ac:dyDescent="0.35">
      <c r="A83" s="2" t="s">
        <v>10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</row>
    <row r="84" spans="1:16" ht="19.5" customHeight="1" x14ac:dyDescent="0.35">
      <c r="A84" s="2" t="s">
        <v>11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</row>
    <row r="85" spans="1:16" ht="61.95" customHeight="1" x14ac:dyDescent="0.35">
      <c r="A85" s="9"/>
      <c r="B85" s="157" t="str">
        <f>VLOOKUP('Thang 2'!D75,'Đầu vào'!A:H,3,0)</f>
        <v>- Đào đất lòng kênh bằng máy đào đoạn 5 từ Km: 0+499 đến Km: 0+593
- Đắp đất bờ kênh bằng máy đoạn 4 từ Km: 0+424 đến Km: 0+499</v>
      </c>
      <c r="C85" s="157"/>
      <c r="D85" s="157"/>
      <c r="E85" s="157"/>
      <c r="F85" s="157"/>
      <c r="G85" s="157"/>
      <c r="H85" s="157"/>
      <c r="I85" s="157"/>
      <c r="J85" s="157"/>
      <c r="K85" s="157"/>
      <c r="L85" s="157"/>
      <c r="M85" s="157"/>
      <c r="N85" s="157"/>
      <c r="O85" s="157"/>
      <c r="P85" s="9"/>
    </row>
    <row r="86" spans="1:16" ht="23.25" customHeight="1" x14ac:dyDescent="0.35">
      <c r="A86" s="2" t="s">
        <v>12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</row>
    <row r="87" spans="1:16" ht="27" customHeight="1" x14ac:dyDescent="0.35">
      <c r="A87" s="9"/>
      <c r="B87" s="157">
        <f>VLOOKUP('Thang 2'!D75,'Đầu vào'!A:H,4,0)</f>
        <v>0</v>
      </c>
      <c r="C87" s="157"/>
      <c r="D87" s="157"/>
      <c r="E87" s="157"/>
      <c r="F87" s="157"/>
      <c r="G87" s="157"/>
      <c r="H87" s="157"/>
      <c r="I87" s="157"/>
      <c r="J87" s="157"/>
      <c r="K87" s="157"/>
      <c r="L87" s="157"/>
      <c r="M87" s="157"/>
      <c r="N87" s="157"/>
      <c r="O87" s="157"/>
      <c r="P87" s="9"/>
    </row>
    <row r="88" spans="1:16" ht="21" customHeight="1" x14ac:dyDescent="0.35">
      <c r="A88" s="2" t="s">
        <v>13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</row>
    <row r="89" spans="1:16" s="2" customFormat="1" ht="20.25" customHeight="1" x14ac:dyDescent="0.35">
      <c r="A89" s="1" t="s">
        <v>14</v>
      </c>
      <c r="B89" s="1"/>
      <c r="E89" s="1" t="s">
        <v>15</v>
      </c>
      <c r="F89" s="11" t="s">
        <v>4</v>
      </c>
      <c r="G89" s="1"/>
      <c r="H89" s="3" t="s">
        <v>3</v>
      </c>
      <c r="I89" s="1"/>
      <c r="J89" s="8"/>
      <c r="K89" s="1"/>
      <c r="L89" s="7" t="s">
        <v>16</v>
      </c>
      <c r="N89" s="8"/>
      <c r="O89" s="1"/>
    </row>
    <row r="90" spans="1:16" s="2" customFormat="1" ht="6" customHeight="1" x14ac:dyDescent="0.35">
      <c r="A90" s="1"/>
      <c r="B90" s="1"/>
      <c r="E90" s="1"/>
      <c r="F90" s="12"/>
      <c r="G90" s="1"/>
      <c r="H90" s="3"/>
      <c r="I90" s="1"/>
      <c r="J90" s="1"/>
      <c r="K90" s="1"/>
      <c r="L90" s="7"/>
      <c r="N90" s="1"/>
      <c r="O90" s="1"/>
    </row>
    <row r="91" spans="1:16" s="2" customFormat="1" ht="20.25" customHeight="1" x14ac:dyDescent="0.35">
      <c r="A91" s="1" t="s">
        <v>17</v>
      </c>
      <c r="B91" s="1"/>
      <c r="E91" s="1" t="s">
        <v>15</v>
      </c>
      <c r="F91" s="11" t="s">
        <v>4</v>
      </c>
      <c r="G91" s="1"/>
      <c r="H91" s="3" t="s">
        <v>3</v>
      </c>
      <c r="I91" s="1"/>
      <c r="J91" s="8"/>
      <c r="K91" s="1"/>
      <c r="L91" s="7" t="s">
        <v>16</v>
      </c>
      <c r="N91" s="8"/>
    </row>
    <row r="92" spans="1:16" s="2" customFormat="1" ht="5.25" customHeight="1" x14ac:dyDescent="0.35">
      <c r="A92" s="1"/>
      <c r="B92" s="1"/>
      <c r="E92" s="1"/>
      <c r="F92" s="12"/>
      <c r="G92" s="1"/>
      <c r="H92" s="3"/>
      <c r="I92" s="1"/>
      <c r="J92" s="1"/>
      <c r="K92" s="1"/>
      <c r="L92" s="7"/>
      <c r="N92" s="1"/>
      <c r="O92" s="1"/>
    </row>
    <row r="93" spans="1:16" s="2" customFormat="1" ht="21" customHeight="1" x14ac:dyDescent="0.35">
      <c r="A93" s="1" t="s">
        <v>18</v>
      </c>
      <c r="B93" s="1"/>
      <c r="E93" s="1" t="s">
        <v>15</v>
      </c>
      <c r="F93" s="11" t="s">
        <v>4</v>
      </c>
      <c r="G93" s="1"/>
      <c r="H93" s="3" t="s">
        <v>3</v>
      </c>
      <c r="I93" s="1"/>
      <c r="J93" s="8"/>
      <c r="K93" s="1"/>
      <c r="L93" s="7" t="s">
        <v>16</v>
      </c>
      <c r="N93" s="8"/>
    </row>
    <row r="94" spans="1:16" s="2" customFormat="1" ht="6.75" customHeight="1" x14ac:dyDescent="0.35">
      <c r="A94" s="1"/>
      <c r="B94" s="1"/>
      <c r="E94" s="1"/>
      <c r="F94" s="12"/>
      <c r="G94" s="1"/>
      <c r="H94" s="3"/>
      <c r="I94" s="1"/>
      <c r="J94" s="1"/>
      <c r="K94" s="1"/>
      <c r="L94" s="7"/>
      <c r="N94" s="1"/>
      <c r="O94" s="1"/>
    </row>
    <row r="95" spans="1:16" s="2" customFormat="1" ht="19.5" customHeight="1" x14ac:dyDescent="0.35">
      <c r="A95" s="1" t="s">
        <v>19</v>
      </c>
      <c r="B95" s="1"/>
      <c r="E95" s="1" t="s">
        <v>15</v>
      </c>
      <c r="F95" s="11" t="s">
        <v>4</v>
      </c>
      <c r="G95" s="1"/>
      <c r="H95" s="3" t="s">
        <v>3</v>
      </c>
      <c r="I95" s="1"/>
      <c r="J95" s="8"/>
      <c r="K95" s="1"/>
      <c r="L95" s="7" t="s">
        <v>16</v>
      </c>
      <c r="N95" s="8"/>
    </row>
    <row r="96" spans="1:16" ht="7.5" customHeight="1" x14ac:dyDescent="0.35">
      <c r="C96" s="2"/>
      <c r="D96" s="2"/>
      <c r="H96" s="3"/>
      <c r="L96" s="7"/>
      <c r="M96" s="2"/>
      <c r="P96" s="2"/>
    </row>
    <row r="97" spans="1:16" ht="22.5" customHeight="1" x14ac:dyDescent="0.35">
      <c r="A97" s="2" t="s">
        <v>20</v>
      </c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</row>
    <row r="98" spans="1:16" ht="23.25" customHeight="1" x14ac:dyDescent="0.35">
      <c r="B98" s="158">
        <f>VLOOKUP('Thang 2'!D75,'Đầu vào'!A:H,7,0)</f>
        <v>0</v>
      </c>
      <c r="C98" s="158"/>
      <c r="D98" s="158"/>
      <c r="E98" s="158"/>
      <c r="F98" s="158"/>
      <c r="G98" s="158"/>
      <c r="H98" s="158"/>
      <c r="I98" s="158"/>
      <c r="J98" s="158"/>
      <c r="K98" s="158"/>
      <c r="L98" s="158"/>
      <c r="M98" s="158"/>
      <c r="N98" s="158"/>
      <c r="O98" s="158"/>
    </row>
    <row r="99" spans="1:16" ht="20.25" customHeight="1" x14ac:dyDescent="0.35">
      <c r="A99" s="2" t="s">
        <v>21</v>
      </c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</row>
    <row r="100" spans="1:16" ht="24" customHeight="1" x14ac:dyDescent="0.35">
      <c r="B100" s="158">
        <f>VLOOKUP('Thang 2'!D75,'Đầu vào'!A:H,8,0)</f>
        <v>0</v>
      </c>
      <c r="C100" s="158"/>
      <c r="D100" s="158"/>
      <c r="E100" s="158"/>
      <c r="F100" s="158"/>
      <c r="G100" s="158"/>
      <c r="H100" s="158"/>
      <c r="I100" s="158"/>
      <c r="J100" s="158"/>
      <c r="K100" s="158"/>
      <c r="L100" s="158"/>
      <c r="M100" s="158"/>
      <c r="N100" s="158"/>
      <c r="O100" s="158"/>
    </row>
    <row r="102" spans="1:16" s="2" customFormat="1" ht="17.399999999999999" x14ac:dyDescent="0.3">
      <c r="C102" s="10" t="s">
        <v>35</v>
      </c>
      <c r="G102" s="10"/>
      <c r="K102" s="10" t="s">
        <v>22</v>
      </c>
    </row>
    <row r="108" spans="1:16" s="2" customFormat="1" ht="17.399999999999999" x14ac:dyDescent="0.3">
      <c r="C108" s="10" t="str">
        <f>'Đầu vào'!$C$7</f>
        <v xml:space="preserve">Nguyễn Tuấn Thành </v>
      </c>
      <c r="G108" s="10"/>
      <c r="K108" s="10" t="str">
        <f>'Đầu vào'!$C$8</f>
        <v>Nguyễn Sĩ Thoả</v>
      </c>
    </row>
    <row r="109" spans="1:16" ht="22.5" customHeight="1" x14ac:dyDescent="0.35">
      <c r="A109" s="155" t="s">
        <v>0</v>
      </c>
      <c r="B109" s="155"/>
      <c r="C109" s="155"/>
      <c r="D109" s="155"/>
      <c r="E109" s="155"/>
      <c r="F109" s="155"/>
      <c r="G109" s="155"/>
      <c r="H109" s="155"/>
      <c r="I109" s="155"/>
      <c r="J109" s="155"/>
      <c r="K109" s="155"/>
      <c r="L109" s="155"/>
      <c r="M109" s="155"/>
      <c r="N109" s="155"/>
      <c r="O109" s="155"/>
    </row>
    <row r="110" spans="1:16" ht="13.5" customHeight="1" x14ac:dyDescent="0.35"/>
    <row r="111" spans="1:16" x14ac:dyDescent="0.35">
      <c r="A111" s="2" t="s">
        <v>1</v>
      </c>
      <c r="B111" s="2"/>
      <c r="D111" s="3">
        <f>D75+1</f>
        <v>47</v>
      </c>
    </row>
    <row r="112" spans="1:16" x14ac:dyDescent="0.35">
      <c r="O112" s="4" t="str">
        <f>"Hải phòng, ngày "&amp;DAY(P112)&amp;" tháng "&amp;MONTH(P112)&amp;" năm 2025"</f>
        <v>Hải phòng, ngày 15 tháng 12 năm 2025</v>
      </c>
      <c r="P112" s="5">
        <f>VLOOKUP('Thang 2'!D111,'Đầu vào'!A:H,2,0)</f>
        <v>46006</v>
      </c>
    </row>
    <row r="114" spans="1:16" ht="21" customHeight="1" x14ac:dyDescent="0.35">
      <c r="A114" s="2" t="s">
        <v>2</v>
      </c>
      <c r="B114" s="2"/>
      <c r="C114" s="2"/>
      <c r="D114" s="6" t="s">
        <v>3</v>
      </c>
      <c r="E114" s="7"/>
      <c r="F114" s="11" t="s">
        <v>4</v>
      </c>
      <c r="H114" s="7" t="s">
        <v>5</v>
      </c>
      <c r="I114" s="7"/>
      <c r="J114" s="8"/>
      <c r="L114" s="7" t="s">
        <v>6</v>
      </c>
      <c r="N114" s="8"/>
    </row>
    <row r="115" spans="1:16" ht="21" customHeight="1" x14ac:dyDescent="0.35">
      <c r="A115" s="2" t="s">
        <v>7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</row>
    <row r="116" spans="1:16" ht="21" customHeight="1" x14ac:dyDescent="0.35">
      <c r="A116" s="1" t="s">
        <v>8</v>
      </c>
      <c r="C116" s="9" t="str">
        <f>VLOOKUP('Thang 2'!D111,'Đầu vào'!A:H,5,0)</f>
        <v>01 tổ</v>
      </c>
    </row>
    <row r="117" spans="1:16" ht="21" customHeight="1" x14ac:dyDescent="0.35">
      <c r="A117" s="1" t="s">
        <v>9</v>
      </c>
    </row>
    <row r="118" spans="1:16" ht="24" customHeight="1" x14ac:dyDescent="0.35">
      <c r="B118" s="156" t="str">
        <f>VLOOKUP('Thang 2'!D111,'Đầu vào'!A:H,6,0)</f>
        <v>Máy đào, pông tông, máy đầm cóc</v>
      </c>
      <c r="C118" s="156"/>
      <c r="D118" s="156"/>
      <c r="E118" s="156"/>
      <c r="F118" s="156"/>
      <c r="G118" s="156"/>
      <c r="H118" s="156"/>
      <c r="I118" s="156"/>
      <c r="J118" s="156"/>
      <c r="K118" s="156"/>
      <c r="L118" s="156"/>
      <c r="M118" s="156"/>
      <c r="N118" s="156"/>
      <c r="O118" s="156"/>
    </row>
    <row r="119" spans="1:16" ht="19.5" customHeight="1" x14ac:dyDescent="0.35">
      <c r="A119" s="2" t="s">
        <v>10</v>
      </c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</row>
    <row r="120" spans="1:16" ht="19.5" customHeight="1" x14ac:dyDescent="0.35">
      <c r="A120" s="2" t="s">
        <v>11</v>
      </c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</row>
    <row r="121" spans="1:16" ht="31.8" customHeight="1" x14ac:dyDescent="0.35">
      <c r="A121" s="9"/>
      <c r="B121" s="157" t="str">
        <f>VLOOKUP('Thang 2'!D111,'Đầu vào'!A:H,3,0)</f>
        <v>- Đào đất lòng kênh bằng máy đào đoạn 5 từ Km: 0+499 đến Km: 0+593
- Đắp đất bờ kênh bằng máy đoạn 4 từ Km: 0+424 đến Km: 0+499</v>
      </c>
      <c r="C121" s="157"/>
      <c r="D121" s="157"/>
      <c r="E121" s="157"/>
      <c r="F121" s="157"/>
      <c r="G121" s="157"/>
      <c r="H121" s="157"/>
      <c r="I121" s="157"/>
      <c r="J121" s="157"/>
      <c r="K121" s="157"/>
      <c r="L121" s="157"/>
      <c r="M121" s="157"/>
      <c r="N121" s="157"/>
      <c r="O121" s="157"/>
      <c r="P121" s="9"/>
    </row>
    <row r="122" spans="1:16" ht="23.25" customHeight="1" x14ac:dyDescent="0.35">
      <c r="A122" s="2" t="s">
        <v>12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</row>
    <row r="123" spans="1:16" s="95" customFormat="1" ht="36" customHeight="1" x14ac:dyDescent="0.25">
      <c r="A123" s="94"/>
      <c r="B123" s="162">
        <f>VLOOKUP('Thang 2'!D111,'Đầu vào'!A:H,4,0)</f>
        <v>0</v>
      </c>
      <c r="C123" s="162"/>
      <c r="D123" s="162"/>
      <c r="E123" s="162"/>
      <c r="F123" s="162"/>
      <c r="G123" s="162"/>
      <c r="H123" s="162"/>
      <c r="I123" s="162"/>
      <c r="J123" s="162"/>
      <c r="K123" s="162"/>
      <c r="L123" s="162"/>
      <c r="M123" s="162"/>
      <c r="N123" s="162"/>
      <c r="O123" s="162"/>
      <c r="P123" s="94"/>
    </row>
    <row r="124" spans="1:16" ht="21" customHeight="1" x14ac:dyDescent="0.35">
      <c r="A124" s="2" t="s">
        <v>13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</row>
    <row r="125" spans="1:16" s="2" customFormat="1" ht="20.25" customHeight="1" x14ac:dyDescent="0.35">
      <c r="A125" s="1" t="s">
        <v>14</v>
      </c>
      <c r="B125" s="1"/>
      <c r="E125" s="1" t="s">
        <v>15</v>
      </c>
      <c r="F125" s="11" t="s">
        <v>4</v>
      </c>
      <c r="G125" s="1"/>
      <c r="H125" s="3" t="s">
        <v>3</v>
      </c>
      <c r="I125" s="1"/>
      <c r="J125" s="8"/>
      <c r="K125" s="1"/>
      <c r="L125" s="7" t="s">
        <v>16</v>
      </c>
      <c r="N125" s="8"/>
      <c r="O125" s="1"/>
    </row>
    <row r="126" spans="1:16" s="2" customFormat="1" ht="6" customHeight="1" x14ac:dyDescent="0.35">
      <c r="A126" s="1"/>
      <c r="B126" s="1"/>
      <c r="E126" s="1"/>
      <c r="F126" s="12"/>
      <c r="G126" s="1"/>
      <c r="H126" s="3"/>
      <c r="I126" s="1"/>
      <c r="J126" s="1"/>
      <c r="K126" s="1"/>
      <c r="L126" s="7"/>
      <c r="N126" s="1"/>
      <c r="O126" s="1"/>
    </row>
    <row r="127" spans="1:16" s="2" customFormat="1" ht="20.25" customHeight="1" x14ac:dyDescent="0.35">
      <c r="A127" s="1" t="s">
        <v>17</v>
      </c>
      <c r="B127" s="1"/>
      <c r="E127" s="1" t="s">
        <v>15</v>
      </c>
      <c r="F127" s="11" t="s">
        <v>4</v>
      </c>
      <c r="G127" s="1"/>
      <c r="H127" s="3" t="s">
        <v>3</v>
      </c>
      <c r="I127" s="1"/>
      <c r="J127" s="8"/>
      <c r="K127" s="1"/>
      <c r="L127" s="7" t="s">
        <v>16</v>
      </c>
      <c r="N127" s="8"/>
    </row>
    <row r="128" spans="1:16" s="2" customFormat="1" ht="5.25" customHeight="1" x14ac:dyDescent="0.35">
      <c r="A128" s="1"/>
      <c r="B128" s="1"/>
      <c r="E128" s="1"/>
      <c r="F128" s="12"/>
      <c r="G128" s="1"/>
      <c r="H128" s="3"/>
      <c r="I128" s="1"/>
      <c r="J128" s="1"/>
      <c r="K128" s="1"/>
      <c r="L128" s="7"/>
      <c r="N128" s="1"/>
      <c r="O128" s="1"/>
    </row>
    <row r="129" spans="1:16" s="2" customFormat="1" ht="21" customHeight="1" x14ac:dyDescent="0.35">
      <c r="A129" s="1" t="s">
        <v>18</v>
      </c>
      <c r="B129" s="1"/>
      <c r="E129" s="1" t="s">
        <v>15</v>
      </c>
      <c r="F129" s="11" t="s">
        <v>4</v>
      </c>
      <c r="G129" s="1"/>
      <c r="H129" s="3" t="s">
        <v>3</v>
      </c>
      <c r="I129" s="1"/>
      <c r="J129" s="8"/>
      <c r="K129" s="1"/>
      <c r="L129" s="7" t="s">
        <v>16</v>
      </c>
      <c r="N129" s="8"/>
    </row>
    <row r="130" spans="1:16" s="2" customFormat="1" ht="6.75" customHeight="1" x14ac:dyDescent="0.35">
      <c r="A130" s="1"/>
      <c r="B130" s="1"/>
      <c r="E130" s="1"/>
      <c r="F130" s="12"/>
      <c r="G130" s="1"/>
      <c r="H130" s="3"/>
      <c r="I130" s="1"/>
      <c r="J130" s="1"/>
      <c r="K130" s="1"/>
      <c r="L130" s="7"/>
      <c r="N130" s="1"/>
      <c r="O130" s="1"/>
    </row>
    <row r="131" spans="1:16" s="2" customFormat="1" ht="19.5" customHeight="1" x14ac:dyDescent="0.35">
      <c r="A131" s="1" t="s">
        <v>19</v>
      </c>
      <c r="B131" s="1"/>
      <c r="E131" s="1" t="s">
        <v>15</v>
      </c>
      <c r="F131" s="11" t="s">
        <v>4</v>
      </c>
      <c r="G131" s="1"/>
      <c r="H131" s="3" t="s">
        <v>3</v>
      </c>
      <c r="I131" s="1"/>
      <c r="J131" s="8"/>
      <c r="K131" s="1"/>
      <c r="L131" s="7" t="s">
        <v>16</v>
      </c>
      <c r="N131" s="8"/>
    </row>
    <row r="132" spans="1:16" ht="7.5" customHeight="1" x14ac:dyDescent="0.35">
      <c r="C132" s="2"/>
      <c r="D132" s="2"/>
      <c r="H132" s="3"/>
      <c r="L132" s="7"/>
      <c r="M132" s="2"/>
      <c r="P132" s="2"/>
    </row>
    <row r="133" spans="1:16" ht="22.5" customHeight="1" x14ac:dyDescent="0.35">
      <c r="A133" s="2" t="s">
        <v>20</v>
      </c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</row>
    <row r="134" spans="1:16" ht="23.25" customHeight="1" x14ac:dyDescent="0.35">
      <c r="B134" s="163" t="s">
        <v>117</v>
      </c>
      <c r="C134" s="158"/>
      <c r="D134" s="158"/>
      <c r="E134" s="158"/>
      <c r="F134" s="158"/>
      <c r="G134" s="158"/>
      <c r="H134" s="158"/>
      <c r="I134" s="158"/>
      <c r="J134" s="158"/>
      <c r="K134" s="158"/>
      <c r="L134" s="158"/>
      <c r="M134" s="158"/>
      <c r="N134" s="158"/>
      <c r="O134" s="158"/>
    </row>
    <row r="135" spans="1:16" ht="20.25" customHeight="1" x14ac:dyDescent="0.35">
      <c r="A135" s="2" t="s">
        <v>21</v>
      </c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</row>
    <row r="136" spans="1:16" ht="24" customHeight="1" x14ac:dyDescent="0.35">
      <c r="B136" s="158">
        <f>VLOOKUP('Thang 2'!D111,'Đầu vào'!A:H,8,0)</f>
        <v>0</v>
      </c>
      <c r="C136" s="158"/>
      <c r="D136" s="158"/>
      <c r="E136" s="158"/>
      <c r="F136" s="158"/>
      <c r="G136" s="158"/>
      <c r="H136" s="158"/>
      <c r="I136" s="158"/>
      <c r="J136" s="158"/>
      <c r="K136" s="158"/>
      <c r="L136" s="158"/>
      <c r="M136" s="158"/>
      <c r="N136" s="158"/>
      <c r="O136" s="158"/>
    </row>
    <row r="138" spans="1:16" s="2" customFormat="1" ht="17.399999999999999" x14ac:dyDescent="0.3">
      <c r="C138" s="10" t="s">
        <v>35</v>
      </c>
      <c r="G138" s="10"/>
      <c r="K138" s="10" t="s">
        <v>22</v>
      </c>
    </row>
    <row r="144" spans="1:16" s="2" customFormat="1" ht="17.399999999999999" x14ac:dyDescent="0.3">
      <c r="C144" s="10" t="str">
        <f>'Đầu vào'!$C$7</f>
        <v xml:space="preserve">Nguyễn Tuấn Thành </v>
      </c>
      <c r="G144" s="10"/>
      <c r="K144" s="10" t="str">
        <f>'Đầu vào'!$C$8</f>
        <v>Nguyễn Sĩ Thoả</v>
      </c>
    </row>
    <row r="145" spans="1:16" ht="22.5" customHeight="1" x14ac:dyDescent="0.35">
      <c r="A145" s="155" t="s">
        <v>0</v>
      </c>
      <c r="B145" s="155"/>
      <c r="C145" s="155"/>
      <c r="D145" s="155"/>
      <c r="E145" s="155"/>
      <c r="F145" s="155"/>
      <c r="G145" s="155"/>
      <c r="H145" s="155"/>
      <c r="I145" s="155"/>
      <c r="J145" s="155"/>
      <c r="K145" s="155"/>
      <c r="L145" s="155"/>
      <c r="M145" s="155"/>
      <c r="N145" s="155"/>
      <c r="O145" s="155"/>
    </row>
    <row r="146" spans="1:16" ht="13.5" customHeight="1" x14ac:dyDescent="0.35"/>
    <row r="147" spans="1:16" x14ac:dyDescent="0.35">
      <c r="A147" s="2" t="s">
        <v>1</v>
      </c>
      <c r="B147" s="2"/>
      <c r="D147" s="3">
        <f>D111+1</f>
        <v>48</v>
      </c>
    </row>
    <row r="148" spans="1:16" x14ac:dyDescent="0.35">
      <c r="O148" s="4" t="str">
        <f>"Hải phòng, ngày "&amp;DAY(P148)&amp;" tháng "&amp;MONTH(P148)&amp;" năm 2025"</f>
        <v>Hải phòng, ngày 16 tháng 12 năm 2025</v>
      </c>
      <c r="P148" s="5">
        <f>VLOOKUP('Thang 2'!D147,'Đầu vào'!A:H,2,0)</f>
        <v>46007</v>
      </c>
    </row>
    <row r="150" spans="1:16" ht="21" customHeight="1" x14ac:dyDescent="0.35">
      <c r="A150" s="2" t="s">
        <v>2</v>
      </c>
      <c r="B150" s="2"/>
      <c r="C150" s="2"/>
      <c r="D150" s="6" t="s">
        <v>3</v>
      </c>
      <c r="E150" s="7"/>
      <c r="F150" s="11" t="s">
        <v>4</v>
      </c>
      <c r="H150" s="7" t="s">
        <v>5</v>
      </c>
      <c r="I150" s="7"/>
      <c r="J150" s="8"/>
      <c r="L150" s="7" t="s">
        <v>6</v>
      </c>
      <c r="N150" s="8"/>
    </row>
    <row r="151" spans="1:16" ht="21" customHeight="1" x14ac:dyDescent="0.35">
      <c r="A151" s="2" t="s">
        <v>7</v>
      </c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</row>
    <row r="152" spans="1:16" ht="21" customHeight="1" x14ac:dyDescent="0.35">
      <c r="A152" s="1" t="s">
        <v>8</v>
      </c>
      <c r="C152" s="9" t="str">
        <f>VLOOKUP('Thang 2'!D147,'Đầu vào'!A:H,5,0)</f>
        <v>01 tổ</v>
      </c>
    </row>
    <row r="153" spans="1:16" ht="21" customHeight="1" x14ac:dyDescent="0.35">
      <c r="A153" s="1" t="s">
        <v>9</v>
      </c>
    </row>
    <row r="154" spans="1:16" ht="24" customHeight="1" x14ac:dyDescent="0.35">
      <c r="B154" s="156">
        <f>VLOOKUP('Thang 2'!D147,'Đầu vào'!A:H,6,0)</f>
        <v>0</v>
      </c>
      <c r="C154" s="156"/>
      <c r="D154" s="156"/>
      <c r="E154" s="156"/>
      <c r="F154" s="156"/>
      <c r="G154" s="156"/>
      <c r="H154" s="156"/>
      <c r="I154" s="156"/>
      <c r="J154" s="156"/>
      <c r="K154" s="156"/>
      <c r="L154" s="156"/>
      <c r="M154" s="156"/>
      <c r="N154" s="156"/>
      <c r="O154" s="156"/>
    </row>
    <row r="155" spans="1:16" ht="19.5" customHeight="1" x14ac:dyDescent="0.35">
      <c r="A155" s="2" t="s">
        <v>10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</row>
    <row r="156" spans="1:16" ht="19.5" customHeight="1" x14ac:dyDescent="0.35">
      <c r="A156" s="2" t="s">
        <v>11</v>
      </c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</row>
    <row r="157" spans="1:16" ht="40.950000000000003" customHeight="1" x14ac:dyDescent="0.35">
      <c r="A157" s="9"/>
      <c r="B157" s="157" t="str">
        <f>VLOOKUP('Thang 2'!D147,'Đầu vào'!A:H,3,0)</f>
        <v xml:space="preserve">- Công tác gia công máng inox 304 và thép hộp mạ kẽm đỡ máng 
</v>
      </c>
      <c r="C157" s="157"/>
      <c r="D157" s="157"/>
      <c r="E157" s="157"/>
      <c r="F157" s="157"/>
      <c r="G157" s="157"/>
      <c r="H157" s="157"/>
      <c r="I157" s="157"/>
      <c r="J157" s="157"/>
      <c r="K157" s="157"/>
      <c r="L157" s="157"/>
      <c r="M157" s="157"/>
      <c r="N157" s="157"/>
      <c r="O157" s="157"/>
      <c r="P157" s="9"/>
    </row>
    <row r="158" spans="1:16" ht="23.25" customHeight="1" x14ac:dyDescent="0.35">
      <c r="A158" s="2" t="s">
        <v>12</v>
      </c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</row>
    <row r="159" spans="1:16" ht="28.5" customHeight="1" x14ac:dyDescent="0.35">
      <c r="A159" s="9"/>
      <c r="B159" s="157">
        <f>VLOOKUP('Thang 2'!D147,'Đầu vào'!A:H,4,0)</f>
        <v>0</v>
      </c>
      <c r="C159" s="157"/>
      <c r="D159" s="157"/>
      <c r="E159" s="157"/>
      <c r="F159" s="157"/>
      <c r="G159" s="157"/>
      <c r="H159" s="157"/>
      <c r="I159" s="157"/>
      <c r="J159" s="157"/>
      <c r="K159" s="157"/>
      <c r="L159" s="157"/>
      <c r="M159" s="157"/>
      <c r="N159" s="157"/>
      <c r="O159" s="157"/>
      <c r="P159" s="9"/>
    </row>
    <row r="160" spans="1:16" ht="21" customHeight="1" x14ac:dyDescent="0.35">
      <c r="A160" s="2" t="s">
        <v>13</v>
      </c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</row>
    <row r="161" spans="1:16" s="2" customFormat="1" ht="20.25" customHeight="1" x14ac:dyDescent="0.35">
      <c r="A161" s="1" t="s">
        <v>14</v>
      </c>
      <c r="B161" s="1"/>
      <c r="E161" s="1" t="s">
        <v>15</v>
      </c>
      <c r="F161" s="11" t="s">
        <v>4</v>
      </c>
      <c r="G161" s="1"/>
      <c r="H161" s="3" t="s">
        <v>3</v>
      </c>
      <c r="I161" s="1"/>
      <c r="J161" s="8"/>
      <c r="K161" s="1"/>
      <c r="L161" s="7" t="s">
        <v>16</v>
      </c>
      <c r="N161" s="8"/>
      <c r="O161" s="1"/>
    </row>
    <row r="162" spans="1:16" s="2" customFormat="1" ht="6" customHeight="1" x14ac:dyDescent="0.35">
      <c r="A162" s="1"/>
      <c r="B162" s="1"/>
      <c r="E162" s="1"/>
      <c r="F162" s="12"/>
      <c r="G162" s="1"/>
      <c r="H162" s="3"/>
      <c r="I162" s="1"/>
      <c r="J162" s="1"/>
      <c r="K162" s="1"/>
      <c r="L162" s="7"/>
      <c r="N162" s="1"/>
      <c r="O162" s="1"/>
    </row>
    <row r="163" spans="1:16" s="2" customFormat="1" ht="20.25" customHeight="1" x14ac:dyDescent="0.35">
      <c r="A163" s="1" t="s">
        <v>17</v>
      </c>
      <c r="B163" s="1"/>
      <c r="E163" s="1" t="s">
        <v>15</v>
      </c>
      <c r="F163" s="11" t="s">
        <v>4</v>
      </c>
      <c r="G163" s="1"/>
      <c r="H163" s="3" t="s">
        <v>3</v>
      </c>
      <c r="I163" s="1"/>
      <c r="J163" s="8"/>
      <c r="K163" s="1"/>
      <c r="L163" s="7" t="s">
        <v>16</v>
      </c>
      <c r="N163" s="8"/>
    </row>
    <row r="164" spans="1:16" s="2" customFormat="1" ht="5.25" customHeight="1" x14ac:dyDescent="0.35">
      <c r="A164" s="1"/>
      <c r="B164" s="1"/>
      <c r="E164" s="1"/>
      <c r="F164" s="12"/>
      <c r="G164" s="1"/>
      <c r="H164" s="3"/>
      <c r="I164" s="1"/>
      <c r="J164" s="1"/>
      <c r="K164" s="1"/>
      <c r="L164" s="7"/>
      <c r="N164" s="1"/>
      <c r="O164" s="1"/>
    </row>
    <row r="165" spans="1:16" s="2" customFormat="1" ht="21" customHeight="1" x14ac:dyDescent="0.35">
      <c r="A165" s="1" t="s">
        <v>18</v>
      </c>
      <c r="B165" s="1"/>
      <c r="E165" s="1" t="s">
        <v>15</v>
      </c>
      <c r="F165" s="11" t="s">
        <v>4</v>
      </c>
      <c r="G165" s="1"/>
      <c r="H165" s="3" t="s">
        <v>3</v>
      </c>
      <c r="I165" s="1"/>
      <c r="J165" s="8"/>
      <c r="K165" s="1"/>
      <c r="L165" s="7" t="s">
        <v>16</v>
      </c>
      <c r="N165" s="8"/>
    </row>
    <row r="166" spans="1:16" s="2" customFormat="1" ht="6.75" customHeight="1" x14ac:dyDescent="0.35">
      <c r="A166" s="1"/>
      <c r="B166" s="1"/>
      <c r="E166" s="1"/>
      <c r="F166" s="12"/>
      <c r="G166" s="1"/>
      <c r="H166" s="3"/>
      <c r="I166" s="1"/>
      <c r="J166" s="1"/>
      <c r="K166" s="1"/>
      <c r="L166" s="7"/>
      <c r="N166" s="1"/>
      <c r="O166" s="1"/>
    </row>
    <row r="167" spans="1:16" s="2" customFormat="1" ht="19.5" customHeight="1" x14ac:dyDescent="0.35">
      <c r="A167" s="1" t="s">
        <v>19</v>
      </c>
      <c r="B167" s="1"/>
      <c r="E167" s="1" t="s">
        <v>15</v>
      </c>
      <c r="F167" s="11" t="s">
        <v>4</v>
      </c>
      <c r="G167" s="1"/>
      <c r="H167" s="3" t="s">
        <v>3</v>
      </c>
      <c r="I167" s="1"/>
      <c r="J167" s="8"/>
      <c r="K167" s="1"/>
      <c r="L167" s="7" t="s">
        <v>16</v>
      </c>
      <c r="N167" s="8"/>
    </row>
    <row r="168" spans="1:16" ht="7.5" customHeight="1" x14ac:dyDescent="0.35">
      <c r="C168" s="2"/>
      <c r="D168" s="2"/>
      <c r="H168" s="3"/>
      <c r="L168" s="7"/>
      <c r="M168" s="2"/>
      <c r="P168" s="2"/>
    </row>
    <row r="169" spans="1:16" ht="22.5" customHeight="1" x14ac:dyDescent="0.35">
      <c r="A169" s="2" t="s">
        <v>20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</row>
    <row r="170" spans="1:16" ht="23.25" customHeight="1" x14ac:dyDescent="0.35">
      <c r="B170" s="158">
        <f>VLOOKUP('Thang 2'!D147,'Đầu vào'!A:H,7,0)</f>
        <v>0</v>
      </c>
      <c r="C170" s="158"/>
      <c r="D170" s="158"/>
      <c r="E170" s="158"/>
      <c r="F170" s="158"/>
      <c r="G170" s="158"/>
      <c r="H170" s="158"/>
      <c r="I170" s="158"/>
      <c r="J170" s="158"/>
      <c r="K170" s="158"/>
      <c r="L170" s="158"/>
      <c r="M170" s="158"/>
      <c r="N170" s="158"/>
      <c r="O170" s="158"/>
    </row>
    <row r="171" spans="1:16" ht="20.25" customHeight="1" x14ac:dyDescent="0.35">
      <c r="A171" s="2" t="s">
        <v>21</v>
      </c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</row>
    <row r="172" spans="1:16" ht="24" customHeight="1" x14ac:dyDescent="0.35">
      <c r="B172" s="158">
        <f>VLOOKUP('Thang 2'!D147,'Đầu vào'!A:H,8,0)</f>
        <v>0</v>
      </c>
      <c r="C172" s="158"/>
      <c r="D172" s="158"/>
      <c r="E172" s="158"/>
      <c r="F172" s="158"/>
      <c r="G172" s="158"/>
      <c r="H172" s="158"/>
      <c r="I172" s="158"/>
      <c r="J172" s="158"/>
      <c r="K172" s="158"/>
      <c r="L172" s="158"/>
      <c r="M172" s="158"/>
      <c r="N172" s="158"/>
      <c r="O172" s="158"/>
    </row>
    <row r="174" spans="1:16" s="2" customFormat="1" ht="17.399999999999999" x14ac:dyDescent="0.3">
      <c r="C174" s="10" t="s">
        <v>35</v>
      </c>
      <c r="G174" s="10"/>
      <c r="K174" s="10" t="s">
        <v>22</v>
      </c>
    </row>
    <row r="180" spans="1:16" s="2" customFormat="1" ht="17.399999999999999" x14ac:dyDescent="0.3">
      <c r="C180" s="10" t="str">
        <f>'Đầu vào'!$C$7</f>
        <v xml:space="preserve">Nguyễn Tuấn Thành </v>
      </c>
      <c r="G180" s="10"/>
      <c r="K180" s="10" t="str">
        <f>'Đầu vào'!$C$8</f>
        <v>Nguyễn Sĩ Thoả</v>
      </c>
    </row>
    <row r="181" spans="1:16" ht="22.5" customHeight="1" x14ac:dyDescent="0.35">
      <c r="A181" s="155" t="s">
        <v>0</v>
      </c>
      <c r="B181" s="155"/>
      <c r="C181" s="155"/>
      <c r="D181" s="155"/>
      <c r="E181" s="155"/>
      <c r="F181" s="155"/>
      <c r="G181" s="155"/>
      <c r="H181" s="155"/>
      <c r="I181" s="155"/>
      <c r="J181" s="155"/>
      <c r="K181" s="155"/>
      <c r="L181" s="155"/>
      <c r="M181" s="155"/>
      <c r="N181" s="155"/>
      <c r="O181" s="155"/>
    </row>
    <row r="182" spans="1:16" ht="13.5" customHeight="1" x14ac:dyDescent="0.35"/>
    <row r="183" spans="1:16" x14ac:dyDescent="0.35">
      <c r="A183" s="2" t="s">
        <v>1</v>
      </c>
      <c r="B183" s="2"/>
      <c r="D183" s="3">
        <f>D147+1</f>
        <v>49</v>
      </c>
    </row>
    <row r="184" spans="1:16" x14ac:dyDescent="0.35">
      <c r="O184" s="4" t="str">
        <f>"Hải phòng, ngày "&amp;DAY(P184)&amp;" tháng "&amp;MONTH(P184)&amp;" năm 2025"</f>
        <v>Hải phòng, ngày 17 tháng 12 năm 2025</v>
      </c>
      <c r="P184" s="5">
        <f>VLOOKUP('Thang 2'!D183,'Đầu vào'!A:H,2,0)</f>
        <v>46008</v>
      </c>
    </row>
    <row r="186" spans="1:16" ht="21" customHeight="1" x14ac:dyDescent="0.35">
      <c r="A186" s="2" t="s">
        <v>2</v>
      </c>
      <c r="B186" s="2"/>
      <c r="C186" s="2"/>
      <c r="D186" s="6" t="s">
        <v>3</v>
      </c>
      <c r="E186" s="7"/>
      <c r="F186" s="11" t="s">
        <v>4</v>
      </c>
      <c r="H186" s="7" t="s">
        <v>5</v>
      </c>
      <c r="I186" s="7"/>
      <c r="J186" s="8"/>
      <c r="L186" s="7" t="s">
        <v>6</v>
      </c>
      <c r="N186" s="8"/>
    </row>
    <row r="187" spans="1:16" ht="21" customHeight="1" x14ac:dyDescent="0.35">
      <c r="A187" s="2" t="s">
        <v>7</v>
      </c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</row>
    <row r="188" spans="1:16" ht="21" customHeight="1" x14ac:dyDescent="0.35">
      <c r="A188" s="1" t="s">
        <v>8</v>
      </c>
      <c r="C188" s="9" t="str">
        <f>VLOOKUP('Thang 2'!D183,'Đầu vào'!A:H,5,0)</f>
        <v>01 tổ</v>
      </c>
    </row>
    <row r="189" spans="1:16" ht="21" customHeight="1" x14ac:dyDescent="0.35">
      <c r="A189" s="1" t="s">
        <v>9</v>
      </c>
    </row>
    <row r="190" spans="1:16" ht="24" customHeight="1" x14ac:dyDescent="0.35">
      <c r="B190" s="156">
        <f>VLOOKUP('Thang 2'!D183,'Đầu vào'!A:H,6,0)</f>
        <v>0</v>
      </c>
      <c r="C190" s="156"/>
      <c r="D190" s="156"/>
      <c r="E190" s="156"/>
      <c r="F190" s="156"/>
      <c r="G190" s="156"/>
      <c r="H190" s="156"/>
      <c r="I190" s="156"/>
      <c r="J190" s="156"/>
      <c r="K190" s="156"/>
      <c r="L190" s="156"/>
      <c r="M190" s="156"/>
      <c r="N190" s="156"/>
      <c r="O190" s="156"/>
    </row>
    <row r="191" spans="1:16" ht="19.5" customHeight="1" x14ac:dyDescent="0.35">
      <c r="A191" s="2" t="s">
        <v>10</v>
      </c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</row>
    <row r="192" spans="1:16" ht="19.5" customHeight="1" x14ac:dyDescent="0.35">
      <c r="A192" s="2" t="s">
        <v>11</v>
      </c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</row>
    <row r="193" spans="1:16" ht="33.75" customHeight="1" x14ac:dyDescent="0.35">
      <c r="A193" s="9"/>
      <c r="B193" s="157" t="str">
        <f>VLOOKUP('Thang 2'!D183,'Đầu vào'!A:H,3,0)</f>
        <v xml:space="preserve">- Công tác gia công máng inox 304 và thép hộp mạ kẽm đỡ máng 
</v>
      </c>
      <c r="C193" s="157"/>
      <c r="D193" s="157"/>
      <c r="E193" s="157"/>
      <c r="F193" s="157"/>
      <c r="G193" s="157"/>
      <c r="H193" s="157"/>
      <c r="I193" s="157"/>
      <c r="J193" s="157"/>
      <c r="K193" s="157"/>
      <c r="L193" s="157"/>
      <c r="M193" s="157"/>
      <c r="N193" s="157"/>
      <c r="O193" s="157"/>
      <c r="P193" s="9"/>
    </row>
    <row r="194" spans="1:16" ht="23.25" customHeight="1" x14ac:dyDescent="0.35">
      <c r="A194" s="2" t="s">
        <v>12</v>
      </c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</row>
    <row r="195" spans="1:16" ht="31.5" customHeight="1" x14ac:dyDescent="0.35">
      <c r="A195" s="9"/>
      <c r="B195" s="157">
        <f>VLOOKUP('Thang 2'!D183,'Đầu vào'!A:H,4,0)</f>
        <v>0</v>
      </c>
      <c r="C195" s="157"/>
      <c r="D195" s="157"/>
      <c r="E195" s="157"/>
      <c r="F195" s="157"/>
      <c r="G195" s="157"/>
      <c r="H195" s="157"/>
      <c r="I195" s="157"/>
      <c r="J195" s="157"/>
      <c r="K195" s="157"/>
      <c r="L195" s="157"/>
      <c r="M195" s="157"/>
      <c r="N195" s="157"/>
      <c r="O195" s="157"/>
      <c r="P195" s="9"/>
    </row>
    <row r="196" spans="1:16" ht="21" customHeight="1" x14ac:dyDescent="0.35">
      <c r="A196" s="2" t="s">
        <v>13</v>
      </c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</row>
    <row r="197" spans="1:16" s="2" customFormat="1" ht="20.25" customHeight="1" x14ac:dyDescent="0.35">
      <c r="A197" s="1" t="s">
        <v>14</v>
      </c>
      <c r="B197" s="1"/>
      <c r="E197" s="1" t="s">
        <v>15</v>
      </c>
      <c r="F197" s="11" t="s">
        <v>4</v>
      </c>
      <c r="G197" s="1"/>
      <c r="H197" s="3" t="s">
        <v>3</v>
      </c>
      <c r="I197" s="1"/>
      <c r="J197" s="8"/>
      <c r="K197" s="1"/>
      <c r="L197" s="7" t="s">
        <v>16</v>
      </c>
      <c r="N197" s="8"/>
      <c r="O197" s="1"/>
    </row>
    <row r="198" spans="1:16" s="2" customFormat="1" ht="6" customHeight="1" x14ac:dyDescent="0.35">
      <c r="A198" s="1"/>
      <c r="B198" s="1"/>
      <c r="E198" s="1"/>
      <c r="F198" s="12"/>
      <c r="G198" s="1"/>
      <c r="H198" s="3"/>
      <c r="I198" s="1"/>
      <c r="J198" s="1"/>
      <c r="K198" s="1"/>
      <c r="L198" s="7"/>
      <c r="N198" s="1"/>
      <c r="O198" s="1"/>
    </row>
    <row r="199" spans="1:16" s="2" customFormat="1" ht="20.25" customHeight="1" x14ac:dyDescent="0.35">
      <c r="A199" s="1" t="s">
        <v>17</v>
      </c>
      <c r="B199" s="1"/>
      <c r="E199" s="1" t="s">
        <v>15</v>
      </c>
      <c r="F199" s="11" t="s">
        <v>4</v>
      </c>
      <c r="G199" s="1"/>
      <c r="H199" s="3" t="s">
        <v>3</v>
      </c>
      <c r="I199" s="1"/>
      <c r="J199" s="8"/>
      <c r="K199" s="1"/>
      <c r="L199" s="7" t="s">
        <v>16</v>
      </c>
      <c r="N199" s="8"/>
    </row>
    <row r="200" spans="1:16" s="2" customFormat="1" ht="5.25" customHeight="1" x14ac:dyDescent="0.35">
      <c r="A200" s="1"/>
      <c r="B200" s="1"/>
      <c r="E200" s="1"/>
      <c r="F200" s="12"/>
      <c r="G200" s="1"/>
      <c r="H200" s="3"/>
      <c r="I200" s="1"/>
      <c r="J200" s="1"/>
      <c r="K200" s="1"/>
      <c r="L200" s="7"/>
      <c r="N200" s="1"/>
      <c r="O200" s="1"/>
    </row>
    <row r="201" spans="1:16" s="2" customFormat="1" ht="21" customHeight="1" x14ac:dyDescent="0.35">
      <c r="A201" s="1" t="s">
        <v>18</v>
      </c>
      <c r="B201" s="1"/>
      <c r="E201" s="1" t="s">
        <v>15</v>
      </c>
      <c r="F201" s="11" t="s">
        <v>4</v>
      </c>
      <c r="G201" s="1"/>
      <c r="H201" s="3" t="s">
        <v>3</v>
      </c>
      <c r="I201" s="1"/>
      <c r="J201" s="8"/>
      <c r="K201" s="1"/>
      <c r="L201" s="7" t="s">
        <v>16</v>
      </c>
      <c r="N201" s="8"/>
    </row>
    <row r="202" spans="1:16" s="2" customFormat="1" ht="6.75" customHeight="1" x14ac:dyDescent="0.35">
      <c r="A202" s="1"/>
      <c r="B202" s="1"/>
      <c r="E202" s="1"/>
      <c r="F202" s="12"/>
      <c r="G202" s="1"/>
      <c r="H202" s="3"/>
      <c r="I202" s="1"/>
      <c r="J202" s="1"/>
      <c r="K202" s="1"/>
      <c r="L202" s="7"/>
      <c r="N202" s="1"/>
      <c r="O202" s="1"/>
    </row>
    <row r="203" spans="1:16" s="2" customFormat="1" ht="19.5" customHeight="1" x14ac:dyDescent="0.35">
      <c r="A203" s="1" t="s">
        <v>19</v>
      </c>
      <c r="B203" s="1"/>
      <c r="E203" s="1" t="s">
        <v>15</v>
      </c>
      <c r="F203" s="11" t="s">
        <v>4</v>
      </c>
      <c r="G203" s="1"/>
      <c r="H203" s="3" t="s">
        <v>3</v>
      </c>
      <c r="I203" s="1"/>
      <c r="J203" s="8"/>
      <c r="K203" s="1"/>
      <c r="L203" s="7" t="s">
        <v>16</v>
      </c>
      <c r="N203" s="8"/>
    </row>
    <row r="204" spans="1:16" ht="7.5" customHeight="1" x14ac:dyDescent="0.35">
      <c r="C204" s="2"/>
      <c r="D204" s="2"/>
      <c r="H204" s="3"/>
      <c r="L204" s="7"/>
      <c r="M204" s="2"/>
      <c r="P204" s="2"/>
    </row>
    <row r="205" spans="1:16" ht="22.5" customHeight="1" x14ac:dyDescent="0.35">
      <c r="A205" s="2" t="s">
        <v>20</v>
      </c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</row>
    <row r="206" spans="1:16" ht="23.25" customHeight="1" x14ac:dyDescent="0.35">
      <c r="B206" s="158">
        <f>VLOOKUP('Thang 2'!D183,'Đầu vào'!A:H,7,0)</f>
        <v>0</v>
      </c>
      <c r="C206" s="158"/>
      <c r="D206" s="158"/>
      <c r="E206" s="158"/>
      <c r="F206" s="158"/>
      <c r="G206" s="158"/>
      <c r="H206" s="158"/>
      <c r="I206" s="158"/>
      <c r="J206" s="158"/>
      <c r="K206" s="158"/>
      <c r="L206" s="158"/>
      <c r="M206" s="158"/>
      <c r="N206" s="158"/>
      <c r="O206" s="158"/>
    </row>
    <row r="207" spans="1:16" ht="20.25" customHeight="1" x14ac:dyDescent="0.35">
      <c r="A207" s="2" t="s">
        <v>21</v>
      </c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</row>
    <row r="208" spans="1:16" ht="24" customHeight="1" x14ac:dyDescent="0.35">
      <c r="B208" s="158">
        <f>VLOOKUP('Thang 2'!D183,'Đầu vào'!A:H,8,0)</f>
        <v>0</v>
      </c>
      <c r="C208" s="158"/>
      <c r="D208" s="158"/>
      <c r="E208" s="158"/>
      <c r="F208" s="158"/>
      <c r="G208" s="158"/>
      <c r="H208" s="158"/>
      <c r="I208" s="158"/>
      <c r="J208" s="158"/>
      <c r="K208" s="158"/>
      <c r="L208" s="158"/>
      <c r="M208" s="158"/>
      <c r="N208" s="158"/>
      <c r="O208" s="158"/>
    </row>
    <row r="210" spans="1:16" s="2" customFormat="1" ht="17.399999999999999" x14ac:dyDescent="0.3">
      <c r="C210" s="10" t="s">
        <v>35</v>
      </c>
      <c r="G210" s="10"/>
      <c r="K210" s="10" t="s">
        <v>22</v>
      </c>
    </row>
    <row r="216" spans="1:16" s="2" customFormat="1" ht="17.399999999999999" x14ac:dyDescent="0.3">
      <c r="C216" s="10" t="str">
        <f>'Đầu vào'!$C$7</f>
        <v xml:space="preserve">Nguyễn Tuấn Thành </v>
      </c>
      <c r="G216" s="10"/>
      <c r="K216" s="10" t="str">
        <f>'Đầu vào'!$C$8</f>
        <v>Nguyễn Sĩ Thoả</v>
      </c>
    </row>
    <row r="217" spans="1:16" ht="22.5" customHeight="1" x14ac:dyDescent="0.35">
      <c r="A217" s="155" t="s">
        <v>0</v>
      </c>
      <c r="B217" s="155"/>
      <c r="C217" s="155"/>
      <c r="D217" s="155"/>
      <c r="E217" s="155"/>
      <c r="F217" s="155"/>
      <c r="G217" s="155"/>
      <c r="H217" s="155"/>
      <c r="I217" s="155"/>
      <c r="J217" s="155"/>
      <c r="K217" s="155"/>
      <c r="L217" s="155"/>
      <c r="M217" s="155"/>
      <c r="N217" s="155"/>
      <c r="O217" s="155"/>
    </row>
    <row r="218" spans="1:16" ht="13.5" customHeight="1" x14ac:dyDescent="0.35"/>
    <row r="219" spans="1:16" x14ac:dyDescent="0.35">
      <c r="A219" s="2" t="s">
        <v>1</v>
      </c>
      <c r="B219" s="2"/>
      <c r="D219" s="3">
        <f>D183+1</f>
        <v>50</v>
      </c>
    </row>
    <row r="220" spans="1:16" x14ac:dyDescent="0.35">
      <c r="O220" s="4" t="str">
        <f>"Hải phòng, ngày "&amp;DAY(P220)&amp;" tháng "&amp;MONTH(P220)&amp;" năm 2025"</f>
        <v>Hải phòng, ngày 18 tháng 12 năm 2025</v>
      </c>
      <c r="P220" s="5">
        <f>VLOOKUP('Thang 2'!D219,'Đầu vào'!A:H,2,0)</f>
        <v>46009</v>
      </c>
    </row>
    <row r="222" spans="1:16" ht="21" customHeight="1" x14ac:dyDescent="0.35">
      <c r="A222" s="2" t="s">
        <v>2</v>
      </c>
      <c r="B222" s="2"/>
      <c r="C222" s="2"/>
      <c r="D222" s="6" t="s">
        <v>3</v>
      </c>
      <c r="E222" s="7"/>
      <c r="F222" s="11" t="s">
        <v>4</v>
      </c>
      <c r="H222" s="7" t="s">
        <v>5</v>
      </c>
      <c r="I222" s="7"/>
      <c r="J222" s="8"/>
      <c r="L222" s="7" t="s">
        <v>6</v>
      </c>
      <c r="N222" s="8"/>
    </row>
    <row r="223" spans="1:16" ht="21" customHeight="1" x14ac:dyDescent="0.35">
      <c r="A223" s="2" t="s">
        <v>7</v>
      </c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</row>
    <row r="224" spans="1:16" ht="21" customHeight="1" x14ac:dyDescent="0.35">
      <c r="A224" s="1" t="s">
        <v>8</v>
      </c>
      <c r="C224" s="9" t="str">
        <f>VLOOKUP('Thang 2'!D219,'Đầu vào'!A:H,5,0)</f>
        <v>01 tổ</v>
      </c>
    </row>
    <row r="225" spans="1:16" ht="21" customHeight="1" x14ac:dyDescent="0.35">
      <c r="A225" s="1" t="s">
        <v>9</v>
      </c>
    </row>
    <row r="226" spans="1:16" ht="24" customHeight="1" x14ac:dyDescent="0.35">
      <c r="B226" s="156">
        <f>VLOOKUP('Thang 2'!D219,'Đầu vào'!A:H,6,0)</f>
        <v>0</v>
      </c>
      <c r="C226" s="156"/>
      <c r="D226" s="156"/>
      <c r="E226" s="156"/>
      <c r="F226" s="156"/>
      <c r="G226" s="156"/>
      <c r="H226" s="156"/>
      <c r="I226" s="156"/>
      <c r="J226" s="156"/>
      <c r="K226" s="156"/>
      <c r="L226" s="156"/>
      <c r="M226" s="156"/>
      <c r="N226" s="156"/>
      <c r="O226" s="156"/>
    </row>
    <row r="227" spans="1:16" ht="19.5" customHeight="1" x14ac:dyDescent="0.35">
      <c r="A227" s="2" t="s">
        <v>10</v>
      </c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</row>
    <row r="228" spans="1:16" ht="19.5" customHeight="1" x14ac:dyDescent="0.35">
      <c r="A228" s="2" t="s">
        <v>11</v>
      </c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</row>
    <row r="229" spans="1:16" ht="46.5" customHeight="1" x14ac:dyDescent="0.35">
      <c r="A229" s="9"/>
      <c r="B229" s="157" t="str">
        <f>VLOOKUP('Thang 2'!D219,'Đầu vào'!A:H,3,0)</f>
        <v xml:space="preserve">- Công tác gia công máng inox 304 và thép hộp mạ kẽm đỡ máng 
</v>
      </c>
      <c r="C229" s="157"/>
      <c r="D229" s="157"/>
      <c r="E229" s="157"/>
      <c r="F229" s="157"/>
      <c r="G229" s="157"/>
      <c r="H229" s="157"/>
      <c r="I229" s="157"/>
      <c r="J229" s="157"/>
      <c r="K229" s="157"/>
      <c r="L229" s="157"/>
      <c r="M229" s="157"/>
      <c r="N229" s="157"/>
      <c r="O229" s="157"/>
      <c r="P229" s="9"/>
    </row>
    <row r="230" spans="1:16" ht="23.25" customHeight="1" x14ac:dyDescent="0.35">
      <c r="A230" s="2" t="s">
        <v>12</v>
      </c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</row>
    <row r="231" spans="1:16" ht="29.25" customHeight="1" x14ac:dyDescent="0.35">
      <c r="A231" s="9"/>
      <c r="B231" s="157">
        <f>VLOOKUP('Thang 2'!D219,'Đầu vào'!A:H,4,0)</f>
        <v>0</v>
      </c>
      <c r="C231" s="157"/>
      <c r="D231" s="157"/>
      <c r="E231" s="157"/>
      <c r="F231" s="157"/>
      <c r="G231" s="157"/>
      <c r="H231" s="157"/>
      <c r="I231" s="157"/>
      <c r="J231" s="157"/>
      <c r="K231" s="157"/>
      <c r="L231" s="157"/>
      <c r="M231" s="157"/>
      <c r="N231" s="157"/>
      <c r="O231" s="157"/>
      <c r="P231" s="9"/>
    </row>
    <row r="232" spans="1:16" ht="21" customHeight="1" x14ac:dyDescent="0.35">
      <c r="A232" s="2" t="s">
        <v>13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</row>
    <row r="233" spans="1:16" s="2" customFormat="1" ht="20.25" customHeight="1" x14ac:dyDescent="0.35">
      <c r="A233" s="1" t="s">
        <v>14</v>
      </c>
      <c r="B233" s="1"/>
      <c r="E233" s="1" t="s">
        <v>15</v>
      </c>
      <c r="F233" s="11" t="s">
        <v>4</v>
      </c>
      <c r="G233" s="1"/>
      <c r="H233" s="3" t="s">
        <v>3</v>
      </c>
      <c r="I233" s="1"/>
      <c r="J233" s="8"/>
      <c r="K233" s="1"/>
      <c r="L233" s="7" t="s">
        <v>16</v>
      </c>
      <c r="N233" s="8"/>
      <c r="O233" s="1"/>
    </row>
    <row r="234" spans="1:16" s="2" customFormat="1" ht="6" customHeight="1" x14ac:dyDescent="0.35">
      <c r="A234" s="1"/>
      <c r="B234" s="1"/>
      <c r="E234" s="1"/>
      <c r="F234" s="12"/>
      <c r="G234" s="1"/>
      <c r="H234" s="3"/>
      <c r="I234" s="1"/>
      <c r="J234" s="1"/>
      <c r="K234" s="1"/>
      <c r="L234" s="7"/>
      <c r="N234" s="1"/>
      <c r="O234" s="1"/>
    </row>
    <row r="235" spans="1:16" s="2" customFormat="1" ht="20.25" customHeight="1" x14ac:dyDescent="0.35">
      <c r="A235" s="1" t="s">
        <v>17</v>
      </c>
      <c r="B235" s="1"/>
      <c r="E235" s="1" t="s">
        <v>15</v>
      </c>
      <c r="F235" s="11" t="s">
        <v>4</v>
      </c>
      <c r="G235" s="1"/>
      <c r="H235" s="3" t="s">
        <v>3</v>
      </c>
      <c r="I235" s="1"/>
      <c r="J235" s="8"/>
      <c r="K235" s="1"/>
      <c r="L235" s="7" t="s">
        <v>16</v>
      </c>
      <c r="N235" s="8"/>
    </row>
    <row r="236" spans="1:16" s="2" customFormat="1" ht="5.25" customHeight="1" x14ac:dyDescent="0.35">
      <c r="A236" s="1"/>
      <c r="B236" s="1"/>
      <c r="E236" s="1"/>
      <c r="F236" s="12"/>
      <c r="G236" s="1"/>
      <c r="H236" s="3"/>
      <c r="I236" s="1"/>
      <c r="J236" s="1"/>
      <c r="K236" s="1"/>
      <c r="L236" s="7"/>
      <c r="N236" s="1"/>
      <c r="O236" s="1"/>
    </row>
    <row r="237" spans="1:16" s="2" customFormat="1" ht="21" customHeight="1" x14ac:dyDescent="0.35">
      <c r="A237" s="1" t="s">
        <v>18</v>
      </c>
      <c r="B237" s="1"/>
      <c r="E237" s="1" t="s">
        <v>15</v>
      </c>
      <c r="F237" s="11" t="s">
        <v>4</v>
      </c>
      <c r="G237" s="1"/>
      <c r="H237" s="3" t="s">
        <v>3</v>
      </c>
      <c r="I237" s="1"/>
      <c r="J237" s="8"/>
      <c r="K237" s="1"/>
      <c r="L237" s="7" t="s">
        <v>16</v>
      </c>
      <c r="N237" s="8"/>
    </row>
    <row r="238" spans="1:16" s="2" customFormat="1" ht="6.75" customHeight="1" x14ac:dyDescent="0.35">
      <c r="A238" s="1"/>
      <c r="B238" s="1"/>
      <c r="E238" s="1"/>
      <c r="F238" s="12"/>
      <c r="G238" s="1"/>
      <c r="H238" s="3"/>
      <c r="I238" s="1"/>
      <c r="J238" s="1"/>
      <c r="K238" s="1"/>
      <c r="L238" s="7"/>
      <c r="N238" s="1"/>
      <c r="O238" s="1"/>
    </row>
    <row r="239" spans="1:16" s="2" customFormat="1" ht="19.5" customHeight="1" x14ac:dyDescent="0.35">
      <c r="A239" s="1" t="s">
        <v>19</v>
      </c>
      <c r="B239" s="1"/>
      <c r="E239" s="1" t="s">
        <v>15</v>
      </c>
      <c r="F239" s="11" t="s">
        <v>4</v>
      </c>
      <c r="G239" s="1"/>
      <c r="H239" s="3" t="s">
        <v>3</v>
      </c>
      <c r="I239" s="1"/>
      <c r="J239" s="8"/>
      <c r="K239" s="1"/>
      <c r="L239" s="7" t="s">
        <v>16</v>
      </c>
      <c r="N239" s="8"/>
    </row>
    <row r="240" spans="1:16" ht="7.5" customHeight="1" x14ac:dyDescent="0.35">
      <c r="C240" s="2"/>
      <c r="D240" s="2"/>
      <c r="H240" s="3"/>
      <c r="L240" s="7"/>
      <c r="M240" s="2"/>
      <c r="P240" s="2"/>
    </row>
    <row r="241" spans="1:16" ht="22.5" customHeight="1" x14ac:dyDescent="0.35">
      <c r="A241" s="2" t="s">
        <v>20</v>
      </c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</row>
    <row r="242" spans="1:16" ht="23.25" customHeight="1" x14ac:dyDescent="0.35">
      <c r="B242" s="158">
        <f>VLOOKUP('Thang 2'!D219,'Đầu vào'!A:H,7,0)</f>
        <v>0</v>
      </c>
      <c r="C242" s="158"/>
      <c r="D242" s="158"/>
      <c r="E242" s="158"/>
      <c r="F242" s="158"/>
      <c r="G242" s="158"/>
      <c r="H242" s="158"/>
      <c r="I242" s="158"/>
      <c r="J242" s="158"/>
      <c r="K242" s="158"/>
      <c r="L242" s="158"/>
      <c r="M242" s="158"/>
      <c r="N242" s="158"/>
      <c r="O242" s="158"/>
    </row>
    <row r="243" spans="1:16" ht="20.25" customHeight="1" x14ac:dyDescent="0.35">
      <c r="A243" s="2" t="s">
        <v>21</v>
      </c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</row>
    <row r="244" spans="1:16" ht="24" customHeight="1" x14ac:dyDescent="0.35">
      <c r="B244" s="158">
        <f>VLOOKUP('Thang 2'!D219,'Đầu vào'!A:H,8,0)</f>
        <v>0</v>
      </c>
      <c r="C244" s="158"/>
      <c r="D244" s="158"/>
      <c r="E244" s="158"/>
      <c r="F244" s="158"/>
      <c r="G244" s="158"/>
      <c r="H244" s="158"/>
      <c r="I244" s="158"/>
      <c r="J244" s="158"/>
      <c r="K244" s="158"/>
      <c r="L244" s="158"/>
      <c r="M244" s="158"/>
      <c r="N244" s="158"/>
      <c r="O244" s="158"/>
    </row>
    <row r="246" spans="1:16" s="2" customFormat="1" ht="17.399999999999999" x14ac:dyDescent="0.3">
      <c r="C246" s="10" t="s">
        <v>35</v>
      </c>
      <c r="G246" s="10"/>
      <c r="K246" s="10" t="s">
        <v>22</v>
      </c>
    </row>
    <row r="252" spans="1:16" s="2" customFormat="1" ht="17.399999999999999" x14ac:dyDescent="0.3">
      <c r="C252" s="10" t="str">
        <f>'Đầu vào'!$C$7</f>
        <v xml:space="preserve">Nguyễn Tuấn Thành </v>
      </c>
      <c r="G252" s="10"/>
      <c r="K252" s="10" t="str">
        <f>'Đầu vào'!$C$8</f>
        <v>Nguyễn Sĩ Thoả</v>
      </c>
    </row>
    <row r="253" spans="1:16" ht="22.5" customHeight="1" x14ac:dyDescent="0.35">
      <c r="A253" s="155" t="s">
        <v>0</v>
      </c>
      <c r="B253" s="155"/>
      <c r="C253" s="155"/>
      <c r="D253" s="155"/>
      <c r="E253" s="155"/>
      <c r="F253" s="155"/>
      <c r="G253" s="155"/>
      <c r="H253" s="155"/>
      <c r="I253" s="155"/>
      <c r="J253" s="155"/>
      <c r="K253" s="155"/>
      <c r="L253" s="155"/>
      <c r="M253" s="155"/>
      <c r="N253" s="155"/>
      <c r="O253" s="155"/>
    </row>
    <row r="254" spans="1:16" ht="13.5" customHeight="1" x14ac:dyDescent="0.35"/>
    <row r="255" spans="1:16" x14ac:dyDescent="0.35">
      <c r="A255" s="2" t="s">
        <v>1</v>
      </c>
      <c r="B255" s="2"/>
      <c r="D255" s="3">
        <f>D219+1</f>
        <v>51</v>
      </c>
    </row>
    <row r="256" spans="1:16" x14ac:dyDescent="0.35">
      <c r="O256" s="4" t="str">
        <f>"Hải phòng, ngày "&amp;DAY(P256)&amp;" tháng "&amp;MONTH(P256)&amp;" năm 2025"</f>
        <v>Hải phòng, ngày 19 tháng 12 năm 2025</v>
      </c>
      <c r="P256" s="5">
        <f>VLOOKUP('Thang 2'!D255,'Đầu vào'!A:H,2,0)</f>
        <v>46010</v>
      </c>
    </row>
    <row r="258" spans="1:16" ht="21" customHeight="1" x14ac:dyDescent="0.35">
      <c r="A258" s="2" t="s">
        <v>2</v>
      </c>
      <c r="B258" s="2"/>
      <c r="C258" s="2"/>
      <c r="D258" s="6" t="s">
        <v>3</v>
      </c>
      <c r="E258" s="7"/>
      <c r="F258" s="11" t="s">
        <v>4</v>
      </c>
      <c r="H258" s="7" t="s">
        <v>5</v>
      </c>
      <c r="I258" s="7"/>
      <c r="J258" s="8"/>
      <c r="L258" s="7" t="s">
        <v>6</v>
      </c>
      <c r="N258" s="8"/>
    </row>
    <row r="259" spans="1:16" ht="21" customHeight="1" x14ac:dyDescent="0.35">
      <c r="A259" s="2" t="s">
        <v>7</v>
      </c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</row>
    <row r="260" spans="1:16" ht="21" customHeight="1" x14ac:dyDescent="0.35">
      <c r="A260" s="1" t="s">
        <v>8</v>
      </c>
      <c r="C260" s="9" t="str">
        <f>VLOOKUP('Thang 2'!D255,'Đầu vào'!A:H,5,0)</f>
        <v>01 tổ</v>
      </c>
    </row>
    <row r="261" spans="1:16" ht="21" customHeight="1" x14ac:dyDescent="0.35">
      <c r="A261" s="1" t="s">
        <v>9</v>
      </c>
    </row>
    <row r="262" spans="1:16" ht="24" customHeight="1" x14ac:dyDescent="0.35">
      <c r="B262" s="156">
        <f>VLOOKUP('Thang 2'!D255,'Đầu vào'!A:H,6,0)</f>
        <v>0</v>
      </c>
      <c r="C262" s="156"/>
      <c r="D262" s="156"/>
      <c r="E262" s="156"/>
      <c r="F262" s="156"/>
      <c r="G262" s="156"/>
      <c r="H262" s="156"/>
      <c r="I262" s="156"/>
      <c r="J262" s="156"/>
      <c r="K262" s="156"/>
      <c r="L262" s="156"/>
      <c r="M262" s="156"/>
      <c r="N262" s="156"/>
      <c r="O262" s="156"/>
    </row>
    <row r="263" spans="1:16" ht="19.5" customHeight="1" x14ac:dyDescent="0.35">
      <c r="A263" s="2" t="s">
        <v>10</v>
      </c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</row>
    <row r="264" spans="1:16" ht="19.5" customHeight="1" x14ac:dyDescent="0.35">
      <c r="A264" s="2" t="s">
        <v>11</v>
      </c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</row>
    <row r="265" spans="1:16" ht="29.25" customHeight="1" x14ac:dyDescent="0.35">
      <c r="A265" s="9"/>
      <c r="B265" s="162" t="str">
        <f>VLOOKUP('Thang 2'!D255,'Đầu vào'!A:H,3,0)</f>
        <v xml:space="preserve">- Công tác gia công máng inox 304 và thép hộp mạ kẽm đỡ máng 
</v>
      </c>
      <c r="C265" s="162"/>
      <c r="D265" s="162"/>
      <c r="E265" s="162"/>
      <c r="F265" s="162"/>
      <c r="G265" s="162"/>
      <c r="H265" s="162"/>
      <c r="I265" s="162"/>
      <c r="J265" s="162"/>
      <c r="K265" s="162"/>
      <c r="L265" s="162"/>
      <c r="M265" s="162"/>
      <c r="N265" s="162"/>
      <c r="O265" s="162"/>
      <c r="P265" s="9"/>
    </row>
    <row r="266" spans="1:16" ht="23.25" customHeight="1" x14ac:dyDescent="0.35">
      <c r="A266" s="2" t="s">
        <v>12</v>
      </c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</row>
    <row r="267" spans="1:16" ht="27.75" customHeight="1" x14ac:dyDescent="0.35">
      <c r="A267" s="9"/>
      <c r="B267" s="157">
        <f>VLOOKUP('Thang 2'!D255,'Đầu vào'!A:H,4,0)</f>
        <v>0</v>
      </c>
      <c r="C267" s="157"/>
      <c r="D267" s="157"/>
      <c r="E267" s="157"/>
      <c r="F267" s="157"/>
      <c r="G267" s="157"/>
      <c r="H267" s="157"/>
      <c r="I267" s="157"/>
      <c r="J267" s="157"/>
      <c r="K267" s="157"/>
      <c r="L267" s="157"/>
      <c r="M267" s="157"/>
      <c r="N267" s="157"/>
      <c r="O267" s="157"/>
      <c r="P267" s="9"/>
    </row>
    <row r="268" spans="1:16" ht="21" customHeight="1" x14ac:dyDescent="0.35">
      <c r="A268" s="2" t="s">
        <v>13</v>
      </c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</row>
    <row r="269" spans="1:16" s="2" customFormat="1" ht="20.25" customHeight="1" x14ac:dyDescent="0.35">
      <c r="A269" s="1" t="s">
        <v>14</v>
      </c>
      <c r="B269" s="1"/>
      <c r="E269" s="1" t="s">
        <v>15</v>
      </c>
      <c r="F269" s="11" t="s">
        <v>4</v>
      </c>
      <c r="G269" s="1"/>
      <c r="H269" s="3" t="s">
        <v>3</v>
      </c>
      <c r="I269" s="1"/>
      <c r="J269" s="8"/>
      <c r="K269" s="1"/>
      <c r="L269" s="7" t="s">
        <v>16</v>
      </c>
      <c r="N269" s="8"/>
      <c r="O269" s="1"/>
    </row>
    <row r="270" spans="1:16" s="2" customFormat="1" ht="6" customHeight="1" x14ac:dyDescent="0.35">
      <c r="A270" s="1"/>
      <c r="B270" s="1"/>
      <c r="E270" s="1"/>
      <c r="F270" s="12"/>
      <c r="G270" s="1"/>
      <c r="H270" s="3"/>
      <c r="I270" s="1"/>
      <c r="J270" s="1"/>
      <c r="K270" s="1"/>
      <c r="L270" s="7"/>
      <c r="N270" s="1"/>
      <c r="O270" s="1"/>
    </row>
    <row r="271" spans="1:16" s="2" customFormat="1" ht="20.25" customHeight="1" x14ac:dyDescent="0.35">
      <c r="A271" s="1" t="s">
        <v>17</v>
      </c>
      <c r="B271" s="1"/>
      <c r="E271" s="1" t="s">
        <v>15</v>
      </c>
      <c r="F271" s="11" t="s">
        <v>4</v>
      </c>
      <c r="G271" s="1"/>
      <c r="H271" s="3" t="s">
        <v>3</v>
      </c>
      <c r="I271" s="1"/>
      <c r="J271" s="8"/>
      <c r="K271" s="1"/>
      <c r="L271" s="7" t="s">
        <v>16</v>
      </c>
      <c r="N271" s="8"/>
    </row>
    <row r="272" spans="1:16" s="2" customFormat="1" ht="5.25" customHeight="1" x14ac:dyDescent="0.35">
      <c r="A272" s="1"/>
      <c r="B272" s="1"/>
      <c r="E272" s="1"/>
      <c r="F272" s="12"/>
      <c r="G272" s="1"/>
      <c r="H272" s="3"/>
      <c r="I272" s="1"/>
      <c r="J272" s="1"/>
      <c r="K272" s="1"/>
      <c r="L272" s="7"/>
      <c r="N272" s="1"/>
      <c r="O272" s="1"/>
    </row>
    <row r="273" spans="1:16" s="2" customFormat="1" ht="21" customHeight="1" x14ac:dyDescent="0.35">
      <c r="A273" s="1" t="s">
        <v>18</v>
      </c>
      <c r="B273" s="1"/>
      <c r="E273" s="1" t="s">
        <v>15</v>
      </c>
      <c r="F273" s="11" t="s">
        <v>4</v>
      </c>
      <c r="G273" s="1"/>
      <c r="H273" s="3" t="s">
        <v>3</v>
      </c>
      <c r="I273" s="1"/>
      <c r="J273" s="8"/>
      <c r="K273" s="1"/>
      <c r="L273" s="7" t="s">
        <v>16</v>
      </c>
      <c r="N273" s="8"/>
    </row>
    <row r="274" spans="1:16" s="2" customFormat="1" ht="6.75" customHeight="1" x14ac:dyDescent="0.35">
      <c r="A274" s="1"/>
      <c r="B274" s="1"/>
      <c r="E274" s="1"/>
      <c r="F274" s="12"/>
      <c r="G274" s="1"/>
      <c r="H274" s="3"/>
      <c r="I274" s="1"/>
      <c r="J274" s="1"/>
      <c r="K274" s="1"/>
      <c r="L274" s="7"/>
      <c r="N274" s="1"/>
      <c r="O274" s="1"/>
    </row>
    <row r="275" spans="1:16" s="2" customFormat="1" ht="19.5" customHeight="1" x14ac:dyDescent="0.35">
      <c r="A275" s="1" t="s">
        <v>19</v>
      </c>
      <c r="B275" s="1"/>
      <c r="E275" s="1" t="s">
        <v>15</v>
      </c>
      <c r="F275" s="11" t="s">
        <v>4</v>
      </c>
      <c r="G275" s="1"/>
      <c r="H275" s="3" t="s">
        <v>3</v>
      </c>
      <c r="I275" s="1"/>
      <c r="J275" s="8"/>
      <c r="K275" s="1"/>
      <c r="L275" s="7" t="s">
        <v>16</v>
      </c>
      <c r="N275" s="8"/>
    </row>
    <row r="276" spans="1:16" ht="7.5" customHeight="1" x14ac:dyDescent="0.35">
      <c r="C276" s="2"/>
      <c r="D276" s="2"/>
      <c r="H276" s="3"/>
      <c r="L276" s="7"/>
      <c r="M276" s="2"/>
      <c r="P276" s="2"/>
    </row>
    <row r="277" spans="1:16" ht="22.5" customHeight="1" x14ac:dyDescent="0.35">
      <c r="A277" s="2" t="s">
        <v>20</v>
      </c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</row>
    <row r="278" spans="1:16" ht="23.25" customHeight="1" x14ac:dyDescent="0.35">
      <c r="B278" s="158">
        <f>VLOOKUP('Thang 2'!D255,'Đầu vào'!A:H,7,0)</f>
        <v>0</v>
      </c>
      <c r="C278" s="158"/>
      <c r="D278" s="158"/>
      <c r="E278" s="158"/>
      <c r="F278" s="158"/>
      <c r="G278" s="158"/>
      <c r="H278" s="158"/>
      <c r="I278" s="158"/>
      <c r="J278" s="158"/>
      <c r="K278" s="158"/>
      <c r="L278" s="158"/>
      <c r="M278" s="158"/>
      <c r="N278" s="158"/>
      <c r="O278" s="158"/>
    </row>
    <row r="279" spans="1:16" ht="20.25" customHeight="1" x14ac:dyDescent="0.35">
      <c r="A279" s="2" t="s">
        <v>21</v>
      </c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</row>
    <row r="280" spans="1:16" ht="24" customHeight="1" x14ac:dyDescent="0.35">
      <c r="B280" s="158">
        <f>VLOOKUP('Thang 2'!D255,'Đầu vào'!A:H,8,0)</f>
        <v>0</v>
      </c>
      <c r="C280" s="158"/>
      <c r="D280" s="158"/>
      <c r="E280" s="158"/>
      <c r="F280" s="158"/>
      <c r="G280" s="158"/>
      <c r="H280" s="158"/>
      <c r="I280" s="158"/>
      <c r="J280" s="158"/>
      <c r="K280" s="158"/>
      <c r="L280" s="158"/>
      <c r="M280" s="158"/>
      <c r="N280" s="158"/>
      <c r="O280" s="158"/>
    </row>
    <row r="282" spans="1:16" s="2" customFormat="1" ht="17.399999999999999" x14ac:dyDescent="0.3">
      <c r="C282" s="10" t="s">
        <v>35</v>
      </c>
      <c r="G282" s="10"/>
      <c r="K282" s="10" t="s">
        <v>22</v>
      </c>
    </row>
    <row r="288" spans="1:16" s="2" customFormat="1" ht="17.399999999999999" x14ac:dyDescent="0.3">
      <c r="C288" s="10" t="str">
        <f>'Đầu vào'!$C$7</f>
        <v xml:space="preserve">Nguyễn Tuấn Thành </v>
      </c>
      <c r="G288" s="10"/>
      <c r="K288" s="10" t="str">
        <f>'Đầu vào'!$C$8</f>
        <v>Nguyễn Sĩ Thoả</v>
      </c>
    </row>
    <row r="289" spans="1:16" ht="22.5" customHeight="1" x14ac:dyDescent="0.35">
      <c r="A289" s="155" t="s">
        <v>0</v>
      </c>
      <c r="B289" s="155"/>
      <c r="C289" s="155"/>
      <c r="D289" s="155"/>
      <c r="E289" s="155"/>
      <c r="F289" s="155"/>
      <c r="G289" s="155"/>
      <c r="H289" s="155"/>
      <c r="I289" s="155"/>
      <c r="J289" s="155"/>
      <c r="K289" s="155"/>
      <c r="L289" s="155"/>
      <c r="M289" s="155"/>
      <c r="N289" s="155"/>
      <c r="O289" s="155"/>
    </row>
    <row r="290" spans="1:16" ht="13.5" customHeight="1" x14ac:dyDescent="0.35"/>
    <row r="291" spans="1:16" x14ac:dyDescent="0.35">
      <c r="A291" s="2" t="s">
        <v>1</v>
      </c>
      <c r="B291" s="2"/>
      <c r="D291" s="3">
        <f>D255+1</f>
        <v>52</v>
      </c>
    </row>
    <row r="292" spans="1:16" x14ac:dyDescent="0.35">
      <c r="O292" s="4" t="str">
        <f>"Hải phòng, ngày "&amp;DAY(P292)&amp;" tháng "&amp;MONTH(P292)&amp;" năm 2025"</f>
        <v>Hải phòng, ngày 20 tháng 12 năm 2025</v>
      </c>
      <c r="P292" s="5">
        <f>VLOOKUP('Thang 2'!D291,'Đầu vào'!A:H,2,0)</f>
        <v>46011</v>
      </c>
    </row>
    <row r="294" spans="1:16" ht="21" customHeight="1" x14ac:dyDescent="0.35">
      <c r="A294" s="2" t="s">
        <v>2</v>
      </c>
      <c r="B294" s="2"/>
      <c r="C294" s="2"/>
      <c r="D294" s="6" t="s">
        <v>3</v>
      </c>
      <c r="E294" s="7"/>
      <c r="F294" s="11" t="s">
        <v>4</v>
      </c>
      <c r="H294" s="7" t="s">
        <v>5</v>
      </c>
      <c r="I294" s="7"/>
      <c r="J294" s="8"/>
      <c r="L294" s="7" t="s">
        <v>6</v>
      </c>
      <c r="N294" s="8"/>
    </row>
    <row r="295" spans="1:16" ht="21" customHeight="1" x14ac:dyDescent="0.35">
      <c r="A295" s="2" t="s">
        <v>7</v>
      </c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</row>
    <row r="296" spans="1:16" ht="21" customHeight="1" x14ac:dyDescent="0.35">
      <c r="A296" s="1" t="s">
        <v>8</v>
      </c>
      <c r="C296" s="9">
        <f>VLOOKUP('Thang 2'!D291,'Đầu vào'!A:H,5,0)</f>
        <v>0</v>
      </c>
    </row>
    <row r="297" spans="1:16" ht="21" customHeight="1" x14ac:dyDescent="0.35">
      <c r="A297" s="1" t="s">
        <v>9</v>
      </c>
    </row>
    <row r="298" spans="1:16" ht="24" customHeight="1" x14ac:dyDescent="0.35">
      <c r="B298" s="156">
        <f>VLOOKUP('Thang 2'!D291,'Đầu vào'!A:H,6,0)</f>
        <v>0</v>
      </c>
      <c r="C298" s="156"/>
      <c r="D298" s="156"/>
      <c r="E298" s="156"/>
      <c r="F298" s="156"/>
      <c r="G298" s="156"/>
      <c r="H298" s="156"/>
      <c r="I298" s="156"/>
      <c r="J298" s="156"/>
      <c r="K298" s="156"/>
      <c r="L298" s="156"/>
      <c r="M298" s="156"/>
      <c r="N298" s="156"/>
      <c r="O298" s="156"/>
    </row>
    <row r="299" spans="1:16" ht="19.5" customHeight="1" x14ac:dyDescent="0.35">
      <c r="A299" s="2" t="s">
        <v>10</v>
      </c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</row>
    <row r="300" spans="1:16" ht="19.5" customHeight="1" x14ac:dyDescent="0.35">
      <c r="A300" s="2" t="s">
        <v>11</v>
      </c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</row>
    <row r="301" spans="1:16" ht="39" customHeight="1" x14ac:dyDescent="0.35">
      <c r="A301" s="9"/>
      <c r="B301" s="157">
        <f>VLOOKUP('Thang 2'!D291,'Đầu vào'!A:H,3,0)</f>
        <v>0</v>
      </c>
      <c r="C301" s="157"/>
      <c r="D301" s="157"/>
      <c r="E301" s="157"/>
      <c r="F301" s="157"/>
      <c r="G301" s="157"/>
      <c r="H301" s="157"/>
      <c r="I301" s="157"/>
      <c r="J301" s="157"/>
      <c r="K301" s="157"/>
      <c r="L301" s="157"/>
      <c r="M301" s="157"/>
      <c r="N301" s="157"/>
      <c r="O301" s="157"/>
      <c r="P301" s="9"/>
    </row>
    <row r="302" spans="1:16" ht="23.25" customHeight="1" x14ac:dyDescent="0.35">
      <c r="A302" s="2" t="s">
        <v>12</v>
      </c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</row>
    <row r="303" spans="1:16" ht="24" customHeight="1" x14ac:dyDescent="0.35">
      <c r="A303" s="9"/>
      <c r="B303" s="157" t="str">
        <f>VLOOKUP('Thang 2'!D291,'Đầu vào'!A:H,4,0)</f>
        <v>- Thành phẩm máng và hộp mạ kẽm đỡ máng</v>
      </c>
      <c r="C303" s="157"/>
      <c r="D303" s="157"/>
      <c r="E303" s="157"/>
      <c r="F303" s="157"/>
      <c r="G303" s="157"/>
      <c r="H303" s="157"/>
      <c r="I303" s="157"/>
      <c r="J303" s="157"/>
      <c r="K303" s="157"/>
      <c r="L303" s="157"/>
      <c r="M303" s="157"/>
      <c r="N303" s="157"/>
      <c r="O303" s="157"/>
      <c r="P303" s="9"/>
    </row>
    <row r="304" spans="1:16" ht="21" customHeight="1" x14ac:dyDescent="0.35">
      <c r="A304" s="2" t="s">
        <v>13</v>
      </c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</row>
    <row r="305" spans="1:16" s="2" customFormat="1" ht="20.25" customHeight="1" x14ac:dyDescent="0.35">
      <c r="A305" s="1" t="s">
        <v>14</v>
      </c>
      <c r="B305" s="1"/>
      <c r="E305" s="1" t="s">
        <v>15</v>
      </c>
      <c r="F305" s="11" t="s">
        <v>4</v>
      </c>
      <c r="G305" s="1"/>
      <c r="H305" s="3" t="s">
        <v>3</v>
      </c>
      <c r="I305" s="1"/>
      <c r="J305" s="8"/>
      <c r="K305" s="1"/>
      <c r="L305" s="7" t="s">
        <v>16</v>
      </c>
      <c r="N305" s="8"/>
      <c r="O305" s="1"/>
    </row>
    <row r="306" spans="1:16" s="2" customFormat="1" ht="6" customHeight="1" x14ac:dyDescent="0.35">
      <c r="A306" s="1"/>
      <c r="B306" s="1"/>
      <c r="E306" s="1"/>
      <c r="F306" s="12"/>
      <c r="G306" s="1"/>
      <c r="H306" s="3"/>
      <c r="I306" s="1"/>
      <c r="J306" s="1"/>
      <c r="K306" s="1"/>
      <c r="L306" s="7"/>
      <c r="N306" s="1"/>
      <c r="O306" s="1"/>
    </row>
    <row r="307" spans="1:16" s="2" customFormat="1" ht="20.25" customHeight="1" x14ac:dyDescent="0.35">
      <c r="A307" s="1" t="s">
        <v>17</v>
      </c>
      <c r="B307" s="1"/>
      <c r="E307" s="1" t="s">
        <v>15</v>
      </c>
      <c r="F307" s="11" t="s">
        <v>4</v>
      </c>
      <c r="G307" s="1"/>
      <c r="H307" s="3" t="s">
        <v>3</v>
      </c>
      <c r="I307" s="1"/>
      <c r="J307" s="8"/>
      <c r="K307" s="1"/>
      <c r="L307" s="7" t="s">
        <v>16</v>
      </c>
      <c r="N307" s="8"/>
    </row>
    <row r="308" spans="1:16" s="2" customFormat="1" ht="5.25" customHeight="1" x14ac:dyDescent="0.35">
      <c r="A308" s="1"/>
      <c r="B308" s="1"/>
      <c r="E308" s="1"/>
      <c r="F308" s="12"/>
      <c r="G308" s="1"/>
      <c r="H308" s="3"/>
      <c r="I308" s="1"/>
      <c r="J308" s="1"/>
      <c r="K308" s="1"/>
      <c r="L308" s="7"/>
      <c r="N308" s="1"/>
      <c r="O308" s="1"/>
    </row>
    <row r="309" spans="1:16" s="2" customFormat="1" ht="21" customHeight="1" x14ac:dyDescent="0.35">
      <c r="A309" s="1" t="s">
        <v>18</v>
      </c>
      <c r="B309" s="1"/>
      <c r="E309" s="1" t="s">
        <v>15</v>
      </c>
      <c r="F309" s="11" t="s">
        <v>4</v>
      </c>
      <c r="G309" s="1"/>
      <c r="H309" s="3" t="s">
        <v>3</v>
      </c>
      <c r="I309" s="1"/>
      <c r="J309" s="8"/>
      <c r="K309" s="1"/>
      <c r="L309" s="7" t="s">
        <v>16</v>
      </c>
      <c r="N309" s="8"/>
    </row>
    <row r="310" spans="1:16" s="2" customFormat="1" ht="6.75" customHeight="1" x14ac:dyDescent="0.35">
      <c r="A310" s="1"/>
      <c r="B310" s="1"/>
      <c r="E310" s="1"/>
      <c r="F310" s="12"/>
      <c r="G310" s="1"/>
      <c r="H310" s="3"/>
      <c r="I310" s="1"/>
      <c r="J310" s="1"/>
      <c r="K310" s="1"/>
      <c r="L310" s="7"/>
      <c r="N310" s="1"/>
      <c r="O310" s="1"/>
    </row>
    <row r="311" spans="1:16" s="2" customFormat="1" ht="19.5" customHeight="1" x14ac:dyDescent="0.35">
      <c r="A311" s="1" t="s">
        <v>19</v>
      </c>
      <c r="B311" s="1"/>
      <c r="E311" s="1" t="s">
        <v>15</v>
      </c>
      <c r="F311" s="11" t="s">
        <v>4</v>
      </c>
      <c r="G311" s="1"/>
      <c r="H311" s="3" t="s">
        <v>3</v>
      </c>
      <c r="I311" s="1"/>
      <c r="J311" s="8"/>
      <c r="K311" s="1"/>
      <c r="L311" s="7" t="s">
        <v>16</v>
      </c>
      <c r="N311" s="8"/>
    </row>
    <row r="312" spans="1:16" ht="7.5" customHeight="1" x14ac:dyDescent="0.35">
      <c r="C312" s="2"/>
      <c r="D312" s="2"/>
      <c r="H312" s="3"/>
      <c r="L312" s="7"/>
      <c r="M312" s="2"/>
      <c r="P312" s="2"/>
    </row>
    <row r="313" spans="1:16" ht="22.5" customHeight="1" x14ac:dyDescent="0.35">
      <c r="A313" s="2" t="s">
        <v>20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</row>
    <row r="314" spans="1:16" ht="23.25" customHeight="1" x14ac:dyDescent="0.35">
      <c r="B314" s="158">
        <f>VLOOKUP('Thang 2'!D291,'Đầu vào'!A:H,7,0)</f>
        <v>0</v>
      </c>
      <c r="C314" s="158"/>
      <c r="D314" s="158"/>
      <c r="E314" s="158"/>
      <c r="F314" s="158"/>
      <c r="G314" s="158"/>
      <c r="H314" s="158"/>
      <c r="I314" s="158"/>
      <c r="J314" s="158"/>
      <c r="K314" s="158"/>
      <c r="L314" s="158"/>
      <c r="M314" s="158"/>
      <c r="N314" s="158"/>
      <c r="O314" s="158"/>
    </row>
    <row r="315" spans="1:16" ht="20.25" customHeight="1" x14ac:dyDescent="0.35">
      <c r="A315" s="2" t="s">
        <v>21</v>
      </c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</row>
    <row r="316" spans="1:16" ht="24" customHeight="1" x14ac:dyDescent="0.35">
      <c r="B316" s="158">
        <f>VLOOKUP('Thang 2'!D291,'Đầu vào'!A:H,8,0)</f>
        <v>0</v>
      </c>
      <c r="C316" s="158"/>
      <c r="D316" s="158"/>
      <c r="E316" s="158"/>
      <c r="F316" s="158"/>
      <c r="G316" s="158"/>
      <c r="H316" s="158"/>
      <c r="I316" s="158"/>
      <c r="J316" s="158"/>
      <c r="K316" s="158"/>
      <c r="L316" s="158"/>
      <c r="M316" s="158"/>
      <c r="N316" s="158"/>
      <c r="O316" s="158"/>
    </row>
    <row r="318" spans="1:16" s="2" customFormat="1" ht="17.399999999999999" x14ac:dyDescent="0.3">
      <c r="C318" s="10" t="s">
        <v>35</v>
      </c>
      <c r="G318" s="10"/>
      <c r="K318" s="10" t="s">
        <v>22</v>
      </c>
    </row>
    <row r="324" spans="1:16" s="2" customFormat="1" ht="17.399999999999999" x14ac:dyDescent="0.3">
      <c r="C324" s="10" t="str">
        <f>'Đầu vào'!$C$7</f>
        <v xml:space="preserve">Nguyễn Tuấn Thành </v>
      </c>
      <c r="G324" s="10"/>
      <c r="K324" s="10" t="str">
        <f>'Đầu vào'!$C$8</f>
        <v>Nguyễn Sĩ Thoả</v>
      </c>
    </row>
    <row r="325" spans="1:16" ht="22.5" customHeight="1" x14ac:dyDescent="0.35">
      <c r="A325" s="155" t="s">
        <v>0</v>
      </c>
      <c r="B325" s="155"/>
      <c r="C325" s="155"/>
      <c r="D325" s="155"/>
      <c r="E325" s="155"/>
      <c r="F325" s="155"/>
      <c r="G325" s="155"/>
      <c r="H325" s="155"/>
      <c r="I325" s="155"/>
      <c r="J325" s="155"/>
      <c r="K325" s="155"/>
      <c r="L325" s="155"/>
      <c r="M325" s="155"/>
      <c r="N325" s="155"/>
      <c r="O325" s="155"/>
    </row>
    <row r="326" spans="1:16" ht="13.5" customHeight="1" x14ac:dyDescent="0.35"/>
    <row r="327" spans="1:16" x14ac:dyDescent="0.35">
      <c r="A327" s="2" t="s">
        <v>1</v>
      </c>
      <c r="B327" s="2"/>
      <c r="D327" s="3">
        <f>D291+1</f>
        <v>53</v>
      </c>
    </row>
    <row r="328" spans="1:16" x14ac:dyDescent="0.35">
      <c r="O328" s="4" t="str">
        <f>"Hải phòng, ngày "&amp;DAY(P328)&amp;" tháng "&amp;MONTH(P328)&amp;" năm 2025"</f>
        <v>Hải phòng, ngày 21 tháng 12 năm 2025</v>
      </c>
      <c r="P328" s="5">
        <f>VLOOKUP('Thang 2'!D327,'Đầu vào'!A:H,2,0)</f>
        <v>46012</v>
      </c>
    </row>
    <row r="330" spans="1:16" ht="21" customHeight="1" x14ac:dyDescent="0.35">
      <c r="A330" s="2" t="s">
        <v>2</v>
      </c>
      <c r="B330" s="2"/>
      <c r="C330" s="2"/>
      <c r="D330" s="6" t="s">
        <v>3</v>
      </c>
      <c r="E330" s="7"/>
      <c r="F330" s="11" t="s">
        <v>4</v>
      </c>
      <c r="H330" s="7" t="s">
        <v>5</v>
      </c>
      <c r="I330" s="7"/>
      <c r="J330" s="8"/>
      <c r="L330" s="7" t="s">
        <v>6</v>
      </c>
      <c r="N330" s="8"/>
    </row>
    <row r="331" spans="1:16" ht="21" customHeight="1" x14ac:dyDescent="0.35">
      <c r="A331" s="2" t="s">
        <v>7</v>
      </c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</row>
    <row r="332" spans="1:16" ht="21" customHeight="1" x14ac:dyDescent="0.35">
      <c r="A332" s="1" t="s">
        <v>8</v>
      </c>
      <c r="C332" s="9" t="str">
        <f>VLOOKUP('Thang 2'!D327,'Đầu vào'!A:H,5,0)</f>
        <v>01 tổ</v>
      </c>
    </row>
    <row r="333" spans="1:16" ht="21" customHeight="1" x14ac:dyDescent="0.35">
      <c r="A333" s="1" t="s">
        <v>9</v>
      </c>
    </row>
    <row r="334" spans="1:16" ht="24" customHeight="1" x14ac:dyDescent="0.35">
      <c r="B334" s="156">
        <f>VLOOKUP('Thang 2'!D327,'Đầu vào'!A:H,6,0)</f>
        <v>0</v>
      </c>
      <c r="C334" s="156"/>
      <c r="D334" s="156"/>
      <c r="E334" s="156"/>
      <c r="F334" s="156"/>
      <c r="G334" s="156"/>
      <c r="H334" s="156"/>
      <c r="I334" s="156"/>
      <c r="J334" s="156"/>
      <c r="K334" s="156"/>
      <c r="L334" s="156"/>
      <c r="M334" s="156"/>
      <c r="N334" s="156"/>
      <c r="O334" s="156"/>
    </row>
    <row r="335" spans="1:16" ht="19.5" customHeight="1" x14ac:dyDescent="0.35">
      <c r="A335" s="2" t="s">
        <v>10</v>
      </c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</row>
    <row r="336" spans="1:16" ht="19.5" customHeight="1" x14ac:dyDescent="0.35">
      <c r="A336" s="2" t="s">
        <v>11</v>
      </c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</row>
    <row r="337" spans="1:16" ht="43.95" customHeight="1" x14ac:dyDescent="0.35">
      <c r="A337" s="9"/>
      <c r="B337" s="157" t="str">
        <f>VLOOKUP('Thang 2'!D327,'Đầu vào'!A:H,3,0)</f>
        <v xml:space="preserve">- Vận chuyển ống buy D600 vào công trường phục vụ thi công
</v>
      </c>
      <c r="C337" s="157"/>
      <c r="D337" s="157"/>
      <c r="E337" s="157"/>
      <c r="F337" s="157"/>
      <c r="G337" s="157"/>
      <c r="H337" s="157"/>
      <c r="I337" s="157"/>
      <c r="J337" s="157"/>
      <c r="K337" s="157"/>
      <c r="L337" s="157"/>
      <c r="M337" s="157"/>
      <c r="N337" s="157"/>
      <c r="O337" s="157"/>
      <c r="P337" s="9"/>
    </row>
    <row r="338" spans="1:16" ht="23.25" customHeight="1" x14ac:dyDescent="0.35">
      <c r="A338" s="2" t="s">
        <v>12</v>
      </c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</row>
    <row r="339" spans="1:16" ht="64.05" customHeight="1" x14ac:dyDescent="0.35">
      <c r="A339" s="9"/>
      <c r="B339" s="157">
        <f>VLOOKUP('Thang 2'!D327,'Đầu vào'!A:H,4,0)</f>
        <v>0</v>
      </c>
      <c r="C339" s="157"/>
      <c r="D339" s="157"/>
      <c r="E339" s="157"/>
      <c r="F339" s="157"/>
      <c r="G339" s="157"/>
      <c r="H339" s="157"/>
      <c r="I339" s="157"/>
      <c r="J339" s="157"/>
      <c r="K339" s="157"/>
      <c r="L339" s="157"/>
      <c r="M339" s="157"/>
      <c r="N339" s="157"/>
      <c r="O339" s="157"/>
      <c r="P339" s="9"/>
    </row>
    <row r="340" spans="1:16" ht="21" customHeight="1" x14ac:dyDescent="0.35">
      <c r="A340" s="2" t="s">
        <v>13</v>
      </c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</row>
    <row r="341" spans="1:16" s="2" customFormat="1" ht="20.25" customHeight="1" x14ac:dyDescent="0.35">
      <c r="A341" s="1" t="s">
        <v>14</v>
      </c>
      <c r="B341" s="1"/>
      <c r="E341" s="1" t="s">
        <v>15</v>
      </c>
      <c r="F341" s="11" t="s">
        <v>4</v>
      </c>
      <c r="G341" s="1"/>
      <c r="H341" s="3" t="s">
        <v>3</v>
      </c>
      <c r="I341" s="1"/>
      <c r="J341" s="8"/>
      <c r="K341" s="1"/>
      <c r="L341" s="7" t="s">
        <v>16</v>
      </c>
      <c r="N341" s="8"/>
      <c r="O341" s="1"/>
    </row>
    <row r="342" spans="1:16" s="2" customFormat="1" ht="6" customHeight="1" x14ac:dyDescent="0.35">
      <c r="A342" s="1"/>
      <c r="B342" s="1"/>
      <c r="E342" s="1"/>
      <c r="F342" s="12"/>
      <c r="G342" s="1"/>
      <c r="H342" s="3"/>
      <c r="I342" s="1"/>
      <c r="J342" s="1"/>
      <c r="K342" s="1"/>
      <c r="L342" s="7"/>
      <c r="N342" s="1"/>
      <c r="O342" s="1"/>
    </row>
    <row r="343" spans="1:16" s="2" customFormat="1" ht="20.25" customHeight="1" x14ac:dyDescent="0.35">
      <c r="A343" s="1" t="s">
        <v>17</v>
      </c>
      <c r="B343" s="1"/>
      <c r="E343" s="1" t="s">
        <v>15</v>
      </c>
      <c r="F343" s="11" t="s">
        <v>4</v>
      </c>
      <c r="G343" s="1"/>
      <c r="H343" s="3" t="s">
        <v>3</v>
      </c>
      <c r="I343" s="1"/>
      <c r="J343" s="8"/>
      <c r="K343" s="1"/>
      <c r="L343" s="7" t="s">
        <v>16</v>
      </c>
      <c r="N343" s="8"/>
    </row>
    <row r="344" spans="1:16" s="2" customFormat="1" ht="5.25" customHeight="1" x14ac:dyDescent="0.35">
      <c r="A344" s="1"/>
      <c r="B344" s="1"/>
      <c r="E344" s="1"/>
      <c r="F344" s="12"/>
      <c r="G344" s="1"/>
      <c r="H344" s="3"/>
      <c r="I344" s="1"/>
      <c r="J344" s="1"/>
      <c r="K344" s="1"/>
      <c r="L344" s="7"/>
      <c r="N344" s="1"/>
      <c r="O344" s="1"/>
    </row>
    <row r="345" spans="1:16" s="2" customFormat="1" ht="21" customHeight="1" x14ac:dyDescent="0.35">
      <c r="A345" s="1" t="s">
        <v>18</v>
      </c>
      <c r="B345" s="1"/>
      <c r="E345" s="1" t="s">
        <v>15</v>
      </c>
      <c r="F345" s="11" t="s">
        <v>4</v>
      </c>
      <c r="G345" s="1"/>
      <c r="H345" s="3" t="s">
        <v>3</v>
      </c>
      <c r="I345" s="1"/>
      <c r="J345" s="8"/>
      <c r="K345" s="1"/>
      <c r="L345" s="7" t="s">
        <v>16</v>
      </c>
      <c r="N345" s="8"/>
    </row>
    <row r="346" spans="1:16" s="2" customFormat="1" ht="6.75" customHeight="1" x14ac:dyDescent="0.35">
      <c r="A346" s="1"/>
      <c r="B346" s="1"/>
      <c r="E346" s="1"/>
      <c r="F346" s="12"/>
      <c r="G346" s="1"/>
      <c r="H346" s="3"/>
      <c r="I346" s="1"/>
      <c r="J346" s="1"/>
      <c r="K346" s="1"/>
      <c r="L346" s="7"/>
      <c r="N346" s="1"/>
      <c r="O346" s="1"/>
    </row>
    <row r="347" spans="1:16" s="2" customFormat="1" ht="19.5" customHeight="1" x14ac:dyDescent="0.35">
      <c r="A347" s="1" t="s">
        <v>19</v>
      </c>
      <c r="B347" s="1"/>
      <c r="E347" s="1" t="s">
        <v>15</v>
      </c>
      <c r="F347" s="11" t="s">
        <v>4</v>
      </c>
      <c r="G347" s="1"/>
      <c r="H347" s="3" t="s">
        <v>3</v>
      </c>
      <c r="I347" s="1"/>
      <c r="J347" s="8"/>
      <c r="K347" s="1"/>
      <c r="L347" s="7" t="s">
        <v>16</v>
      </c>
      <c r="N347" s="8"/>
    </row>
    <row r="348" spans="1:16" ht="7.5" customHeight="1" x14ac:dyDescent="0.35">
      <c r="C348" s="2"/>
      <c r="D348" s="2"/>
      <c r="H348" s="3"/>
      <c r="L348" s="7"/>
      <c r="M348" s="2"/>
      <c r="P348" s="2"/>
    </row>
    <row r="349" spans="1:16" ht="22.5" customHeight="1" x14ac:dyDescent="0.35">
      <c r="A349" s="2" t="s">
        <v>20</v>
      </c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</row>
    <row r="350" spans="1:16" ht="23.25" customHeight="1" x14ac:dyDescent="0.35">
      <c r="B350" s="158">
        <f>VLOOKUP('Thang 2'!D327,'Đầu vào'!A:H,7,0)</f>
        <v>0</v>
      </c>
      <c r="C350" s="158"/>
      <c r="D350" s="158"/>
      <c r="E350" s="158"/>
      <c r="F350" s="158"/>
      <c r="G350" s="158"/>
      <c r="H350" s="158"/>
      <c r="I350" s="158"/>
      <c r="J350" s="158"/>
      <c r="K350" s="158"/>
      <c r="L350" s="158"/>
      <c r="M350" s="158"/>
      <c r="N350" s="158"/>
      <c r="O350" s="158"/>
    </row>
    <row r="351" spans="1:16" ht="20.25" customHeight="1" x14ac:dyDescent="0.35">
      <c r="A351" s="2" t="s">
        <v>21</v>
      </c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</row>
    <row r="352" spans="1:16" ht="24" customHeight="1" x14ac:dyDescent="0.35">
      <c r="B352" s="158">
        <f>VLOOKUP('Thang 2'!D327,'Đầu vào'!A:H,8,0)</f>
        <v>0</v>
      </c>
      <c r="C352" s="158"/>
      <c r="D352" s="158"/>
      <c r="E352" s="158"/>
      <c r="F352" s="158"/>
      <c r="G352" s="158"/>
      <c r="H352" s="158"/>
      <c r="I352" s="158"/>
      <c r="J352" s="158"/>
      <c r="K352" s="158"/>
      <c r="L352" s="158"/>
      <c r="M352" s="158"/>
      <c r="N352" s="158"/>
      <c r="O352" s="158"/>
    </row>
    <row r="354" spans="1:16" s="2" customFormat="1" ht="17.399999999999999" x14ac:dyDescent="0.3">
      <c r="C354" s="10" t="s">
        <v>35</v>
      </c>
      <c r="G354" s="10"/>
      <c r="K354" s="10" t="s">
        <v>22</v>
      </c>
    </row>
    <row r="360" spans="1:16" s="2" customFormat="1" ht="17.399999999999999" x14ac:dyDescent="0.3">
      <c r="C360" s="10" t="str">
        <f>'Đầu vào'!$C$7</f>
        <v xml:space="preserve">Nguyễn Tuấn Thành </v>
      </c>
      <c r="G360" s="10"/>
      <c r="K360" s="10" t="str">
        <f>'Đầu vào'!$C$8</f>
        <v>Nguyễn Sĩ Thoả</v>
      </c>
    </row>
    <row r="361" spans="1:16" ht="22.5" customHeight="1" x14ac:dyDescent="0.35">
      <c r="A361" s="155" t="s">
        <v>0</v>
      </c>
      <c r="B361" s="155"/>
      <c r="C361" s="155"/>
      <c r="D361" s="155"/>
      <c r="E361" s="155"/>
      <c r="F361" s="155"/>
      <c r="G361" s="155"/>
      <c r="H361" s="155"/>
      <c r="I361" s="155"/>
      <c r="J361" s="155"/>
      <c r="K361" s="155"/>
      <c r="L361" s="155"/>
      <c r="M361" s="155"/>
      <c r="N361" s="155"/>
      <c r="O361" s="155"/>
    </row>
    <row r="362" spans="1:16" ht="13.5" customHeight="1" x14ac:dyDescent="0.35"/>
    <row r="363" spans="1:16" x14ac:dyDescent="0.35">
      <c r="A363" s="2" t="s">
        <v>1</v>
      </c>
      <c r="B363" s="2"/>
      <c r="D363" s="3">
        <f>D327+1</f>
        <v>54</v>
      </c>
    </row>
    <row r="364" spans="1:16" x14ac:dyDescent="0.35">
      <c r="O364" s="4" t="str">
        <f>"Hải phòng, ngày "&amp;DAY(P364)&amp;" tháng "&amp;MONTH(P364)&amp;" năm 2025"</f>
        <v>Hải phòng, ngày 22 tháng 12 năm 2025</v>
      </c>
      <c r="P364" s="5">
        <f>VLOOKUP('Thang 2'!D363,'Đầu vào'!A:H,2,0)</f>
        <v>46013</v>
      </c>
    </row>
    <row r="366" spans="1:16" ht="21" customHeight="1" x14ac:dyDescent="0.35">
      <c r="A366" s="2" t="s">
        <v>2</v>
      </c>
      <c r="B366" s="2"/>
      <c r="C366" s="2"/>
      <c r="D366" s="6" t="s">
        <v>3</v>
      </c>
      <c r="E366" s="7"/>
      <c r="F366" s="11" t="s">
        <v>4</v>
      </c>
      <c r="H366" s="7" t="s">
        <v>5</v>
      </c>
      <c r="I366" s="7"/>
      <c r="J366" s="8"/>
      <c r="L366" s="7" t="s">
        <v>6</v>
      </c>
      <c r="N366" s="8"/>
    </row>
    <row r="367" spans="1:16" ht="21" customHeight="1" x14ac:dyDescent="0.35">
      <c r="A367" s="2" t="s">
        <v>7</v>
      </c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</row>
    <row r="368" spans="1:16" ht="21" customHeight="1" x14ac:dyDescent="0.35">
      <c r="A368" s="1" t="s">
        <v>8</v>
      </c>
      <c r="C368" s="9" t="str">
        <f>VLOOKUP('Thang 2'!D363,'Đầu vào'!A:H,5,0)</f>
        <v>01 tổ</v>
      </c>
    </row>
    <row r="369" spans="1:16" ht="21" customHeight="1" x14ac:dyDescent="0.35">
      <c r="A369" s="1" t="s">
        <v>9</v>
      </c>
    </row>
    <row r="370" spans="1:16" ht="24" customHeight="1" x14ac:dyDescent="0.35">
      <c r="B370" s="156" t="str">
        <f>VLOOKUP('Thang 2'!D363,'Đầu vào'!A:H,6,0)</f>
        <v>Cần cẩu</v>
      </c>
      <c r="C370" s="156"/>
      <c r="D370" s="156"/>
      <c r="E370" s="156"/>
      <c r="F370" s="156"/>
      <c r="G370" s="156"/>
      <c r="H370" s="156"/>
      <c r="I370" s="156"/>
      <c r="J370" s="156"/>
      <c r="K370" s="156"/>
      <c r="L370" s="156"/>
      <c r="M370" s="156"/>
      <c r="N370" s="156"/>
      <c r="O370" s="156"/>
    </row>
    <row r="371" spans="1:16" ht="19.5" customHeight="1" x14ac:dyDescent="0.35">
      <c r="A371" s="2" t="s">
        <v>10</v>
      </c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</row>
    <row r="372" spans="1:16" ht="19.5" customHeight="1" x14ac:dyDescent="0.35">
      <c r="A372" s="2" t="s">
        <v>11</v>
      </c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</row>
    <row r="373" spans="1:16" s="95" customFormat="1" ht="24" customHeight="1" x14ac:dyDescent="0.25">
      <c r="A373" s="94"/>
      <c r="B373" s="162" t="str">
        <f>VLOOKUP('Thang 2'!D363,'Đầu vào'!A:H,3,0)</f>
        <v xml:space="preserve">- Lắp đặt khối móng bê tông đỡ đoạn ống, ống bê tông </v>
      </c>
      <c r="C373" s="162"/>
      <c r="D373" s="162"/>
      <c r="E373" s="162"/>
      <c r="F373" s="162"/>
      <c r="G373" s="162"/>
      <c r="H373" s="162"/>
      <c r="I373" s="162"/>
      <c r="J373" s="162"/>
      <c r="K373" s="162"/>
      <c r="L373" s="162"/>
      <c r="M373" s="162"/>
      <c r="N373" s="162"/>
      <c r="O373" s="162"/>
      <c r="P373" s="94"/>
    </row>
    <row r="374" spans="1:16" ht="23.25" customHeight="1" x14ac:dyDescent="0.35">
      <c r="A374" s="2" t="s">
        <v>12</v>
      </c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</row>
    <row r="375" spans="1:16" ht="24" customHeight="1" x14ac:dyDescent="0.35">
      <c r="A375" s="9"/>
      <c r="B375" s="157">
        <f>VLOOKUP('Thang 2'!D363,'Đầu vào'!A:H,4,0)</f>
        <v>0</v>
      </c>
      <c r="C375" s="157"/>
      <c r="D375" s="157"/>
      <c r="E375" s="157"/>
      <c r="F375" s="157"/>
      <c r="G375" s="157"/>
      <c r="H375" s="157"/>
      <c r="I375" s="157"/>
      <c r="J375" s="157"/>
      <c r="K375" s="157"/>
      <c r="L375" s="157"/>
      <c r="M375" s="157"/>
      <c r="N375" s="157"/>
      <c r="O375" s="157"/>
      <c r="P375" s="9"/>
    </row>
    <row r="376" spans="1:16" ht="21" customHeight="1" x14ac:dyDescent="0.35">
      <c r="A376" s="2" t="s">
        <v>13</v>
      </c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</row>
    <row r="377" spans="1:16" s="2" customFormat="1" ht="20.25" customHeight="1" x14ac:dyDescent="0.35">
      <c r="A377" s="1" t="s">
        <v>14</v>
      </c>
      <c r="B377" s="1"/>
      <c r="E377" s="1" t="s">
        <v>15</v>
      </c>
      <c r="F377" s="11" t="s">
        <v>4</v>
      </c>
      <c r="G377" s="1"/>
      <c r="H377" s="3" t="s">
        <v>3</v>
      </c>
      <c r="I377" s="1"/>
      <c r="J377" s="8"/>
      <c r="K377" s="1"/>
      <c r="L377" s="7" t="s">
        <v>16</v>
      </c>
      <c r="N377" s="8"/>
      <c r="O377" s="1"/>
    </row>
    <row r="378" spans="1:16" s="2" customFormat="1" ht="6" customHeight="1" x14ac:dyDescent="0.35">
      <c r="A378" s="1"/>
      <c r="B378" s="1"/>
      <c r="E378" s="1"/>
      <c r="F378" s="12"/>
      <c r="G378" s="1"/>
      <c r="H378" s="3"/>
      <c r="I378" s="1"/>
      <c r="J378" s="1"/>
      <c r="K378" s="1"/>
      <c r="L378" s="7"/>
      <c r="N378" s="1"/>
      <c r="O378" s="1"/>
    </row>
    <row r="379" spans="1:16" s="2" customFormat="1" ht="20.25" customHeight="1" x14ac:dyDescent="0.35">
      <c r="A379" s="1" t="s">
        <v>17</v>
      </c>
      <c r="B379" s="1"/>
      <c r="E379" s="1" t="s">
        <v>15</v>
      </c>
      <c r="F379" s="11" t="s">
        <v>4</v>
      </c>
      <c r="G379" s="1"/>
      <c r="H379" s="3" t="s">
        <v>3</v>
      </c>
      <c r="I379" s="1"/>
      <c r="J379" s="8"/>
      <c r="K379" s="1"/>
      <c r="L379" s="7" t="s">
        <v>16</v>
      </c>
      <c r="N379" s="8"/>
    </row>
    <row r="380" spans="1:16" s="2" customFormat="1" ht="5.25" customHeight="1" x14ac:dyDescent="0.35">
      <c r="A380" s="1"/>
      <c r="B380" s="1"/>
      <c r="E380" s="1"/>
      <c r="F380" s="12"/>
      <c r="G380" s="1"/>
      <c r="H380" s="3"/>
      <c r="I380" s="1"/>
      <c r="J380" s="1"/>
      <c r="K380" s="1"/>
      <c r="L380" s="7"/>
      <c r="N380" s="1"/>
      <c r="O380" s="1"/>
    </row>
    <row r="381" spans="1:16" s="2" customFormat="1" ht="21" customHeight="1" x14ac:dyDescent="0.35">
      <c r="A381" s="1" t="s">
        <v>18</v>
      </c>
      <c r="B381" s="1"/>
      <c r="E381" s="1" t="s">
        <v>15</v>
      </c>
      <c r="F381" s="11" t="s">
        <v>4</v>
      </c>
      <c r="G381" s="1"/>
      <c r="H381" s="3" t="s">
        <v>3</v>
      </c>
      <c r="I381" s="1"/>
      <c r="J381" s="8"/>
      <c r="K381" s="1"/>
      <c r="L381" s="7" t="s">
        <v>16</v>
      </c>
      <c r="N381" s="8"/>
    </row>
    <row r="382" spans="1:16" s="2" customFormat="1" ht="6.75" customHeight="1" x14ac:dyDescent="0.35">
      <c r="A382" s="1"/>
      <c r="B382" s="1"/>
      <c r="E382" s="1"/>
      <c r="F382" s="12"/>
      <c r="G382" s="1"/>
      <c r="H382" s="3"/>
      <c r="I382" s="1"/>
      <c r="J382" s="1"/>
      <c r="K382" s="1"/>
      <c r="L382" s="7"/>
      <c r="N382" s="1"/>
      <c r="O382" s="1"/>
    </row>
    <row r="383" spans="1:16" s="2" customFormat="1" ht="19.5" customHeight="1" x14ac:dyDescent="0.35">
      <c r="A383" s="1" t="s">
        <v>19</v>
      </c>
      <c r="B383" s="1"/>
      <c r="E383" s="1" t="s">
        <v>15</v>
      </c>
      <c r="F383" s="11" t="s">
        <v>4</v>
      </c>
      <c r="G383" s="1"/>
      <c r="H383" s="3" t="s">
        <v>3</v>
      </c>
      <c r="I383" s="1"/>
      <c r="J383" s="8"/>
      <c r="K383" s="1"/>
      <c r="L383" s="7" t="s">
        <v>16</v>
      </c>
      <c r="N383" s="8"/>
    </row>
    <row r="384" spans="1:16" ht="7.5" customHeight="1" x14ac:dyDescent="0.35">
      <c r="C384" s="2"/>
      <c r="D384" s="2"/>
      <c r="H384" s="3"/>
      <c r="L384" s="7"/>
      <c r="M384" s="2"/>
      <c r="P384" s="2"/>
    </row>
    <row r="385" spans="1:16" ht="22.5" customHeight="1" x14ac:dyDescent="0.35">
      <c r="A385" s="2" t="s">
        <v>20</v>
      </c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</row>
    <row r="386" spans="1:16" ht="23.25" customHeight="1" x14ac:dyDescent="0.35">
      <c r="B386" s="158">
        <f>VLOOKUP('Thang 2'!D363,'Đầu vào'!A:H,7,0)</f>
        <v>0</v>
      </c>
      <c r="C386" s="158"/>
      <c r="D386" s="158"/>
      <c r="E386" s="158"/>
      <c r="F386" s="158"/>
      <c r="G386" s="158"/>
      <c r="H386" s="158"/>
      <c r="I386" s="158"/>
      <c r="J386" s="158"/>
      <c r="K386" s="158"/>
      <c r="L386" s="158"/>
      <c r="M386" s="158"/>
      <c r="N386" s="158"/>
      <c r="O386" s="158"/>
    </row>
    <row r="387" spans="1:16" ht="20.25" customHeight="1" x14ac:dyDescent="0.35">
      <c r="A387" s="2" t="s">
        <v>21</v>
      </c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</row>
    <row r="388" spans="1:16" ht="24" customHeight="1" x14ac:dyDescent="0.35">
      <c r="B388" s="158">
        <f>VLOOKUP('Thang 2'!D363,'Đầu vào'!A:H,8,0)</f>
        <v>0</v>
      </c>
      <c r="C388" s="158"/>
      <c r="D388" s="158"/>
      <c r="E388" s="158"/>
      <c r="F388" s="158"/>
      <c r="G388" s="158"/>
      <c r="H388" s="158"/>
      <c r="I388" s="158"/>
      <c r="J388" s="158"/>
      <c r="K388" s="158"/>
      <c r="L388" s="158"/>
      <c r="M388" s="158"/>
      <c r="N388" s="158"/>
      <c r="O388" s="158"/>
    </row>
    <row r="390" spans="1:16" s="2" customFormat="1" ht="17.399999999999999" x14ac:dyDescent="0.3">
      <c r="C390" s="10" t="s">
        <v>35</v>
      </c>
      <c r="G390" s="10"/>
      <c r="K390" s="10" t="s">
        <v>22</v>
      </c>
    </row>
    <row r="396" spans="1:16" s="2" customFormat="1" ht="17.399999999999999" x14ac:dyDescent="0.3">
      <c r="C396" s="10" t="str">
        <f>'Đầu vào'!$C$7</f>
        <v xml:space="preserve">Nguyễn Tuấn Thành </v>
      </c>
      <c r="G396" s="10"/>
      <c r="K396" s="10" t="str">
        <f>'Đầu vào'!$C$8</f>
        <v>Nguyễn Sĩ Thoả</v>
      </c>
    </row>
    <row r="397" spans="1:16" ht="22.5" customHeight="1" x14ac:dyDescent="0.35">
      <c r="A397" s="155" t="s">
        <v>0</v>
      </c>
      <c r="B397" s="155"/>
      <c r="C397" s="155"/>
      <c r="D397" s="155"/>
      <c r="E397" s="155"/>
      <c r="F397" s="155"/>
      <c r="G397" s="155"/>
      <c r="H397" s="155"/>
      <c r="I397" s="155"/>
      <c r="J397" s="155"/>
      <c r="K397" s="155"/>
      <c r="L397" s="155"/>
      <c r="M397" s="155"/>
      <c r="N397" s="155"/>
      <c r="O397" s="155"/>
    </row>
    <row r="398" spans="1:16" ht="13.5" customHeight="1" x14ac:dyDescent="0.35"/>
    <row r="399" spans="1:16" x14ac:dyDescent="0.35">
      <c r="A399" s="2" t="s">
        <v>1</v>
      </c>
      <c r="B399" s="2"/>
      <c r="D399" s="3">
        <f>D363+1</f>
        <v>55</v>
      </c>
    </row>
    <row r="400" spans="1:16" x14ac:dyDescent="0.35">
      <c r="O400" s="4" t="str">
        <f>"Hải phòng, ngày "&amp;DAY(P400)&amp;" tháng "&amp;MONTH(P400)&amp;" năm 2025"</f>
        <v>Hải phòng, ngày 23 tháng 12 năm 2025</v>
      </c>
      <c r="P400" s="5">
        <f>VLOOKUP('Thang 2'!D399,'Đầu vào'!A:H,2,0)</f>
        <v>46014</v>
      </c>
    </row>
    <row r="402" spans="1:16" ht="21" customHeight="1" x14ac:dyDescent="0.35">
      <c r="A402" s="2" t="s">
        <v>2</v>
      </c>
      <c r="B402" s="2"/>
      <c r="C402" s="2"/>
      <c r="D402" s="6" t="s">
        <v>3</v>
      </c>
      <c r="E402" s="7"/>
      <c r="F402" s="11" t="s">
        <v>4</v>
      </c>
      <c r="H402" s="7" t="s">
        <v>5</v>
      </c>
      <c r="I402" s="7"/>
      <c r="J402" s="8"/>
      <c r="L402" s="7" t="s">
        <v>6</v>
      </c>
      <c r="N402" s="8"/>
    </row>
    <row r="403" spans="1:16" ht="21" customHeight="1" x14ac:dyDescent="0.35">
      <c r="A403" s="2" t="s">
        <v>7</v>
      </c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</row>
    <row r="404" spans="1:16" ht="21" customHeight="1" x14ac:dyDescent="0.35">
      <c r="A404" s="1" t="s">
        <v>8</v>
      </c>
      <c r="C404" s="9" t="str">
        <f>VLOOKUP('Thang 2'!D399,'Đầu vào'!A:H,5,0)</f>
        <v>01 tổ</v>
      </c>
    </row>
    <row r="405" spans="1:16" ht="21" customHeight="1" x14ac:dyDescent="0.35">
      <c r="A405" s="1" t="s">
        <v>9</v>
      </c>
    </row>
    <row r="406" spans="1:16" ht="24" customHeight="1" x14ac:dyDescent="0.35">
      <c r="B406" s="156" t="str">
        <f>VLOOKUP('Thang 2'!D399,'Đầu vào'!A:H,6,0)</f>
        <v>Cần cẩu</v>
      </c>
      <c r="C406" s="156"/>
      <c r="D406" s="156"/>
      <c r="E406" s="156"/>
      <c r="F406" s="156"/>
      <c r="G406" s="156"/>
      <c r="H406" s="156"/>
      <c r="I406" s="156"/>
      <c r="J406" s="156"/>
      <c r="K406" s="156"/>
      <c r="L406" s="156"/>
      <c r="M406" s="156"/>
      <c r="N406" s="156"/>
      <c r="O406" s="156"/>
    </row>
    <row r="407" spans="1:16" ht="19.5" customHeight="1" x14ac:dyDescent="0.35">
      <c r="A407" s="2" t="s">
        <v>10</v>
      </c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</row>
    <row r="408" spans="1:16" ht="19.5" customHeight="1" x14ac:dyDescent="0.35">
      <c r="A408" s="2" t="s">
        <v>11</v>
      </c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</row>
    <row r="409" spans="1:16" ht="45" customHeight="1" x14ac:dyDescent="0.35">
      <c r="A409" s="9"/>
      <c r="B409" s="157" t="str">
        <f>VLOOKUP('Thang 2'!D399,'Đầu vào'!A:H,3,0)</f>
        <v xml:space="preserve">- Lắp đặt khối móng bê tông đỡ đoạn ống, ống bê tông </v>
      </c>
      <c r="C409" s="157"/>
      <c r="D409" s="157"/>
      <c r="E409" s="157"/>
      <c r="F409" s="157"/>
      <c r="G409" s="157"/>
      <c r="H409" s="157"/>
      <c r="I409" s="157"/>
      <c r="J409" s="157"/>
      <c r="K409" s="157"/>
      <c r="L409" s="157"/>
      <c r="M409" s="157"/>
      <c r="N409" s="157"/>
      <c r="O409" s="157"/>
      <c r="P409" s="9"/>
    </row>
    <row r="410" spans="1:16" ht="23.25" customHeight="1" x14ac:dyDescent="0.35">
      <c r="A410" s="2" t="s">
        <v>12</v>
      </c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</row>
    <row r="411" spans="1:16" ht="28.5" customHeight="1" x14ac:dyDescent="0.35">
      <c r="A411" s="9"/>
      <c r="B411" s="157">
        <f>VLOOKUP('Thang 2'!D399,'Đầu vào'!A:H,4,0)</f>
        <v>0</v>
      </c>
      <c r="C411" s="157"/>
      <c r="D411" s="157"/>
      <c r="E411" s="157"/>
      <c r="F411" s="157"/>
      <c r="G411" s="157"/>
      <c r="H411" s="157"/>
      <c r="I411" s="157"/>
      <c r="J411" s="157"/>
      <c r="K411" s="157"/>
      <c r="L411" s="157"/>
      <c r="M411" s="157"/>
      <c r="N411" s="157"/>
      <c r="O411" s="157"/>
      <c r="P411" s="9"/>
    </row>
    <row r="412" spans="1:16" ht="21" customHeight="1" x14ac:dyDescent="0.35">
      <c r="A412" s="2" t="s">
        <v>13</v>
      </c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</row>
    <row r="413" spans="1:16" s="2" customFormat="1" ht="20.25" customHeight="1" x14ac:dyDescent="0.35">
      <c r="A413" s="1" t="s">
        <v>14</v>
      </c>
      <c r="B413" s="1"/>
      <c r="E413" s="1" t="s">
        <v>15</v>
      </c>
      <c r="F413" s="11" t="s">
        <v>4</v>
      </c>
      <c r="G413" s="1"/>
      <c r="H413" s="3" t="s">
        <v>3</v>
      </c>
      <c r="I413" s="1"/>
      <c r="J413" s="8"/>
      <c r="K413" s="1"/>
      <c r="L413" s="7" t="s">
        <v>16</v>
      </c>
      <c r="N413" s="8"/>
      <c r="O413" s="1"/>
    </row>
    <row r="414" spans="1:16" s="2" customFormat="1" ht="6" customHeight="1" x14ac:dyDescent="0.35">
      <c r="A414" s="1"/>
      <c r="B414" s="1"/>
      <c r="E414" s="1"/>
      <c r="F414" s="12"/>
      <c r="G414" s="1"/>
      <c r="H414" s="3"/>
      <c r="I414" s="1"/>
      <c r="J414" s="1"/>
      <c r="K414" s="1"/>
      <c r="L414" s="7"/>
      <c r="N414" s="1"/>
      <c r="O414" s="1"/>
    </row>
    <row r="415" spans="1:16" s="2" customFormat="1" ht="20.25" customHeight="1" x14ac:dyDescent="0.35">
      <c r="A415" s="1" t="s">
        <v>17</v>
      </c>
      <c r="B415" s="1"/>
      <c r="E415" s="1" t="s">
        <v>15</v>
      </c>
      <c r="F415" s="11" t="s">
        <v>4</v>
      </c>
      <c r="G415" s="1"/>
      <c r="H415" s="3" t="s">
        <v>3</v>
      </c>
      <c r="I415" s="1"/>
      <c r="J415" s="8"/>
      <c r="K415" s="1"/>
      <c r="L415" s="7" t="s">
        <v>16</v>
      </c>
      <c r="N415" s="8"/>
    </row>
    <row r="416" spans="1:16" s="2" customFormat="1" ht="5.25" customHeight="1" x14ac:dyDescent="0.35">
      <c r="A416" s="1"/>
      <c r="B416" s="1"/>
      <c r="E416" s="1"/>
      <c r="F416" s="12"/>
      <c r="G416" s="1"/>
      <c r="H416" s="3"/>
      <c r="I416" s="1"/>
      <c r="J416" s="1"/>
      <c r="K416" s="1"/>
      <c r="L416" s="7"/>
      <c r="N416" s="1"/>
      <c r="O416" s="1"/>
    </row>
    <row r="417" spans="1:16" s="2" customFormat="1" ht="21" customHeight="1" x14ac:dyDescent="0.35">
      <c r="A417" s="1" t="s">
        <v>18</v>
      </c>
      <c r="B417" s="1"/>
      <c r="E417" s="1" t="s">
        <v>15</v>
      </c>
      <c r="F417" s="11" t="s">
        <v>4</v>
      </c>
      <c r="G417" s="1"/>
      <c r="H417" s="3" t="s">
        <v>3</v>
      </c>
      <c r="I417" s="1"/>
      <c r="J417" s="8"/>
      <c r="K417" s="1"/>
      <c r="L417" s="7" t="s">
        <v>16</v>
      </c>
      <c r="N417" s="8"/>
    </row>
    <row r="418" spans="1:16" s="2" customFormat="1" ht="6.75" customHeight="1" x14ac:dyDescent="0.35">
      <c r="A418" s="1"/>
      <c r="B418" s="1"/>
      <c r="E418" s="1"/>
      <c r="F418" s="12"/>
      <c r="G418" s="1"/>
      <c r="H418" s="3"/>
      <c r="I418" s="1"/>
      <c r="J418" s="1"/>
      <c r="K418" s="1"/>
      <c r="L418" s="7"/>
      <c r="N418" s="1"/>
      <c r="O418" s="1"/>
    </row>
    <row r="419" spans="1:16" s="2" customFormat="1" ht="19.5" customHeight="1" x14ac:dyDescent="0.35">
      <c r="A419" s="1" t="s">
        <v>19</v>
      </c>
      <c r="B419" s="1"/>
      <c r="E419" s="1" t="s">
        <v>15</v>
      </c>
      <c r="F419" s="11" t="s">
        <v>4</v>
      </c>
      <c r="G419" s="1"/>
      <c r="H419" s="3" t="s">
        <v>3</v>
      </c>
      <c r="I419" s="1"/>
      <c r="J419" s="8"/>
      <c r="K419" s="1"/>
      <c r="L419" s="7" t="s">
        <v>16</v>
      </c>
      <c r="N419" s="8"/>
    </row>
    <row r="420" spans="1:16" ht="7.5" customHeight="1" x14ac:dyDescent="0.35">
      <c r="C420" s="2"/>
      <c r="D420" s="2"/>
      <c r="H420" s="3"/>
      <c r="L420" s="7"/>
      <c r="M420" s="2"/>
      <c r="P420" s="2"/>
    </row>
    <row r="421" spans="1:16" ht="22.5" customHeight="1" x14ac:dyDescent="0.35">
      <c r="A421" s="2" t="s">
        <v>20</v>
      </c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</row>
    <row r="422" spans="1:16" ht="23.25" customHeight="1" x14ac:dyDescent="0.35">
      <c r="B422" s="163" t="s">
        <v>117</v>
      </c>
      <c r="C422" s="158"/>
      <c r="D422" s="158"/>
      <c r="E422" s="158"/>
      <c r="F422" s="158"/>
      <c r="G422" s="158"/>
      <c r="H422" s="158"/>
      <c r="I422" s="158"/>
      <c r="J422" s="158"/>
      <c r="K422" s="158"/>
      <c r="L422" s="158"/>
      <c r="M422" s="158"/>
      <c r="N422" s="158"/>
      <c r="O422" s="158"/>
    </row>
    <row r="423" spans="1:16" ht="20.25" customHeight="1" x14ac:dyDescent="0.35">
      <c r="A423" s="2" t="s">
        <v>21</v>
      </c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</row>
    <row r="424" spans="1:16" ht="24" customHeight="1" x14ac:dyDescent="0.35">
      <c r="B424" s="158">
        <f>VLOOKUP('Thang 2'!D399,'Đầu vào'!A:H,8,0)</f>
        <v>0</v>
      </c>
      <c r="C424" s="158"/>
      <c r="D424" s="158"/>
      <c r="E424" s="158"/>
      <c r="F424" s="158"/>
      <c r="G424" s="158"/>
      <c r="H424" s="158"/>
      <c r="I424" s="158"/>
      <c r="J424" s="158"/>
      <c r="K424" s="158"/>
      <c r="L424" s="158"/>
      <c r="M424" s="158"/>
      <c r="N424" s="158"/>
      <c r="O424" s="158"/>
    </row>
    <row r="426" spans="1:16" s="2" customFormat="1" ht="17.399999999999999" x14ac:dyDescent="0.3">
      <c r="C426" s="10" t="s">
        <v>35</v>
      </c>
      <c r="G426" s="10"/>
      <c r="K426" s="10" t="s">
        <v>22</v>
      </c>
    </row>
    <row r="432" spans="1:16" s="2" customFormat="1" ht="17.399999999999999" x14ac:dyDescent="0.3">
      <c r="C432" s="10" t="str">
        <f>'Đầu vào'!$C$7</f>
        <v xml:space="preserve">Nguyễn Tuấn Thành </v>
      </c>
      <c r="G432" s="10"/>
      <c r="K432" s="10" t="str">
        <f>'Đầu vào'!$C$8</f>
        <v>Nguyễn Sĩ Thoả</v>
      </c>
    </row>
    <row r="433" spans="1:16" ht="22.5" customHeight="1" x14ac:dyDescent="0.35">
      <c r="A433" s="155" t="s">
        <v>0</v>
      </c>
      <c r="B433" s="155"/>
      <c r="C433" s="155"/>
      <c r="D433" s="155"/>
      <c r="E433" s="155"/>
      <c r="F433" s="155"/>
      <c r="G433" s="155"/>
      <c r="H433" s="155"/>
      <c r="I433" s="155"/>
      <c r="J433" s="155"/>
      <c r="K433" s="155"/>
      <c r="L433" s="155"/>
      <c r="M433" s="155"/>
      <c r="N433" s="155"/>
      <c r="O433" s="155"/>
    </row>
    <row r="434" spans="1:16" ht="13.5" customHeight="1" x14ac:dyDescent="0.35"/>
    <row r="435" spans="1:16" x14ac:dyDescent="0.35">
      <c r="A435" s="2" t="s">
        <v>1</v>
      </c>
      <c r="B435" s="2"/>
      <c r="D435" s="3">
        <f>D399+1</f>
        <v>56</v>
      </c>
    </row>
    <row r="436" spans="1:16" x14ac:dyDescent="0.35">
      <c r="O436" s="4" t="str">
        <f>"Hải phòng, ngày "&amp;DAY(P436)&amp;" tháng "&amp;MONTH(P436)&amp;" năm 2025"</f>
        <v>Hải phòng, ngày 24 tháng 12 năm 2025</v>
      </c>
      <c r="P436" s="5">
        <f>VLOOKUP('Thang 2'!D435,'Đầu vào'!A:H,2,0)</f>
        <v>46015</v>
      </c>
    </row>
    <row r="438" spans="1:16" ht="21" customHeight="1" x14ac:dyDescent="0.35">
      <c r="A438" s="2" t="s">
        <v>2</v>
      </c>
      <c r="B438" s="2"/>
      <c r="C438" s="2"/>
      <c r="D438" s="6" t="s">
        <v>3</v>
      </c>
      <c r="E438" s="7"/>
      <c r="F438" s="11" t="s">
        <v>4</v>
      </c>
      <c r="H438" s="7" t="s">
        <v>5</v>
      </c>
      <c r="I438" s="7"/>
      <c r="J438" s="8"/>
      <c r="L438" s="7" t="s">
        <v>6</v>
      </c>
      <c r="N438" s="8"/>
    </row>
    <row r="439" spans="1:16" ht="21" customHeight="1" x14ac:dyDescent="0.35">
      <c r="A439" s="2" t="s">
        <v>7</v>
      </c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</row>
    <row r="440" spans="1:16" ht="21" customHeight="1" x14ac:dyDescent="0.35">
      <c r="A440" s="1" t="s">
        <v>8</v>
      </c>
      <c r="C440" s="9" t="str">
        <f>VLOOKUP('Thang 2'!D435,'Đầu vào'!A:H,5,0)</f>
        <v>01 tổ</v>
      </c>
    </row>
    <row r="441" spans="1:16" ht="21" customHeight="1" x14ac:dyDescent="0.35">
      <c r="A441" s="1" t="s">
        <v>9</v>
      </c>
    </row>
    <row r="442" spans="1:16" ht="24" customHeight="1" x14ac:dyDescent="0.35">
      <c r="B442" s="156" t="str">
        <f>VLOOKUP('Thang 2'!D435,'Đầu vào'!A:H,6,0)</f>
        <v>Cần cẩu</v>
      </c>
      <c r="C442" s="156"/>
      <c r="D442" s="156"/>
      <c r="E442" s="156"/>
      <c r="F442" s="156"/>
      <c r="G442" s="156"/>
      <c r="H442" s="156"/>
      <c r="I442" s="156"/>
      <c r="J442" s="156"/>
      <c r="K442" s="156"/>
      <c r="L442" s="156"/>
      <c r="M442" s="156"/>
      <c r="N442" s="156"/>
      <c r="O442" s="156"/>
    </row>
    <row r="443" spans="1:16" ht="19.5" customHeight="1" x14ac:dyDescent="0.35">
      <c r="A443" s="2" t="s">
        <v>10</v>
      </c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</row>
    <row r="444" spans="1:16" ht="19.5" customHeight="1" x14ac:dyDescent="0.35">
      <c r="A444" s="2" t="s">
        <v>11</v>
      </c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</row>
    <row r="445" spans="1:16" ht="24.75" customHeight="1" x14ac:dyDescent="0.35">
      <c r="A445" s="9"/>
      <c r="B445" s="157" t="str">
        <f>VLOOKUP('Thang 2'!D435,'Đầu vào'!A:H,3,0)</f>
        <v xml:space="preserve">- Lắp đặt khối móng bê tông đỡ đoạn ống, ống bê tông </v>
      </c>
      <c r="C445" s="157"/>
      <c r="D445" s="157"/>
      <c r="E445" s="157"/>
      <c r="F445" s="157"/>
      <c r="G445" s="157"/>
      <c r="H445" s="157"/>
      <c r="I445" s="157"/>
      <c r="J445" s="157"/>
      <c r="K445" s="157"/>
      <c r="L445" s="157"/>
      <c r="M445" s="157"/>
      <c r="N445" s="157"/>
      <c r="O445" s="157"/>
      <c r="P445" s="9"/>
    </row>
    <row r="446" spans="1:16" ht="23.25" customHeight="1" x14ac:dyDescent="0.35">
      <c r="A446" s="2" t="s">
        <v>12</v>
      </c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</row>
    <row r="447" spans="1:16" s="95" customFormat="1" ht="30.75" customHeight="1" x14ac:dyDescent="0.25">
      <c r="A447" s="94"/>
      <c r="B447" s="162">
        <f>VLOOKUP('Thang 2'!D435,'Đầu vào'!A:H,4,0)</f>
        <v>0</v>
      </c>
      <c r="C447" s="162"/>
      <c r="D447" s="162"/>
      <c r="E447" s="162"/>
      <c r="F447" s="162"/>
      <c r="G447" s="162"/>
      <c r="H447" s="162"/>
      <c r="I447" s="162"/>
      <c r="J447" s="162"/>
      <c r="K447" s="162"/>
      <c r="L447" s="162"/>
      <c r="M447" s="162"/>
      <c r="N447" s="162"/>
      <c r="O447" s="162"/>
      <c r="P447" s="94"/>
    </row>
    <row r="448" spans="1:16" ht="21" customHeight="1" x14ac:dyDescent="0.35">
      <c r="A448" s="2" t="s">
        <v>13</v>
      </c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</row>
    <row r="449" spans="1:16" s="2" customFormat="1" ht="20.25" customHeight="1" x14ac:dyDescent="0.35">
      <c r="A449" s="1" t="s">
        <v>14</v>
      </c>
      <c r="B449" s="1"/>
      <c r="E449" s="1" t="s">
        <v>15</v>
      </c>
      <c r="F449" s="11" t="s">
        <v>4</v>
      </c>
      <c r="G449" s="1"/>
      <c r="H449" s="3" t="s">
        <v>3</v>
      </c>
      <c r="I449" s="1"/>
      <c r="J449" s="8"/>
      <c r="K449" s="1"/>
      <c r="L449" s="7" t="s">
        <v>16</v>
      </c>
      <c r="N449" s="8"/>
      <c r="O449" s="1"/>
    </row>
    <row r="450" spans="1:16" s="2" customFormat="1" ht="6" customHeight="1" x14ac:dyDescent="0.35">
      <c r="A450" s="1"/>
      <c r="B450" s="1"/>
      <c r="E450" s="1"/>
      <c r="F450" s="12"/>
      <c r="G450" s="1"/>
      <c r="H450" s="3"/>
      <c r="I450" s="1"/>
      <c r="J450" s="1"/>
      <c r="K450" s="1"/>
      <c r="L450" s="7"/>
      <c r="N450" s="1"/>
      <c r="O450" s="1"/>
    </row>
    <row r="451" spans="1:16" s="2" customFormat="1" ht="20.25" customHeight="1" x14ac:dyDescent="0.35">
      <c r="A451" s="1" t="s">
        <v>17</v>
      </c>
      <c r="B451" s="1"/>
      <c r="E451" s="1" t="s">
        <v>15</v>
      </c>
      <c r="F451" s="11" t="s">
        <v>4</v>
      </c>
      <c r="G451" s="1"/>
      <c r="H451" s="3" t="s">
        <v>3</v>
      </c>
      <c r="I451" s="1"/>
      <c r="J451" s="8"/>
      <c r="K451" s="1"/>
      <c r="L451" s="7" t="s">
        <v>16</v>
      </c>
      <c r="N451" s="8"/>
    </row>
    <row r="452" spans="1:16" s="2" customFormat="1" ht="5.25" customHeight="1" x14ac:dyDescent="0.35">
      <c r="A452" s="1"/>
      <c r="B452" s="1"/>
      <c r="E452" s="1"/>
      <c r="F452" s="12"/>
      <c r="G452" s="1"/>
      <c r="H452" s="3"/>
      <c r="I452" s="1"/>
      <c r="J452" s="1"/>
      <c r="K452" s="1"/>
      <c r="L452" s="7"/>
      <c r="N452" s="1"/>
      <c r="O452" s="1"/>
    </row>
    <row r="453" spans="1:16" s="2" customFormat="1" ht="21" customHeight="1" x14ac:dyDescent="0.35">
      <c r="A453" s="1" t="s">
        <v>18</v>
      </c>
      <c r="B453" s="1"/>
      <c r="E453" s="1" t="s">
        <v>15</v>
      </c>
      <c r="F453" s="11" t="s">
        <v>4</v>
      </c>
      <c r="G453" s="1"/>
      <c r="H453" s="3" t="s">
        <v>3</v>
      </c>
      <c r="I453" s="1"/>
      <c r="J453" s="8"/>
      <c r="K453" s="1"/>
      <c r="L453" s="7" t="s">
        <v>16</v>
      </c>
      <c r="N453" s="8"/>
    </row>
    <row r="454" spans="1:16" s="2" customFormat="1" ht="6.75" customHeight="1" x14ac:dyDescent="0.35">
      <c r="A454" s="1"/>
      <c r="B454" s="1"/>
      <c r="E454" s="1"/>
      <c r="F454" s="12"/>
      <c r="G454" s="1"/>
      <c r="H454" s="3"/>
      <c r="I454" s="1"/>
      <c r="J454" s="1"/>
      <c r="K454" s="1"/>
      <c r="L454" s="7"/>
      <c r="N454" s="1"/>
      <c r="O454" s="1"/>
    </row>
    <row r="455" spans="1:16" s="2" customFormat="1" ht="19.5" customHeight="1" x14ac:dyDescent="0.35">
      <c r="A455" s="1" t="s">
        <v>19</v>
      </c>
      <c r="B455" s="1"/>
      <c r="E455" s="1" t="s">
        <v>15</v>
      </c>
      <c r="F455" s="11" t="s">
        <v>4</v>
      </c>
      <c r="G455" s="1"/>
      <c r="H455" s="3" t="s">
        <v>3</v>
      </c>
      <c r="I455" s="1"/>
      <c r="J455" s="8"/>
      <c r="K455" s="1"/>
      <c r="L455" s="7" t="s">
        <v>16</v>
      </c>
      <c r="N455" s="8"/>
    </row>
    <row r="456" spans="1:16" ht="7.5" customHeight="1" x14ac:dyDescent="0.35">
      <c r="C456" s="2"/>
      <c r="D456" s="2"/>
      <c r="H456" s="3"/>
      <c r="L456" s="7"/>
      <c r="M456" s="2"/>
      <c r="P456" s="2"/>
    </row>
    <row r="457" spans="1:16" ht="22.5" customHeight="1" x14ac:dyDescent="0.35">
      <c r="A457" s="2" t="s">
        <v>20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</row>
    <row r="458" spans="1:16" ht="23.25" customHeight="1" x14ac:dyDescent="0.35">
      <c r="B458" s="158">
        <f>VLOOKUP('Thang 2'!D435,'Đầu vào'!A:H,7,0)</f>
        <v>0</v>
      </c>
      <c r="C458" s="158"/>
      <c r="D458" s="158"/>
      <c r="E458" s="158"/>
      <c r="F458" s="158"/>
      <c r="G458" s="158"/>
      <c r="H458" s="158"/>
      <c r="I458" s="158"/>
      <c r="J458" s="158"/>
      <c r="K458" s="158"/>
      <c r="L458" s="158"/>
      <c r="M458" s="158"/>
      <c r="N458" s="158"/>
      <c r="O458" s="158"/>
    </row>
    <row r="459" spans="1:16" ht="20.25" customHeight="1" x14ac:dyDescent="0.35">
      <c r="A459" s="2" t="s">
        <v>21</v>
      </c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</row>
    <row r="460" spans="1:16" ht="24" customHeight="1" x14ac:dyDescent="0.35">
      <c r="B460" s="158">
        <f>VLOOKUP('Thang 2'!D435,'Đầu vào'!A:H,8,0)</f>
        <v>0</v>
      </c>
      <c r="C460" s="158"/>
      <c r="D460" s="158"/>
      <c r="E460" s="158"/>
      <c r="F460" s="158"/>
      <c r="G460" s="158"/>
      <c r="H460" s="158"/>
      <c r="I460" s="158"/>
      <c r="J460" s="158"/>
      <c r="K460" s="158"/>
      <c r="L460" s="158"/>
      <c r="M460" s="158"/>
      <c r="N460" s="158"/>
      <c r="O460" s="158"/>
    </row>
    <row r="462" spans="1:16" s="2" customFormat="1" ht="17.399999999999999" x14ac:dyDescent="0.3">
      <c r="C462" s="10" t="s">
        <v>35</v>
      </c>
      <c r="G462" s="10"/>
      <c r="K462" s="10" t="s">
        <v>22</v>
      </c>
    </row>
    <row r="468" spans="1:16" s="2" customFormat="1" ht="17.399999999999999" x14ac:dyDescent="0.3">
      <c r="C468" s="10" t="str">
        <f>'Đầu vào'!$C$7</f>
        <v xml:space="preserve">Nguyễn Tuấn Thành </v>
      </c>
      <c r="G468" s="10"/>
      <c r="K468" s="10" t="str">
        <f>'Đầu vào'!$C$8</f>
        <v>Nguyễn Sĩ Thoả</v>
      </c>
    </row>
    <row r="469" spans="1:16" ht="22.5" customHeight="1" x14ac:dyDescent="0.35">
      <c r="A469" s="155" t="s">
        <v>0</v>
      </c>
      <c r="B469" s="155"/>
      <c r="C469" s="155"/>
      <c r="D469" s="155"/>
      <c r="E469" s="155"/>
      <c r="F469" s="155"/>
      <c r="G469" s="155"/>
      <c r="H469" s="155"/>
      <c r="I469" s="155"/>
      <c r="J469" s="155"/>
      <c r="K469" s="155"/>
      <c r="L469" s="155"/>
      <c r="M469" s="155"/>
      <c r="N469" s="155"/>
      <c r="O469" s="155"/>
    </row>
    <row r="470" spans="1:16" ht="13.5" customHeight="1" x14ac:dyDescent="0.35"/>
    <row r="471" spans="1:16" x14ac:dyDescent="0.35">
      <c r="A471" s="2" t="s">
        <v>1</v>
      </c>
      <c r="B471" s="2"/>
      <c r="D471" s="3">
        <f>D435+1</f>
        <v>57</v>
      </c>
    </row>
    <row r="472" spans="1:16" x14ac:dyDescent="0.35">
      <c r="O472" s="4" t="str">
        <f>"Hải phòng, ngày "&amp;DAY(P472)&amp;" tháng "&amp;MONTH(P472)&amp;" năm 2025"</f>
        <v>Hải phòng, ngày 25 tháng 12 năm 2025</v>
      </c>
      <c r="P472" s="5">
        <f>VLOOKUP('Thang 2'!D471,'Đầu vào'!A:H,2,0)</f>
        <v>46016</v>
      </c>
    </row>
    <row r="474" spans="1:16" ht="21" customHeight="1" x14ac:dyDescent="0.35">
      <c r="A474" s="2" t="s">
        <v>2</v>
      </c>
      <c r="B474" s="2"/>
      <c r="C474" s="2"/>
      <c r="D474" s="6" t="s">
        <v>3</v>
      </c>
      <c r="E474" s="7"/>
      <c r="F474" s="11" t="s">
        <v>4</v>
      </c>
      <c r="H474" s="7" t="s">
        <v>5</v>
      </c>
      <c r="I474" s="7"/>
      <c r="J474" s="8"/>
      <c r="L474" s="7" t="s">
        <v>6</v>
      </c>
      <c r="N474" s="8"/>
    </row>
    <row r="475" spans="1:16" ht="21" customHeight="1" x14ac:dyDescent="0.35">
      <c r="A475" s="2" t="s">
        <v>7</v>
      </c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</row>
    <row r="476" spans="1:16" ht="21" customHeight="1" x14ac:dyDescent="0.35">
      <c r="A476" s="1" t="s">
        <v>8</v>
      </c>
      <c r="C476" s="9" t="str">
        <f>VLOOKUP('Thang 2'!D471,'Đầu vào'!A:H,5,0)</f>
        <v>01 tổ</v>
      </c>
    </row>
    <row r="477" spans="1:16" ht="21" customHeight="1" x14ac:dyDescent="0.35">
      <c r="A477" s="1" t="s">
        <v>9</v>
      </c>
    </row>
    <row r="478" spans="1:16" ht="24" customHeight="1" x14ac:dyDescent="0.35">
      <c r="B478" s="156" t="str">
        <f>VLOOKUP('Thang 2'!D471,'Đầu vào'!A:H,6,0)</f>
        <v>Cần cẩu</v>
      </c>
      <c r="C478" s="156"/>
      <c r="D478" s="156"/>
      <c r="E478" s="156"/>
      <c r="F478" s="156"/>
      <c r="G478" s="156"/>
      <c r="H478" s="156"/>
      <c r="I478" s="156"/>
      <c r="J478" s="156"/>
      <c r="K478" s="156"/>
      <c r="L478" s="156"/>
      <c r="M478" s="156"/>
      <c r="N478" s="156"/>
      <c r="O478" s="156"/>
    </row>
    <row r="479" spans="1:16" ht="19.5" customHeight="1" x14ac:dyDescent="0.35">
      <c r="A479" s="2" t="s">
        <v>10</v>
      </c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</row>
    <row r="480" spans="1:16" ht="19.5" customHeight="1" x14ac:dyDescent="0.35">
      <c r="A480" s="2" t="s">
        <v>11</v>
      </c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</row>
    <row r="481" spans="1:16" s="95" customFormat="1" ht="21.75" customHeight="1" x14ac:dyDescent="0.25">
      <c r="A481" s="94"/>
      <c r="B481" s="162" t="str">
        <f>VLOOKUP('Thang 2'!D471,'Đầu vào'!A:H,3,0)</f>
        <v xml:space="preserve">- Lắp đặt khối móng bê tông đỡ đoạn ống, ống bê tông </v>
      </c>
      <c r="C481" s="162"/>
      <c r="D481" s="162"/>
      <c r="E481" s="162"/>
      <c r="F481" s="162"/>
      <c r="G481" s="162"/>
      <c r="H481" s="162"/>
      <c r="I481" s="162"/>
      <c r="J481" s="162"/>
      <c r="K481" s="162"/>
      <c r="L481" s="162"/>
      <c r="M481" s="162"/>
      <c r="N481" s="162"/>
      <c r="O481" s="162"/>
      <c r="P481" s="94"/>
    </row>
    <row r="482" spans="1:16" ht="23.25" customHeight="1" x14ac:dyDescent="0.35">
      <c r="A482" s="2" t="s">
        <v>12</v>
      </c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</row>
    <row r="483" spans="1:16" ht="31.95" customHeight="1" x14ac:dyDescent="0.35">
      <c r="A483" s="9"/>
      <c r="B483" s="162">
        <f>VLOOKUP('Thang 2'!D471,'Đầu vào'!A:H,4,0)</f>
        <v>0</v>
      </c>
      <c r="C483" s="162"/>
      <c r="D483" s="162"/>
      <c r="E483" s="162"/>
      <c r="F483" s="162"/>
      <c r="G483" s="162"/>
      <c r="H483" s="162"/>
      <c r="I483" s="162"/>
      <c r="J483" s="162"/>
      <c r="K483" s="162"/>
      <c r="L483" s="162"/>
      <c r="M483" s="162"/>
      <c r="N483" s="162"/>
      <c r="O483" s="162"/>
      <c r="P483" s="9"/>
    </row>
    <row r="484" spans="1:16" ht="21" customHeight="1" x14ac:dyDescent="0.35">
      <c r="A484" s="2" t="s">
        <v>13</v>
      </c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</row>
    <row r="485" spans="1:16" s="2" customFormat="1" ht="20.25" customHeight="1" x14ac:dyDescent="0.35">
      <c r="A485" s="1" t="s">
        <v>14</v>
      </c>
      <c r="B485" s="1"/>
      <c r="E485" s="1" t="s">
        <v>15</v>
      </c>
      <c r="F485" s="11" t="s">
        <v>4</v>
      </c>
      <c r="G485" s="1"/>
      <c r="H485" s="3" t="s">
        <v>3</v>
      </c>
      <c r="I485" s="1"/>
      <c r="J485" s="8"/>
      <c r="K485" s="1"/>
      <c r="L485" s="7" t="s">
        <v>16</v>
      </c>
      <c r="N485" s="8"/>
      <c r="O485" s="1"/>
    </row>
    <row r="486" spans="1:16" s="2" customFormat="1" ht="6" customHeight="1" x14ac:dyDescent="0.35">
      <c r="A486" s="1"/>
      <c r="B486" s="1"/>
      <c r="E486" s="1"/>
      <c r="F486" s="12"/>
      <c r="G486" s="1"/>
      <c r="H486" s="3"/>
      <c r="I486" s="1"/>
      <c r="J486" s="1"/>
      <c r="K486" s="1"/>
      <c r="L486" s="7"/>
      <c r="N486" s="1"/>
      <c r="O486" s="1"/>
    </row>
    <row r="487" spans="1:16" s="2" customFormat="1" ht="20.25" customHeight="1" x14ac:dyDescent="0.35">
      <c r="A487" s="1" t="s">
        <v>17</v>
      </c>
      <c r="B487" s="1"/>
      <c r="E487" s="1" t="s">
        <v>15</v>
      </c>
      <c r="F487" s="11" t="s">
        <v>4</v>
      </c>
      <c r="G487" s="1"/>
      <c r="H487" s="3" t="s">
        <v>3</v>
      </c>
      <c r="I487" s="1"/>
      <c r="J487" s="8"/>
      <c r="K487" s="1"/>
      <c r="L487" s="7" t="s">
        <v>16</v>
      </c>
      <c r="N487" s="8"/>
    </row>
    <row r="488" spans="1:16" s="2" customFormat="1" ht="5.25" customHeight="1" x14ac:dyDescent="0.35">
      <c r="A488" s="1"/>
      <c r="B488" s="1"/>
      <c r="E488" s="1"/>
      <c r="F488" s="12"/>
      <c r="G488" s="1"/>
      <c r="H488" s="3"/>
      <c r="I488" s="1"/>
      <c r="J488" s="1"/>
      <c r="K488" s="1"/>
      <c r="L488" s="7"/>
      <c r="N488" s="1"/>
      <c r="O488" s="1"/>
    </row>
    <row r="489" spans="1:16" s="2" customFormat="1" ht="21" customHeight="1" x14ac:dyDescent="0.35">
      <c r="A489" s="1" t="s">
        <v>18</v>
      </c>
      <c r="B489" s="1"/>
      <c r="E489" s="1" t="s">
        <v>15</v>
      </c>
      <c r="F489" s="11" t="s">
        <v>4</v>
      </c>
      <c r="G489" s="1"/>
      <c r="H489" s="3" t="s">
        <v>3</v>
      </c>
      <c r="I489" s="1"/>
      <c r="J489" s="8"/>
      <c r="K489" s="1"/>
      <c r="L489" s="7" t="s">
        <v>16</v>
      </c>
      <c r="N489" s="8"/>
    </row>
    <row r="490" spans="1:16" s="2" customFormat="1" ht="6.75" customHeight="1" x14ac:dyDescent="0.35">
      <c r="A490" s="1"/>
      <c r="B490" s="1"/>
      <c r="E490" s="1"/>
      <c r="F490" s="12"/>
      <c r="G490" s="1"/>
      <c r="H490" s="3"/>
      <c r="I490" s="1"/>
      <c r="J490" s="1"/>
      <c r="K490" s="1"/>
      <c r="L490" s="7"/>
      <c r="N490" s="1"/>
      <c r="O490" s="1"/>
    </row>
    <row r="491" spans="1:16" s="2" customFormat="1" ht="19.5" customHeight="1" x14ac:dyDescent="0.35">
      <c r="A491" s="1" t="s">
        <v>19</v>
      </c>
      <c r="B491" s="1"/>
      <c r="E491" s="1" t="s">
        <v>15</v>
      </c>
      <c r="F491" s="11" t="s">
        <v>4</v>
      </c>
      <c r="G491" s="1"/>
      <c r="H491" s="3" t="s">
        <v>3</v>
      </c>
      <c r="I491" s="1"/>
      <c r="J491" s="8"/>
      <c r="K491" s="1"/>
      <c r="L491" s="7" t="s">
        <v>16</v>
      </c>
      <c r="N491" s="8"/>
    </row>
    <row r="492" spans="1:16" ht="7.5" customHeight="1" x14ac:dyDescent="0.35">
      <c r="C492" s="2"/>
      <c r="D492" s="2"/>
      <c r="H492" s="3"/>
      <c r="L492" s="7"/>
      <c r="M492" s="2"/>
      <c r="P492" s="2"/>
    </row>
    <row r="493" spans="1:16" ht="22.5" customHeight="1" x14ac:dyDescent="0.35">
      <c r="A493" s="2" t="s">
        <v>20</v>
      </c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</row>
    <row r="494" spans="1:16" ht="23.25" customHeight="1" x14ac:dyDescent="0.35">
      <c r="B494" s="158">
        <f>VLOOKUP('Thang 2'!D471,'Đầu vào'!A:H,7,0)</f>
        <v>0</v>
      </c>
      <c r="C494" s="158"/>
      <c r="D494" s="158"/>
      <c r="E494" s="158"/>
      <c r="F494" s="158"/>
      <c r="G494" s="158"/>
      <c r="H494" s="158"/>
      <c r="I494" s="158"/>
      <c r="J494" s="158"/>
      <c r="K494" s="158"/>
      <c r="L494" s="158"/>
      <c r="M494" s="158"/>
      <c r="N494" s="158"/>
      <c r="O494" s="158"/>
    </row>
    <row r="495" spans="1:16" ht="20.25" customHeight="1" x14ac:dyDescent="0.35">
      <c r="A495" s="2" t="s">
        <v>21</v>
      </c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</row>
    <row r="496" spans="1:16" ht="24" customHeight="1" x14ac:dyDescent="0.35">
      <c r="B496" s="158">
        <f>VLOOKUP('Thang 2'!D471,'Đầu vào'!A:H,8,0)</f>
        <v>0</v>
      </c>
      <c r="C496" s="158"/>
      <c r="D496" s="158"/>
      <c r="E496" s="158"/>
      <c r="F496" s="158"/>
      <c r="G496" s="158"/>
      <c r="H496" s="158"/>
      <c r="I496" s="158"/>
      <c r="J496" s="158"/>
      <c r="K496" s="158"/>
      <c r="L496" s="158"/>
      <c r="M496" s="158"/>
      <c r="N496" s="158"/>
      <c r="O496" s="158"/>
    </row>
    <row r="498" spans="1:16" s="2" customFormat="1" ht="17.399999999999999" x14ac:dyDescent="0.3">
      <c r="C498" s="10" t="s">
        <v>35</v>
      </c>
      <c r="G498" s="10"/>
      <c r="K498" s="10" t="s">
        <v>22</v>
      </c>
    </row>
    <row r="504" spans="1:16" s="2" customFormat="1" ht="17.399999999999999" x14ac:dyDescent="0.3">
      <c r="C504" s="10" t="str">
        <f>'Đầu vào'!$C$7</f>
        <v xml:space="preserve">Nguyễn Tuấn Thành </v>
      </c>
      <c r="G504" s="10"/>
      <c r="K504" s="10" t="str">
        <f>'Đầu vào'!$C$8</f>
        <v>Nguyễn Sĩ Thoả</v>
      </c>
    </row>
    <row r="505" spans="1:16" ht="22.5" customHeight="1" x14ac:dyDescent="0.35">
      <c r="A505" s="155" t="s">
        <v>0</v>
      </c>
      <c r="B505" s="155"/>
      <c r="C505" s="155"/>
      <c r="D505" s="155"/>
      <c r="E505" s="155"/>
      <c r="F505" s="155"/>
      <c r="G505" s="155"/>
      <c r="H505" s="155"/>
      <c r="I505" s="155"/>
      <c r="J505" s="155"/>
      <c r="K505" s="155"/>
      <c r="L505" s="155"/>
      <c r="M505" s="155"/>
      <c r="N505" s="155"/>
      <c r="O505" s="155"/>
    </row>
    <row r="506" spans="1:16" ht="13.5" customHeight="1" x14ac:dyDescent="0.35"/>
    <row r="507" spans="1:16" x14ac:dyDescent="0.35">
      <c r="A507" s="2" t="s">
        <v>1</v>
      </c>
      <c r="B507" s="2"/>
      <c r="D507" s="3">
        <f>D471+1</f>
        <v>58</v>
      </c>
    </row>
    <row r="508" spans="1:16" x14ac:dyDescent="0.35">
      <c r="O508" s="4" t="str">
        <f>"Hải phòng, ngày "&amp;DAY(P508)&amp;" tháng "&amp;MONTH(P508)&amp;" năm 2025"</f>
        <v>Hải phòng, ngày 26 tháng 12 năm 2025</v>
      </c>
      <c r="P508" s="5">
        <f>VLOOKUP('Thang 2'!D507,'Đầu vào'!A:H,2,0)</f>
        <v>46017</v>
      </c>
    </row>
    <row r="510" spans="1:16" ht="21" customHeight="1" x14ac:dyDescent="0.35">
      <c r="A510" s="2" t="s">
        <v>2</v>
      </c>
      <c r="B510" s="2"/>
      <c r="C510" s="2"/>
      <c r="D510" s="6" t="s">
        <v>3</v>
      </c>
      <c r="E510" s="7"/>
      <c r="F510" s="11" t="s">
        <v>4</v>
      </c>
      <c r="H510" s="7" t="s">
        <v>5</v>
      </c>
      <c r="I510" s="7"/>
      <c r="J510" s="8"/>
      <c r="L510" s="7" t="s">
        <v>6</v>
      </c>
      <c r="N510" s="8"/>
    </row>
    <row r="511" spans="1:16" ht="21" customHeight="1" x14ac:dyDescent="0.35">
      <c r="A511" s="2" t="s">
        <v>7</v>
      </c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</row>
    <row r="512" spans="1:16" ht="21" customHeight="1" x14ac:dyDescent="0.35">
      <c r="A512" s="1" t="s">
        <v>8</v>
      </c>
      <c r="C512" s="9" t="str">
        <f>VLOOKUP('Thang 2'!D507,'Đầu vào'!A:H,5,0)</f>
        <v>01 tổ</v>
      </c>
    </row>
    <row r="513" spans="1:16" ht="21" customHeight="1" x14ac:dyDescent="0.35">
      <c r="A513" s="1" t="s">
        <v>9</v>
      </c>
    </row>
    <row r="514" spans="1:16" ht="24" customHeight="1" x14ac:dyDescent="0.35">
      <c r="B514" s="156" t="str">
        <f>VLOOKUP('Thang 2'!D507,'Đầu vào'!A:H,6,0)</f>
        <v>Cần cẩu</v>
      </c>
      <c r="C514" s="156"/>
      <c r="D514" s="156"/>
      <c r="E514" s="156"/>
      <c r="F514" s="156"/>
      <c r="G514" s="156"/>
      <c r="H514" s="156"/>
      <c r="I514" s="156"/>
      <c r="J514" s="156"/>
      <c r="K514" s="156"/>
      <c r="L514" s="156"/>
      <c r="M514" s="156"/>
      <c r="N514" s="156"/>
      <c r="O514" s="156"/>
    </row>
    <row r="515" spans="1:16" ht="19.5" customHeight="1" x14ac:dyDescent="0.35">
      <c r="A515" s="2" t="s">
        <v>10</v>
      </c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</row>
    <row r="516" spans="1:16" ht="19.5" customHeight="1" x14ac:dyDescent="0.35">
      <c r="A516" s="2" t="s">
        <v>11</v>
      </c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</row>
    <row r="517" spans="1:16" ht="45" customHeight="1" x14ac:dyDescent="0.35">
      <c r="A517" s="9"/>
      <c r="B517" s="157" t="str">
        <f>VLOOKUP('Thang 2'!D507,'Đầu vào'!A:H,3,0)</f>
        <v xml:space="preserve">- Lắp đặt khối móng bê tông đỡ đoạn ống, ống bê tông </v>
      </c>
      <c r="C517" s="157"/>
      <c r="D517" s="157"/>
      <c r="E517" s="157"/>
      <c r="F517" s="157"/>
      <c r="G517" s="157"/>
      <c r="H517" s="157"/>
      <c r="I517" s="157"/>
      <c r="J517" s="157"/>
      <c r="K517" s="157"/>
      <c r="L517" s="157"/>
      <c r="M517" s="157"/>
      <c r="N517" s="157"/>
      <c r="O517" s="157"/>
      <c r="P517" s="9"/>
    </row>
    <row r="518" spans="1:16" ht="23.25" customHeight="1" x14ac:dyDescent="0.35">
      <c r="A518" s="2" t="s">
        <v>12</v>
      </c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</row>
    <row r="519" spans="1:16" ht="32.25" customHeight="1" x14ac:dyDescent="0.35">
      <c r="A519" s="9"/>
      <c r="B519" s="159"/>
      <c r="C519" s="157"/>
      <c r="D519" s="157"/>
      <c r="E519" s="157"/>
      <c r="F519" s="157"/>
      <c r="G519" s="157"/>
      <c r="H519" s="157"/>
      <c r="I519" s="157"/>
      <c r="J519" s="157"/>
      <c r="K519" s="157"/>
      <c r="L519" s="157"/>
      <c r="M519" s="157"/>
      <c r="N519" s="157"/>
      <c r="O519" s="157"/>
      <c r="P519" s="9"/>
    </row>
    <row r="520" spans="1:16" ht="21" customHeight="1" x14ac:dyDescent="0.35">
      <c r="A520" s="2" t="s">
        <v>13</v>
      </c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</row>
    <row r="521" spans="1:16" s="2" customFormat="1" ht="20.25" customHeight="1" x14ac:dyDescent="0.35">
      <c r="A521" s="1" t="s">
        <v>14</v>
      </c>
      <c r="B521" s="1"/>
      <c r="E521" s="1" t="s">
        <v>15</v>
      </c>
      <c r="F521" s="11" t="s">
        <v>4</v>
      </c>
      <c r="G521" s="1"/>
      <c r="H521" s="3" t="s">
        <v>3</v>
      </c>
      <c r="I521" s="1"/>
      <c r="J521" s="8"/>
      <c r="K521" s="1"/>
      <c r="L521" s="7" t="s">
        <v>16</v>
      </c>
      <c r="N521" s="8"/>
      <c r="O521" s="1"/>
    </row>
    <row r="522" spans="1:16" s="2" customFormat="1" ht="6" customHeight="1" x14ac:dyDescent="0.35">
      <c r="A522" s="1"/>
      <c r="B522" s="1"/>
      <c r="E522" s="1"/>
      <c r="F522" s="12"/>
      <c r="G522" s="1"/>
      <c r="H522" s="3"/>
      <c r="I522" s="1"/>
      <c r="J522" s="1"/>
      <c r="K522" s="1"/>
      <c r="L522" s="7"/>
      <c r="N522" s="1"/>
      <c r="O522" s="1"/>
    </row>
    <row r="523" spans="1:16" s="2" customFormat="1" ht="20.25" customHeight="1" x14ac:dyDescent="0.35">
      <c r="A523" s="1" t="s">
        <v>17</v>
      </c>
      <c r="B523" s="1"/>
      <c r="E523" s="1" t="s">
        <v>15</v>
      </c>
      <c r="F523" s="11" t="s">
        <v>4</v>
      </c>
      <c r="G523" s="1"/>
      <c r="H523" s="3" t="s">
        <v>3</v>
      </c>
      <c r="I523" s="1"/>
      <c r="J523" s="8"/>
      <c r="K523" s="1"/>
      <c r="L523" s="7" t="s">
        <v>16</v>
      </c>
      <c r="N523" s="8"/>
    </row>
    <row r="524" spans="1:16" s="2" customFormat="1" ht="5.25" customHeight="1" x14ac:dyDescent="0.35">
      <c r="A524" s="1"/>
      <c r="B524" s="1"/>
      <c r="E524" s="1"/>
      <c r="F524" s="12"/>
      <c r="G524" s="1"/>
      <c r="H524" s="3"/>
      <c r="I524" s="1"/>
      <c r="J524" s="1"/>
      <c r="K524" s="1"/>
      <c r="L524" s="7"/>
      <c r="N524" s="1"/>
      <c r="O524" s="1"/>
    </row>
    <row r="525" spans="1:16" s="2" customFormat="1" ht="21" customHeight="1" x14ac:dyDescent="0.35">
      <c r="A525" s="1" t="s">
        <v>18</v>
      </c>
      <c r="B525" s="1"/>
      <c r="E525" s="1" t="s">
        <v>15</v>
      </c>
      <c r="F525" s="11" t="s">
        <v>4</v>
      </c>
      <c r="G525" s="1"/>
      <c r="H525" s="3" t="s">
        <v>3</v>
      </c>
      <c r="I525" s="1"/>
      <c r="J525" s="8"/>
      <c r="K525" s="1"/>
      <c r="L525" s="7" t="s">
        <v>16</v>
      </c>
      <c r="N525" s="8"/>
    </row>
    <row r="526" spans="1:16" s="2" customFormat="1" ht="6.75" customHeight="1" x14ac:dyDescent="0.35">
      <c r="A526" s="1"/>
      <c r="B526" s="1"/>
      <c r="E526" s="1"/>
      <c r="F526" s="12"/>
      <c r="G526" s="1"/>
      <c r="H526" s="3"/>
      <c r="I526" s="1"/>
      <c r="J526" s="1"/>
      <c r="K526" s="1"/>
      <c r="L526" s="7"/>
      <c r="N526" s="1"/>
      <c r="O526" s="1"/>
    </row>
    <row r="527" spans="1:16" s="2" customFormat="1" ht="19.5" customHeight="1" x14ac:dyDescent="0.35">
      <c r="A527" s="1" t="s">
        <v>19</v>
      </c>
      <c r="B527" s="1"/>
      <c r="E527" s="1" t="s">
        <v>15</v>
      </c>
      <c r="F527" s="11" t="s">
        <v>4</v>
      </c>
      <c r="G527" s="1"/>
      <c r="H527" s="3" t="s">
        <v>3</v>
      </c>
      <c r="I527" s="1"/>
      <c r="J527" s="8"/>
      <c r="K527" s="1"/>
      <c r="L527" s="7" t="s">
        <v>16</v>
      </c>
      <c r="N527" s="8"/>
    </row>
    <row r="528" spans="1:16" ht="7.5" customHeight="1" x14ac:dyDescent="0.35">
      <c r="C528" s="2"/>
      <c r="D528" s="2"/>
      <c r="H528" s="3"/>
      <c r="L528" s="7"/>
      <c r="M528" s="2"/>
      <c r="P528" s="2"/>
    </row>
    <row r="529" spans="1:16" ht="22.5" customHeight="1" x14ac:dyDescent="0.35">
      <c r="A529" s="2" t="s">
        <v>20</v>
      </c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</row>
    <row r="530" spans="1:16" ht="23.25" customHeight="1" x14ac:dyDescent="0.35">
      <c r="B530" s="160" t="s">
        <v>118</v>
      </c>
      <c r="C530" s="161"/>
      <c r="D530" s="161"/>
      <c r="E530" s="161"/>
      <c r="F530" s="161"/>
      <c r="G530" s="161"/>
      <c r="H530" s="161"/>
      <c r="I530" s="161"/>
      <c r="J530" s="161"/>
      <c r="K530" s="161"/>
      <c r="L530" s="161"/>
      <c r="M530" s="161"/>
      <c r="N530" s="161"/>
      <c r="O530" s="161"/>
    </row>
    <row r="531" spans="1:16" ht="20.25" customHeight="1" x14ac:dyDescent="0.35">
      <c r="A531" s="2" t="s">
        <v>21</v>
      </c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</row>
    <row r="532" spans="1:16" ht="24" customHeight="1" x14ac:dyDescent="0.35">
      <c r="B532" s="158">
        <f>VLOOKUP('Thang 2'!D507,'Đầu vào'!A:H,8,0)</f>
        <v>0</v>
      </c>
      <c r="C532" s="158"/>
      <c r="D532" s="158"/>
      <c r="E532" s="158"/>
      <c r="F532" s="158"/>
      <c r="G532" s="158"/>
      <c r="H532" s="158"/>
      <c r="I532" s="158"/>
      <c r="J532" s="158"/>
      <c r="K532" s="158"/>
      <c r="L532" s="158"/>
      <c r="M532" s="158"/>
      <c r="N532" s="158"/>
      <c r="O532" s="158"/>
    </row>
    <row r="534" spans="1:16" s="2" customFormat="1" ht="17.399999999999999" x14ac:dyDescent="0.3">
      <c r="C534" s="10" t="s">
        <v>35</v>
      </c>
      <c r="G534" s="10"/>
      <c r="K534" s="10" t="s">
        <v>22</v>
      </c>
    </row>
    <row r="540" spans="1:16" s="2" customFormat="1" ht="17.399999999999999" x14ac:dyDescent="0.3">
      <c r="C540" s="10" t="str">
        <f>'Đầu vào'!$C$7</f>
        <v xml:space="preserve">Nguyễn Tuấn Thành </v>
      </c>
      <c r="G540" s="10"/>
      <c r="K540" s="10" t="str">
        <f>'Đầu vào'!$C$8</f>
        <v>Nguyễn Sĩ Thoả</v>
      </c>
    </row>
    <row r="541" spans="1:16" ht="22.5" customHeight="1" x14ac:dyDescent="0.35">
      <c r="A541" s="155" t="s">
        <v>0</v>
      </c>
      <c r="B541" s="155"/>
      <c r="C541" s="155"/>
      <c r="D541" s="155"/>
      <c r="E541" s="155"/>
      <c r="F541" s="155"/>
      <c r="G541" s="155"/>
      <c r="H541" s="155"/>
      <c r="I541" s="155"/>
      <c r="J541" s="155"/>
      <c r="K541" s="155"/>
      <c r="L541" s="155"/>
      <c r="M541" s="155"/>
      <c r="N541" s="155"/>
      <c r="O541" s="155"/>
    </row>
    <row r="542" spans="1:16" ht="13.5" customHeight="1" x14ac:dyDescent="0.35"/>
    <row r="543" spans="1:16" x14ac:dyDescent="0.35">
      <c r="A543" s="2" t="s">
        <v>1</v>
      </c>
      <c r="B543" s="2"/>
      <c r="D543" s="3">
        <f>D507+1</f>
        <v>59</v>
      </c>
    </row>
    <row r="544" spans="1:16" x14ac:dyDescent="0.35">
      <c r="O544" s="4" t="str">
        <f>"Hải phòng, ngày "&amp;DAY(P544)&amp;" tháng "&amp;MONTH(P544)&amp;" năm 2025"</f>
        <v>Hải phòng, ngày 27 tháng 12 năm 2025</v>
      </c>
      <c r="P544" s="5">
        <f>VLOOKUP('Thang 2'!D543,'Đầu vào'!A:H,2,0)</f>
        <v>46018</v>
      </c>
    </row>
    <row r="546" spans="1:16" ht="21" customHeight="1" x14ac:dyDescent="0.35">
      <c r="A546" s="2" t="s">
        <v>2</v>
      </c>
      <c r="B546" s="2"/>
      <c r="C546" s="2"/>
      <c r="D546" s="6" t="s">
        <v>3</v>
      </c>
      <c r="E546" s="7"/>
      <c r="F546" s="11" t="s">
        <v>4</v>
      </c>
      <c r="H546" s="7" t="s">
        <v>5</v>
      </c>
      <c r="I546" s="7"/>
      <c r="J546" s="8"/>
      <c r="L546" s="7" t="s">
        <v>6</v>
      </c>
      <c r="N546" s="8"/>
    </row>
    <row r="547" spans="1:16" ht="21" customHeight="1" x14ac:dyDescent="0.35">
      <c r="A547" s="2" t="s">
        <v>7</v>
      </c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</row>
    <row r="548" spans="1:16" ht="21" customHeight="1" x14ac:dyDescent="0.35">
      <c r="A548" s="1" t="s">
        <v>8</v>
      </c>
      <c r="C548" s="9" t="str">
        <f>VLOOKUP('Thang 2'!D543,'Đầu vào'!A:H,5,0)</f>
        <v>01 tổ</v>
      </c>
    </row>
    <row r="549" spans="1:16" ht="21" customHeight="1" x14ac:dyDescent="0.35">
      <c r="A549" s="1" t="s">
        <v>9</v>
      </c>
    </row>
    <row r="550" spans="1:16" ht="24" customHeight="1" x14ac:dyDescent="0.35">
      <c r="B550" s="156" t="str">
        <f>VLOOKUP('Thang 2'!D543,'Đầu vào'!A:H,6,0)</f>
        <v>Cần cẩu</v>
      </c>
      <c r="C550" s="156"/>
      <c r="D550" s="156"/>
      <c r="E550" s="156"/>
      <c r="F550" s="156"/>
      <c r="G550" s="156"/>
      <c r="H550" s="156"/>
      <c r="I550" s="156"/>
      <c r="J550" s="156"/>
      <c r="K550" s="156"/>
      <c r="L550" s="156"/>
      <c r="M550" s="156"/>
      <c r="N550" s="156"/>
      <c r="O550" s="156"/>
    </row>
    <row r="551" spans="1:16" ht="19.5" customHeight="1" x14ac:dyDescent="0.35">
      <c r="A551" s="2" t="s">
        <v>10</v>
      </c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</row>
    <row r="552" spans="1:16" ht="19.5" customHeight="1" x14ac:dyDescent="0.35">
      <c r="A552" s="2" t="s">
        <v>11</v>
      </c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</row>
    <row r="553" spans="1:16" ht="24" customHeight="1" x14ac:dyDescent="0.35">
      <c r="A553" s="9"/>
      <c r="B553" s="157" t="str">
        <f>VLOOKUP('Thang 2'!D543,'Đầu vào'!A:H,3,0)</f>
        <v xml:space="preserve">- Lắp đặt khối móng bê tông đỡ đoạn ống, ống bê tông </v>
      </c>
      <c r="C553" s="157"/>
      <c r="D553" s="157"/>
      <c r="E553" s="157"/>
      <c r="F553" s="157"/>
      <c r="G553" s="157"/>
      <c r="H553" s="157"/>
      <c r="I553" s="157"/>
      <c r="J553" s="157"/>
      <c r="K553" s="157"/>
      <c r="L553" s="157"/>
      <c r="M553" s="157"/>
      <c r="N553" s="157"/>
      <c r="O553" s="157"/>
      <c r="P553" s="9"/>
    </row>
    <row r="554" spans="1:16" ht="23.25" customHeight="1" x14ac:dyDescent="0.35">
      <c r="A554" s="2" t="s">
        <v>12</v>
      </c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</row>
    <row r="555" spans="1:16" s="95" customFormat="1" ht="24" customHeight="1" x14ac:dyDescent="0.25">
      <c r="A555" s="94"/>
      <c r="B555" s="162">
        <f>VLOOKUP('Thang 2'!D543,'Đầu vào'!A:H,4,0)</f>
        <v>0</v>
      </c>
      <c r="C555" s="162"/>
      <c r="D555" s="162"/>
      <c r="E555" s="162"/>
      <c r="F555" s="162"/>
      <c r="G555" s="162"/>
      <c r="H555" s="162"/>
      <c r="I555" s="162"/>
      <c r="J555" s="162"/>
      <c r="K555" s="162"/>
      <c r="L555" s="162"/>
      <c r="M555" s="162"/>
      <c r="N555" s="162"/>
      <c r="O555" s="162"/>
      <c r="P555" s="94"/>
    </row>
    <row r="556" spans="1:16" ht="21" customHeight="1" x14ac:dyDescent="0.35">
      <c r="A556" s="97" t="s">
        <v>13</v>
      </c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</row>
    <row r="557" spans="1:16" s="2" customFormat="1" ht="20.25" customHeight="1" x14ac:dyDescent="0.35">
      <c r="A557" s="1" t="s">
        <v>14</v>
      </c>
      <c r="B557" s="1"/>
      <c r="E557" s="1" t="s">
        <v>15</v>
      </c>
      <c r="F557" s="11" t="s">
        <v>4</v>
      </c>
      <c r="G557" s="1"/>
      <c r="H557" s="3" t="s">
        <v>3</v>
      </c>
      <c r="I557" s="1"/>
      <c r="J557" s="8"/>
      <c r="K557" s="1"/>
      <c r="L557" s="7" t="s">
        <v>16</v>
      </c>
      <c r="N557" s="8"/>
      <c r="O557" s="1"/>
    </row>
    <row r="558" spans="1:16" s="2" customFormat="1" ht="6" customHeight="1" x14ac:dyDescent="0.35">
      <c r="A558" s="1"/>
      <c r="B558" s="1"/>
      <c r="E558" s="1"/>
      <c r="F558" s="12"/>
      <c r="G558" s="1"/>
      <c r="H558" s="3"/>
      <c r="I558" s="1"/>
      <c r="J558" s="1"/>
      <c r="K558" s="1"/>
      <c r="L558" s="7"/>
      <c r="N558" s="1"/>
      <c r="O558" s="1"/>
    </row>
    <row r="559" spans="1:16" s="2" customFormat="1" ht="20.25" customHeight="1" x14ac:dyDescent="0.35">
      <c r="A559" s="1" t="s">
        <v>17</v>
      </c>
      <c r="B559" s="1"/>
      <c r="E559" s="1" t="s">
        <v>15</v>
      </c>
      <c r="F559" s="11" t="s">
        <v>4</v>
      </c>
      <c r="G559" s="1"/>
      <c r="H559" s="3" t="s">
        <v>3</v>
      </c>
      <c r="I559" s="1"/>
      <c r="J559" s="8"/>
      <c r="K559" s="1"/>
      <c r="L559" s="7" t="s">
        <v>16</v>
      </c>
      <c r="N559" s="8"/>
    </row>
    <row r="560" spans="1:16" s="2" customFormat="1" ht="5.25" customHeight="1" x14ac:dyDescent="0.35">
      <c r="A560" s="1"/>
      <c r="B560" s="1"/>
      <c r="E560" s="1"/>
      <c r="F560" s="12"/>
      <c r="G560" s="1"/>
      <c r="H560" s="3"/>
      <c r="I560" s="1"/>
      <c r="J560" s="1"/>
      <c r="K560" s="1"/>
      <c r="L560" s="7"/>
      <c r="N560" s="1"/>
      <c r="O560" s="1"/>
    </row>
    <row r="561" spans="1:16" s="2" customFormat="1" ht="21" customHeight="1" x14ac:dyDescent="0.35">
      <c r="A561" s="1" t="s">
        <v>18</v>
      </c>
      <c r="B561" s="1"/>
      <c r="E561" s="1" t="s">
        <v>15</v>
      </c>
      <c r="F561" s="11" t="s">
        <v>4</v>
      </c>
      <c r="G561" s="1"/>
      <c r="H561" s="3" t="s">
        <v>3</v>
      </c>
      <c r="I561" s="1"/>
      <c r="J561" s="8"/>
      <c r="K561" s="1"/>
      <c r="L561" s="7" t="s">
        <v>16</v>
      </c>
      <c r="N561" s="8"/>
    </row>
    <row r="562" spans="1:16" s="2" customFormat="1" ht="6.75" customHeight="1" x14ac:dyDescent="0.35">
      <c r="A562" s="1"/>
      <c r="B562" s="1"/>
      <c r="E562" s="1"/>
      <c r="F562" s="12"/>
      <c r="G562" s="1"/>
      <c r="H562" s="3"/>
      <c r="I562" s="1"/>
      <c r="J562" s="1"/>
      <c r="K562" s="1"/>
      <c r="L562" s="7"/>
      <c r="N562" s="1"/>
      <c r="O562" s="1"/>
    </row>
    <row r="563" spans="1:16" s="2" customFormat="1" ht="19.5" customHeight="1" x14ac:dyDescent="0.35">
      <c r="A563" s="1" t="s">
        <v>19</v>
      </c>
      <c r="B563" s="1"/>
      <c r="E563" s="1" t="s">
        <v>15</v>
      </c>
      <c r="F563" s="11" t="s">
        <v>4</v>
      </c>
      <c r="G563" s="1"/>
      <c r="H563" s="3" t="s">
        <v>3</v>
      </c>
      <c r="I563" s="1"/>
      <c r="J563" s="8"/>
      <c r="K563" s="1"/>
      <c r="L563" s="7" t="s">
        <v>16</v>
      </c>
      <c r="N563" s="8"/>
    </row>
    <row r="564" spans="1:16" ht="7.5" customHeight="1" x14ac:dyDescent="0.35">
      <c r="C564" s="2"/>
      <c r="D564" s="2"/>
      <c r="H564" s="3"/>
      <c r="L564" s="7"/>
      <c r="M564" s="2"/>
      <c r="P564" s="2"/>
    </row>
    <row r="565" spans="1:16" ht="22.5" customHeight="1" x14ac:dyDescent="0.35">
      <c r="A565" s="2" t="s">
        <v>20</v>
      </c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</row>
    <row r="566" spans="1:16" ht="23.25" customHeight="1" x14ac:dyDescent="0.35">
      <c r="B566" s="160" t="s">
        <v>118</v>
      </c>
      <c r="C566" s="161"/>
      <c r="D566" s="161"/>
      <c r="E566" s="161"/>
      <c r="F566" s="161"/>
      <c r="G566" s="161"/>
      <c r="H566" s="161"/>
      <c r="I566" s="161"/>
      <c r="J566" s="161"/>
      <c r="K566" s="161"/>
      <c r="L566" s="161"/>
      <c r="M566" s="161"/>
      <c r="N566" s="161"/>
      <c r="O566" s="161"/>
    </row>
    <row r="567" spans="1:16" ht="20.25" customHeight="1" x14ac:dyDescent="0.35">
      <c r="A567" s="2" t="s">
        <v>21</v>
      </c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</row>
    <row r="568" spans="1:16" ht="24" customHeight="1" x14ac:dyDescent="0.35">
      <c r="B568" s="158">
        <f>VLOOKUP('Thang 2'!D543,'Đầu vào'!A:H,8,0)</f>
        <v>0</v>
      </c>
      <c r="C568" s="158"/>
      <c r="D568" s="158"/>
      <c r="E568" s="158"/>
      <c r="F568" s="158"/>
      <c r="G568" s="158"/>
      <c r="H568" s="158"/>
      <c r="I568" s="158"/>
      <c r="J568" s="158"/>
      <c r="K568" s="158"/>
      <c r="L568" s="158"/>
      <c r="M568" s="158"/>
      <c r="N568" s="158"/>
      <c r="O568" s="158"/>
    </row>
    <row r="570" spans="1:16" s="2" customFormat="1" ht="17.399999999999999" x14ac:dyDescent="0.3">
      <c r="C570" s="10" t="s">
        <v>35</v>
      </c>
      <c r="G570" s="10"/>
      <c r="K570" s="10" t="s">
        <v>22</v>
      </c>
    </row>
    <row r="576" spans="1:16" s="2" customFormat="1" ht="17.399999999999999" x14ac:dyDescent="0.3">
      <c r="C576" s="10" t="str">
        <f>'Đầu vào'!$C$7</f>
        <v xml:space="preserve">Nguyễn Tuấn Thành </v>
      </c>
      <c r="G576" s="10"/>
      <c r="K576" s="10" t="str">
        <f>'Đầu vào'!$C$8</f>
        <v>Nguyễn Sĩ Thoả</v>
      </c>
    </row>
    <row r="577" spans="1:16" ht="22.5" customHeight="1" x14ac:dyDescent="0.35">
      <c r="A577" s="155" t="s">
        <v>0</v>
      </c>
      <c r="B577" s="155"/>
      <c r="C577" s="155"/>
      <c r="D577" s="155"/>
      <c r="E577" s="155"/>
      <c r="F577" s="155"/>
      <c r="G577" s="155"/>
      <c r="H577" s="155"/>
      <c r="I577" s="155"/>
      <c r="J577" s="155"/>
      <c r="K577" s="155"/>
      <c r="L577" s="155"/>
      <c r="M577" s="155"/>
      <c r="N577" s="155"/>
      <c r="O577" s="155"/>
    </row>
    <row r="578" spans="1:16" ht="13.5" customHeight="1" x14ac:dyDescent="0.35"/>
    <row r="579" spans="1:16" x14ac:dyDescent="0.35">
      <c r="A579" s="2" t="s">
        <v>1</v>
      </c>
      <c r="B579" s="2"/>
      <c r="D579" s="3">
        <f>D543+1</f>
        <v>60</v>
      </c>
    </row>
    <row r="580" spans="1:16" x14ac:dyDescent="0.35">
      <c r="O580" s="4" t="str">
        <f>"Hải phòng, ngày "&amp;DAY(P580)&amp;" tháng "&amp;MONTH(P580)&amp;" năm 2025"</f>
        <v>Hải phòng, ngày 28 tháng 12 năm 2025</v>
      </c>
      <c r="P580" s="5">
        <f>VLOOKUP('Thang 2'!D579,'Đầu vào'!A:H,2,0)</f>
        <v>46019</v>
      </c>
    </row>
    <row r="582" spans="1:16" ht="21" customHeight="1" x14ac:dyDescent="0.35">
      <c r="A582" s="2" t="s">
        <v>2</v>
      </c>
      <c r="B582" s="2"/>
      <c r="C582" s="2"/>
      <c r="D582" s="6" t="s">
        <v>3</v>
      </c>
      <c r="E582" s="7"/>
      <c r="F582" s="11" t="s">
        <v>4</v>
      </c>
      <c r="H582" s="7" t="s">
        <v>5</v>
      </c>
      <c r="I582" s="7"/>
      <c r="J582" s="8"/>
      <c r="L582" s="7" t="s">
        <v>6</v>
      </c>
      <c r="N582" s="8"/>
    </row>
    <row r="583" spans="1:16" ht="21" customHeight="1" x14ac:dyDescent="0.35">
      <c r="A583" s="2" t="s">
        <v>7</v>
      </c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</row>
    <row r="584" spans="1:16" ht="21" customHeight="1" x14ac:dyDescent="0.35">
      <c r="A584" s="1" t="s">
        <v>8</v>
      </c>
      <c r="C584" s="9" t="str">
        <f>VLOOKUP('Thang 2'!D579,'Đầu vào'!A:H,5,0)</f>
        <v>01 tổ</v>
      </c>
    </row>
    <row r="585" spans="1:16" ht="21" customHeight="1" x14ac:dyDescent="0.35">
      <c r="A585" s="1" t="s">
        <v>9</v>
      </c>
    </row>
    <row r="586" spans="1:16" ht="24" customHeight="1" x14ac:dyDescent="0.35">
      <c r="B586" s="156" t="str">
        <f>VLOOKUP('Thang 2'!D579,'Đầu vào'!A:H,6,0)</f>
        <v>Cần cẩu</v>
      </c>
      <c r="C586" s="156"/>
      <c r="D586" s="156"/>
      <c r="E586" s="156"/>
      <c r="F586" s="156"/>
      <c r="G586" s="156"/>
      <c r="H586" s="156"/>
      <c r="I586" s="156"/>
      <c r="J586" s="156"/>
      <c r="K586" s="156"/>
      <c r="L586" s="156"/>
      <c r="M586" s="156"/>
      <c r="N586" s="156"/>
      <c r="O586" s="156"/>
    </row>
    <row r="587" spans="1:16" ht="19.5" customHeight="1" x14ac:dyDescent="0.35">
      <c r="A587" s="2" t="s">
        <v>10</v>
      </c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</row>
    <row r="588" spans="1:16" ht="19.5" customHeight="1" x14ac:dyDescent="0.35">
      <c r="A588" s="2" t="s">
        <v>11</v>
      </c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</row>
    <row r="589" spans="1:16" ht="25.5" customHeight="1" x14ac:dyDescent="0.35">
      <c r="A589" s="9"/>
      <c r="B589" s="157" t="str">
        <f>VLOOKUP('Thang 2'!D579,'Đầu vào'!A:H,3,0)</f>
        <v xml:space="preserve">- Lắp đặt khối móng bê tông đỡ đoạn ống, ống bê tông </v>
      </c>
      <c r="C589" s="157"/>
      <c r="D589" s="157"/>
      <c r="E589" s="157"/>
      <c r="F589" s="157"/>
      <c r="G589" s="157"/>
      <c r="H589" s="157"/>
      <c r="I589" s="157"/>
      <c r="J589" s="157"/>
      <c r="K589" s="157"/>
      <c r="L589" s="157"/>
      <c r="M589" s="157"/>
      <c r="N589" s="157"/>
      <c r="O589" s="157"/>
      <c r="P589" s="9"/>
    </row>
    <row r="590" spans="1:16" ht="23.25" customHeight="1" x14ac:dyDescent="0.35">
      <c r="A590" s="2" t="s">
        <v>12</v>
      </c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</row>
    <row r="591" spans="1:16" ht="40.049999999999997" customHeight="1" x14ac:dyDescent="0.35">
      <c r="A591" s="9"/>
      <c r="B591" s="157">
        <f>VLOOKUP('Thang 2'!D579,'Đầu vào'!A:H,4,0)</f>
        <v>0</v>
      </c>
      <c r="C591" s="157"/>
      <c r="D591" s="157"/>
      <c r="E591" s="157"/>
      <c r="F591" s="157"/>
      <c r="G591" s="157"/>
      <c r="H591" s="157"/>
      <c r="I591" s="157"/>
      <c r="J591" s="157"/>
      <c r="K591" s="157"/>
      <c r="L591" s="157"/>
      <c r="M591" s="157"/>
      <c r="N591" s="157"/>
      <c r="O591" s="157"/>
      <c r="P591" s="9"/>
    </row>
    <row r="592" spans="1:16" ht="21" customHeight="1" x14ac:dyDescent="0.35">
      <c r="A592" s="2" t="s">
        <v>13</v>
      </c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</row>
    <row r="593" spans="1:16" s="2" customFormat="1" ht="20.25" customHeight="1" x14ac:dyDescent="0.35">
      <c r="A593" s="1" t="s">
        <v>14</v>
      </c>
      <c r="B593" s="1"/>
      <c r="E593" s="1" t="s">
        <v>15</v>
      </c>
      <c r="F593" s="11" t="s">
        <v>4</v>
      </c>
      <c r="G593" s="1"/>
      <c r="H593" s="3" t="s">
        <v>3</v>
      </c>
      <c r="I593" s="1"/>
      <c r="J593" s="8"/>
      <c r="K593" s="1"/>
      <c r="L593" s="7" t="s">
        <v>16</v>
      </c>
      <c r="N593" s="8"/>
      <c r="O593" s="1"/>
    </row>
    <row r="594" spans="1:16" s="2" customFormat="1" ht="6" customHeight="1" x14ac:dyDescent="0.35">
      <c r="A594" s="1"/>
      <c r="B594" s="1"/>
      <c r="E594" s="1"/>
      <c r="F594" s="12"/>
      <c r="G594" s="1"/>
      <c r="H594" s="3"/>
      <c r="I594" s="1"/>
      <c r="J594" s="1"/>
      <c r="K594" s="1"/>
      <c r="L594" s="7"/>
      <c r="N594" s="1"/>
      <c r="O594" s="1"/>
    </row>
    <row r="595" spans="1:16" s="2" customFormat="1" ht="20.25" customHeight="1" x14ac:dyDescent="0.35">
      <c r="A595" s="1" t="s">
        <v>17</v>
      </c>
      <c r="B595" s="1"/>
      <c r="E595" s="1" t="s">
        <v>15</v>
      </c>
      <c r="F595" s="11" t="s">
        <v>4</v>
      </c>
      <c r="G595" s="1"/>
      <c r="H595" s="3" t="s">
        <v>3</v>
      </c>
      <c r="I595" s="1"/>
      <c r="J595" s="8"/>
      <c r="K595" s="1"/>
      <c r="L595" s="7" t="s">
        <v>16</v>
      </c>
      <c r="N595" s="8"/>
    </row>
    <row r="596" spans="1:16" s="2" customFormat="1" ht="5.25" customHeight="1" x14ac:dyDescent="0.35">
      <c r="A596" s="1"/>
      <c r="B596" s="1"/>
      <c r="E596" s="1"/>
      <c r="F596" s="12"/>
      <c r="G596" s="1"/>
      <c r="H596" s="3"/>
      <c r="I596" s="1"/>
      <c r="J596" s="1"/>
      <c r="K596" s="1"/>
      <c r="L596" s="7"/>
      <c r="N596" s="1"/>
      <c r="O596" s="1"/>
    </row>
    <row r="597" spans="1:16" s="2" customFormat="1" ht="21" customHeight="1" x14ac:dyDescent="0.35">
      <c r="A597" s="1" t="s">
        <v>18</v>
      </c>
      <c r="B597" s="1"/>
      <c r="E597" s="1" t="s">
        <v>15</v>
      </c>
      <c r="F597" s="11" t="s">
        <v>4</v>
      </c>
      <c r="G597" s="1"/>
      <c r="H597" s="3" t="s">
        <v>3</v>
      </c>
      <c r="I597" s="1"/>
      <c r="J597" s="8"/>
      <c r="K597" s="1"/>
      <c r="L597" s="7" t="s">
        <v>16</v>
      </c>
      <c r="N597" s="8"/>
    </row>
    <row r="598" spans="1:16" s="2" customFormat="1" ht="6.75" customHeight="1" x14ac:dyDescent="0.35">
      <c r="A598" s="1"/>
      <c r="B598" s="1"/>
      <c r="E598" s="1"/>
      <c r="F598" s="12"/>
      <c r="G598" s="1"/>
      <c r="H598" s="3"/>
      <c r="I598" s="1"/>
      <c r="J598" s="1"/>
      <c r="K598" s="1"/>
      <c r="L598" s="7"/>
      <c r="N598" s="1"/>
      <c r="O598" s="1"/>
    </row>
    <row r="599" spans="1:16" s="2" customFormat="1" ht="19.5" customHeight="1" x14ac:dyDescent="0.35">
      <c r="A599" s="1" t="s">
        <v>19</v>
      </c>
      <c r="B599" s="1"/>
      <c r="E599" s="1" t="s">
        <v>15</v>
      </c>
      <c r="F599" s="11" t="s">
        <v>4</v>
      </c>
      <c r="G599" s="1"/>
      <c r="H599" s="3" t="s">
        <v>3</v>
      </c>
      <c r="I599" s="1"/>
      <c r="J599" s="8"/>
      <c r="K599" s="1"/>
      <c r="L599" s="7" t="s">
        <v>16</v>
      </c>
      <c r="N599" s="8"/>
    </row>
    <row r="600" spans="1:16" ht="7.5" customHeight="1" x14ac:dyDescent="0.35">
      <c r="C600" s="2"/>
      <c r="D600" s="2"/>
      <c r="H600" s="3"/>
      <c r="L600" s="7"/>
      <c r="M600" s="2"/>
      <c r="P600" s="2"/>
    </row>
    <row r="601" spans="1:16" ht="22.5" customHeight="1" x14ac:dyDescent="0.35">
      <c r="A601" s="2" t="s">
        <v>20</v>
      </c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</row>
    <row r="602" spans="1:16" ht="51" customHeight="1" x14ac:dyDescent="0.35">
      <c r="B602" s="161" t="s">
        <v>120</v>
      </c>
      <c r="C602" s="161"/>
      <c r="D602" s="161"/>
      <c r="E602" s="161"/>
      <c r="F602" s="161"/>
      <c r="G602" s="161"/>
      <c r="H602" s="161"/>
      <c r="I602" s="161"/>
      <c r="J602" s="161"/>
      <c r="K602" s="161"/>
      <c r="L602" s="161"/>
      <c r="M602" s="161"/>
      <c r="N602" s="161"/>
      <c r="O602" s="161"/>
    </row>
    <row r="603" spans="1:16" ht="20.25" customHeight="1" x14ac:dyDescent="0.35">
      <c r="A603" s="2" t="s">
        <v>21</v>
      </c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</row>
    <row r="604" spans="1:16" ht="24" customHeight="1" x14ac:dyDescent="0.35">
      <c r="B604" s="158">
        <f>VLOOKUP('Thang 2'!D579,'Đầu vào'!A:H,8,0)</f>
        <v>0</v>
      </c>
      <c r="C604" s="158"/>
      <c r="D604" s="158"/>
      <c r="E604" s="158"/>
      <c r="F604" s="158"/>
      <c r="G604" s="158"/>
      <c r="H604" s="158"/>
      <c r="I604" s="158"/>
      <c r="J604" s="158"/>
      <c r="K604" s="158"/>
      <c r="L604" s="158"/>
      <c r="M604" s="158"/>
      <c r="N604" s="158"/>
      <c r="O604" s="158"/>
    </row>
    <row r="606" spans="1:16" s="2" customFormat="1" ht="17.399999999999999" x14ac:dyDescent="0.3">
      <c r="C606" s="10" t="s">
        <v>35</v>
      </c>
      <c r="G606" s="10"/>
      <c r="K606" s="10" t="s">
        <v>22</v>
      </c>
    </row>
    <row r="612" spans="1:16" s="2" customFormat="1" ht="17.399999999999999" x14ac:dyDescent="0.3">
      <c r="C612" s="10" t="str">
        <f>'Đầu vào'!$C$7</f>
        <v xml:space="preserve">Nguyễn Tuấn Thành </v>
      </c>
      <c r="G612" s="10"/>
      <c r="K612" s="10" t="str">
        <f>'Đầu vào'!$C$8</f>
        <v>Nguyễn Sĩ Thoả</v>
      </c>
    </row>
    <row r="613" spans="1:16" ht="22.5" customHeight="1" x14ac:dyDescent="0.35">
      <c r="A613" s="155" t="s">
        <v>0</v>
      </c>
      <c r="B613" s="155"/>
      <c r="C613" s="155"/>
      <c r="D613" s="155"/>
      <c r="E613" s="155"/>
      <c r="F613" s="155"/>
      <c r="G613" s="155"/>
      <c r="H613" s="155"/>
      <c r="I613" s="155"/>
      <c r="J613" s="155"/>
      <c r="K613" s="155"/>
      <c r="L613" s="155"/>
      <c r="M613" s="155"/>
      <c r="N613" s="155"/>
      <c r="O613" s="155"/>
    </row>
    <row r="614" spans="1:16" ht="13.5" customHeight="1" x14ac:dyDescent="0.35"/>
    <row r="615" spans="1:16" x14ac:dyDescent="0.35">
      <c r="A615" s="2" t="s">
        <v>1</v>
      </c>
      <c r="B615" s="2"/>
      <c r="D615" s="3">
        <f>D579+1</f>
        <v>61</v>
      </c>
    </row>
    <row r="616" spans="1:16" x14ac:dyDescent="0.35">
      <c r="O616" s="4" t="str">
        <f>"Hải phòng, ngày "&amp;DAY(P616)&amp;" tháng "&amp;MONTH(P616)&amp;" năm 2025"</f>
        <v>Hải phòng, ngày 29 tháng 12 năm 2025</v>
      </c>
      <c r="P616" s="5">
        <f>VLOOKUP('Thang 2'!D615,'Đầu vào'!A:H,2,0)</f>
        <v>46020</v>
      </c>
    </row>
    <row r="618" spans="1:16" ht="21" customHeight="1" x14ac:dyDescent="0.35">
      <c r="A618" s="2" t="s">
        <v>2</v>
      </c>
      <c r="B618" s="2"/>
      <c r="C618" s="2"/>
      <c r="D618" s="6" t="s">
        <v>3</v>
      </c>
      <c r="E618" s="7"/>
      <c r="F618" s="11" t="s">
        <v>4</v>
      </c>
      <c r="H618" s="7" t="s">
        <v>5</v>
      </c>
      <c r="I618" s="7"/>
      <c r="J618" s="8"/>
      <c r="L618" s="7" t="s">
        <v>6</v>
      </c>
      <c r="N618" s="8"/>
    </row>
    <row r="619" spans="1:16" ht="21" customHeight="1" x14ac:dyDescent="0.35">
      <c r="A619" s="2" t="s">
        <v>7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</row>
    <row r="620" spans="1:16" ht="21" customHeight="1" x14ac:dyDescent="0.35">
      <c r="A620" s="1" t="s">
        <v>8</v>
      </c>
      <c r="C620" s="9">
        <f>VLOOKUP('Thang 2'!D615,'Đầu vào'!A:H,5,0)</f>
        <v>0</v>
      </c>
    </row>
    <row r="621" spans="1:16" ht="21" customHeight="1" x14ac:dyDescent="0.35">
      <c r="A621" s="1" t="s">
        <v>9</v>
      </c>
    </row>
    <row r="622" spans="1:16" ht="24" customHeight="1" x14ac:dyDescent="0.35">
      <c r="B622" s="156">
        <f>VLOOKUP('Thang 2'!D615,'Đầu vào'!A:H,6,0)</f>
        <v>0</v>
      </c>
      <c r="C622" s="156"/>
      <c r="D622" s="156"/>
      <c r="E622" s="156"/>
      <c r="F622" s="156"/>
      <c r="G622" s="156"/>
      <c r="H622" s="156"/>
      <c r="I622" s="156"/>
      <c r="J622" s="156"/>
      <c r="K622" s="156"/>
      <c r="L622" s="156"/>
      <c r="M622" s="156"/>
      <c r="N622" s="156"/>
      <c r="O622" s="156"/>
    </row>
    <row r="623" spans="1:16" ht="19.5" customHeight="1" x14ac:dyDescent="0.35">
      <c r="A623" s="2" t="s">
        <v>10</v>
      </c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</row>
    <row r="624" spans="1:16" ht="19.5" customHeight="1" x14ac:dyDescent="0.35">
      <c r="A624" s="2" t="s">
        <v>11</v>
      </c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</row>
    <row r="625" spans="1:16" ht="24" customHeight="1" x14ac:dyDescent="0.35">
      <c r="A625" s="9"/>
      <c r="B625" s="157">
        <f>VLOOKUP('Thang 2'!D615,'Đầu vào'!A:H,3,0)</f>
        <v>0</v>
      </c>
      <c r="C625" s="157"/>
      <c r="D625" s="157"/>
      <c r="E625" s="157"/>
      <c r="F625" s="157"/>
      <c r="G625" s="157"/>
      <c r="H625" s="157"/>
      <c r="I625" s="157"/>
      <c r="J625" s="157"/>
      <c r="K625" s="157"/>
      <c r="L625" s="157"/>
      <c r="M625" s="157"/>
      <c r="N625" s="157"/>
      <c r="O625" s="157"/>
      <c r="P625" s="9"/>
    </row>
    <row r="626" spans="1:16" ht="23.25" customHeight="1" x14ac:dyDescent="0.35">
      <c r="A626" s="2" t="s">
        <v>12</v>
      </c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</row>
    <row r="627" spans="1:16" ht="43.95" customHeight="1" x14ac:dyDescent="0.35">
      <c r="A627" s="9"/>
      <c r="B627" s="157" t="str">
        <f>VLOOKUP('Thang 2'!D615,'Đầu vào'!A:H,4,0)</f>
        <v xml:space="preserve">- Lắp đặt khối móng bê tông đỡ đoạn ống, ống bê tông </v>
      </c>
      <c r="C627" s="157"/>
      <c r="D627" s="157"/>
      <c r="E627" s="157"/>
      <c r="F627" s="157"/>
      <c r="G627" s="157"/>
      <c r="H627" s="157"/>
      <c r="I627" s="157"/>
      <c r="J627" s="157"/>
      <c r="K627" s="157"/>
      <c r="L627" s="157"/>
      <c r="M627" s="157"/>
      <c r="N627" s="157"/>
      <c r="O627" s="157"/>
      <c r="P627" s="9"/>
    </row>
    <row r="628" spans="1:16" ht="21" customHeight="1" x14ac:dyDescent="0.35">
      <c r="A628" s="2" t="s">
        <v>13</v>
      </c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</row>
    <row r="629" spans="1:16" s="2" customFormat="1" ht="20.25" customHeight="1" x14ac:dyDescent="0.35">
      <c r="A629" s="1" t="s">
        <v>14</v>
      </c>
      <c r="B629" s="1"/>
      <c r="E629" s="1" t="s">
        <v>15</v>
      </c>
      <c r="F629" s="11" t="s">
        <v>4</v>
      </c>
      <c r="G629" s="1"/>
      <c r="H629" s="3" t="s">
        <v>3</v>
      </c>
      <c r="I629" s="1"/>
      <c r="J629" s="8"/>
      <c r="K629" s="1"/>
      <c r="L629" s="7" t="s">
        <v>16</v>
      </c>
      <c r="N629" s="8"/>
      <c r="O629" s="1"/>
    </row>
    <row r="630" spans="1:16" s="2" customFormat="1" ht="6" customHeight="1" x14ac:dyDescent="0.35">
      <c r="A630" s="1"/>
      <c r="B630" s="1"/>
      <c r="E630" s="1"/>
      <c r="F630" s="12"/>
      <c r="G630" s="1"/>
      <c r="H630" s="3"/>
      <c r="I630" s="1"/>
      <c r="J630" s="1"/>
      <c r="K630" s="1"/>
      <c r="L630" s="7"/>
      <c r="N630" s="1"/>
      <c r="O630" s="1"/>
    </row>
    <row r="631" spans="1:16" s="2" customFormat="1" ht="20.25" customHeight="1" x14ac:dyDescent="0.35">
      <c r="A631" s="1" t="s">
        <v>17</v>
      </c>
      <c r="B631" s="1"/>
      <c r="E631" s="1" t="s">
        <v>15</v>
      </c>
      <c r="F631" s="11" t="s">
        <v>4</v>
      </c>
      <c r="G631" s="1"/>
      <c r="H631" s="3" t="s">
        <v>3</v>
      </c>
      <c r="I631" s="1"/>
      <c r="J631" s="8"/>
      <c r="K631" s="1"/>
      <c r="L631" s="7" t="s">
        <v>16</v>
      </c>
      <c r="N631" s="8"/>
    </row>
    <row r="632" spans="1:16" s="2" customFormat="1" ht="5.25" customHeight="1" x14ac:dyDescent="0.35">
      <c r="A632" s="1"/>
      <c r="B632" s="1"/>
      <c r="E632" s="1"/>
      <c r="F632" s="12"/>
      <c r="G632" s="1"/>
      <c r="H632" s="3"/>
      <c r="I632" s="1"/>
      <c r="J632" s="1"/>
      <c r="K632" s="1"/>
      <c r="L632" s="7"/>
      <c r="N632" s="1"/>
      <c r="O632" s="1"/>
    </row>
    <row r="633" spans="1:16" s="2" customFormat="1" ht="21" customHeight="1" x14ac:dyDescent="0.35">
      <c r="A633" s="1" t="s">
        <v>18</v>
      </c>
      <c r="B633" s="1"/>
      <c r="E633" s="1" t="s">
        <v>15</v>
      </c>
      <c r="F633" s="11" t="s">
        <v>4</v>
      </c>
      <c r="G633" s="1"/>
      <c r="H633" s="3" t="s">
        <v>3</v>
      </c>
      <c r="I633" s="1"/>
      <c r="J633" s="8"/>
      <c r="K633" s="1"/>
      <c r="L633" s="7" t="s">
        <v>16</v>
      </c>
      <c r="N633" s="8"/>
    </row>
    <row r="634" spans="1:16" s="2" customFormat="1" ht="6.75" customHeight="1" x14ac:dyDescent="0.35">
      <c r="A634" s="1"/>
      <c r="B634" s="1"/>
      <c r="E634" s="1"/>
      <c r="F634" s="12"/>
      <c r="G634" s="1"/>
      <c r="H634" s="3"/>
      <c r="I634" s="1"/>
      <c r="J634" s="1"/>
      <c r="K634" s="1"/>
      <c r="L634" s="7"/>
      <c r="N634" s="1"/>
      <c r="O634" s="1"/>
    </row>
    <row r="635" spans="1:16" s="2" customFormat="1" ht="19.5" customHeight="1" x14ac:dyDescent="0.35">
      <c r="A635" s="1" t="s">
        <v>19</v>
      </c>
      <c r="B635" s="1"/>
      <c r="E635" s="1" t="s">
        <v>15</v>
      </c>
      <c r="F635" s="11" t="s">
        <v>4</v>
      </c>
      <c r="G635" s="1"/>
      <c r="H635" s="3" t="s">
        <v>3</v>
      </c>
      <c r="I635" s="1"/>
      <c r="J635" s="8"/>
      <c r="K635" s="1"/>
      <c r="L635" s="7" t="s">
        <v>16</v>
      </c>
      <c r="N635" s="8"/>
    </row>
    <row r="636" spans="1:16" ht="7.5" customHeight="1" x14ac:dyDescent="0.35">
      <c r="C636" s="2"/>
      <c r="D636" s="2"/>
      <c r="H636" s="3"/>
      <c r="L636" s="7"/>
      <c r="M636" s="2"/>
      <c r="P636" s="2"/>
    </row>
    <row r="637" spans="1:16" ht="22.5" customHeight="1" x14ac:dyDescent="0.35">
      <c r="A637" s="2" t="s">
        <v>20</v>
      </c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</row>
    <row r="638" spans="1:16" ht="23.25" customHeight="1" x14ac:dyDescent="0.35">
      <c r="B638" s="160" t="s">
        <v>118</v>
      </c>
      <c r="C638" s="161"/>
      <c r="D638" s="161"/>
      <c r="E638" s="161"/>
      <c r="F638" s="161"/>
      <c r="G638" s="161"/>
      <c r="H638" s="161"/>
      <c r="I638" s="161"/>
      <c r="J638" s="161"/>
      <c r="K638" s="161"/>
      <c r="L638" s="161"/>
      <c r="M638" s="161"/>
      <c r="N638" s="161"/>
      <c r="O638" s="161"/>
    </row>
    <row r="639" spans="1:16" ht="20.25" customHeight="1" x14ac:dyDescent="0.35">
      <c r="A639" s="2" t="s">
        <v>21</v>
      </c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</row>
    <row r="640" spans="1:16" ht="24" customHeight="1" x14ac:dyDescent="0.35">
      <c r="B640" s="158">
        <f>VLOOKUP('Thang 2'!D615,'Đầu vào'!A:H,8,0)</f>
        <v>0</v>
      </c>
      <c r="C640" s="158"/>
      <c r="D640" s="158"/>
      <c r="E640" s="158"/>
      <c r="F640" s="158"/>
      <c r="G640" s="158"/>
      <c r="H640" s="158"/>
      <c r="I640" s="158"/>
      <c r="J640" s="158"/>
      <c r="K640" s="158"/>
      <c r="L640" s="158"/>
      <c r="M640" s="158"/>
      <c r="N640" s="158"/>
      <c r="O640" s="158"/>
    </row>
    <row r="642" spans="1:16" s="2" customFormat="1" ht="17.399999999999999" x14ac:dyDescent="0.3">
      <c r="C642" s="10" t="s">
        <v>35</v>
      </c>
      <c r="G642" s="10"/>
      <c r="K642" s="10" t="s">
        <v>22</v>
      </c>
    </row>
    <row r="648" spans="1:16" s="2" customFormat="1" ht="17.399999999999999" x14ac:dyDescent="0.3">
      <c r="C648" s="10" t="str">
        <f>'Đầu vào'!$C$7</f>
        <v xml:space="preserve">Nguyễn Tuấn Thành </v>
      </c>
      <c r="G648" s="10"/>
      <c r="K648" s="10" t="str">
        <f>'Đầu vào'!$C$8</f>
        <v>Nguyễn Sĩ Thoả</v>
      </c>
    </row>
    <row r="649" spans="1:16" ht="22.5" customHeight="1" x14ac:dyDescent="0.35">
      <c r="A649" s="155" t="s">
        <v>0</v>
      </c>
      <c r="B649" s="155"/>
      <c r="C649" s="155"/>
      <c r="D649" s="155"/>
      <c r="E649" s="155"/>
      <c r="F649" s="155"/>
      <c r="G649" s="155"/>
      <c r="H649" s="155"/>
      <c r="I649" s="155"/>
      <c r="J649" s="155"/>
      <c r="K649" s="155"/>
      <c r="L649" s="155"/>
      <c r="M649" s="155"/>
      <c r="N649" s="155"/>
      <c r="O649" s="155"/>
    </row>
    <row r="650" spans="1:16" ht="13.5" customHeight="1" x14ac:dyDescent="0.35"/>
    <row r="651" spans="1:16" x14ac:dyDescent="0.35">
      <c r="A651" s="2" t="s">
        <v>1</v>
      </c>
      <c r="B651" s="2"/>
      <c r="D651" s="3">
        <f>D615+1</f>
        <v>62</v>
      </c>
    </row>
    <row r="652" spans="1:16" x14ac:dyDescent="0.35">
      <c r="O652" s="4" t="str">
        <f>"Hải phòng, ngày "&amp;DAY(P652)&amp;" tháng "&amp;MONTH(P652)&amp;" năm 2025"</f>
        <v>Hải phòng, ngày 30 tháng 12 năm 2025</v>
      </c>
      <c r="P652" s="5">
        <f>VLOOKUP('Thang 2'!D651,'Đầu vào'!A:H,2,0)</f>
        <v>46021</v>
      </c>
    </row>
    <row r="654" spans="1:16" ht="21" customHeight="1" x14ac:dyDescent="0.35">
      <c r="A654" s="2" t="s">
        <v>2</v>
      </c>
      <c r="B654" s="2"/>
      <c r="C654" s="2"/>
      <c r="D654" s="6" t="s">
        <v>3</v>
      </c>
      <c r="E654" s="7"/>
      <c r="F654" s="11" t="s">
        <v>4</v>
      </c>
      <c r="H654" s="7" t="s">
        <v>5</v>
      </c>
      <c r="I654" s="7"/>
      <c r="J654" s="8"/>
      <c r="L654" s="7" t="s">
        <v>6</v>
      </c>
      <c r="N654" s="8"/>
    </row>
    <row r="655" spans="1:16" ht="21" customHeight="1" x14ac:dyDescent="0.35">
      <c r="A655" s="2" t="s">
        <v>7</v>
      </c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</row>
    <row r="656" spans="1:16" ht="21" customHeight="1" x14ac:dyDescent="0.35">
      <c r="A656" s="1" t="s">
        <v>8</v>
      </c>
      <c r="C656" s="9">
        <f>VLOOKUP('Thang 2'!D651,'Đầu vào'!A:H,5,0)</f>
        <v>0</v>
      </c>
    </row>
    <row r="657" spans="1:16" ht="21" customHeight="1" x14ac:dyDescent="0.35">
      <c r="A657" s="1" t="s">
        <v>9</v>
      </c>
    </row>
    <row r="658" spans="1:16" ht="24" customHeight="1" x14ac:dyDescent="0.35">
      <c r="B658" s="156">
        <f>VLOOKUP('Thang 2'!D651,'Đầu vào'!A:H,6,0)</f>
        <v>0</v>
      </c>
      <c r="C658" s="156"/>
      <c r="D658" s="156"/>
      <c r="E658" s="156"/>
      <c r="F658" s="156"/>
      <c r="G658" s="156"/>
      <c r="H658" s="156"/>
      <c r="I658" s="156"/>
      <c r="J658" s="156"/>
      <c r="K658" s="156"/>
      <c r="L658" s="156"/>
      <c r="M658" s="156"/>
      <c r="N658" s="156"/>
      <c r="O658" s="156"/>
    </row>
    <row r="659" spans="1:16" ht="19.5" customHeight="1" x14ac:dyDescent="0.35">
      <c r="A659" s="2" t="s">
        <v>10</v>
      </c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</row>
    <row r="660" spans="1:16" ht="19.5" customHeight="1" x14ac:dyDescent="0.35">
      <c r="A660" s="2" t="s">
        <v>11</v>
      </c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</row>
    <row r="661" spans="1:16" s="76" customFormat="1" ht="27" customHeight="1" x14ac:dyDescent="0.25">
      <c r="A661" s="75"/>
      <c r="B661" s="157" t="str">
        <f>VLOOKUP('Thang 2'!D651,'Đầu vào'!A:H,3,0)</f>
        <v xml:space="preserve">Nghiệm thu hoàn thành giai đoạn 1 </v>
      </c>
      <c r="C661" s="157"/>
      <c r="D661" s="157"/>
      <c r="E661" s="157"/>
      <c r="F661" s="157"/>
      <c r="G661" s="157"/>
      <c r="H661" s="157"/>
      <c r="I661" s="157"/>
      <c r="J661" s="157"/>
      <c r="K661" s="157"/>
      <c r="L661" s="157"/>
      <c r="M661" s="157"/>
      <c r="N661" s="157"/>
      <c r="O661" s="157"/>
      <c r="P661" s="75"/>
    </row>
    <row r="662" spans="1:16" ht="23.25" customHeight="1" x14ac:dyDescent="0.35">
      <c r="A662" s="2" t="s">
        <v>12</v>
      </c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</row>
    <row r="663" spans="1:16" ht="72" customHeight="1" x14ac:dyDescent="0.35">
      <c r="A663" s="9"/>
      <c r="B663" s="159" t="s">
        <v>145</v>
      </c>
      <c r="C663" s="157"/>
      <c r="D663" s="157"/>
      <c r="E663" s="157"/>
      <c r="F663" s="157"/>
      <c r="G663" s="157"/>
      <c r="H663" s="157"/>
      <c r="I663" s="157"/>
      <c r="J663" s="157"/>
      <c r="K663" s="157"/>
      <c r="L663" s="157"/>
      <c r="M663" s="157"/>
      <c r="N663" s="157"/>
      <c r="O663" s="157"/>
      <c r="P663" s="9"/>
    </row>
    <row r="664" spans="1:16" ht="21" customHeight="1" x14ac:dyDescent="0.35">
      <c r="A664" s="2" t="s">
        <v>13</v>
      </c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</row>
    <row r="665" spans="1:16" s="2" customFormat="1" ht="20.25" customHeight="1" x14ac:dyDescent="0.35">
      <c r="A665" s="1" t="s">
        <v>14</v>
      </c>
      <c r="B665" s="1"/>
      <c r="E665" s="1" t="s">
        <v>15</v>
      </c>
      <c r="F665" s="11" t="s">
        <v>4</v>
      </c>
      <c r="G665" s="1"/>
      <c r="H665" s="3" t="s">
        <v>3</v>
      </c>
      <c r="I665" s="1"/>
      <c r="J665" s="8"/>
      <c r="K665" s="1"/>
      <c r="L665" s="7" t="s">
        <v>16</v>
      </c>
      <c r="N665" s="8"/>
      <c r="O665" s="1"/>
    </row>
    <row r="666" spans="1:16" s="2" customFormat="1" ht="6" customHeight="1" x14ac:dyDescent="0.35">
      <c r="A666" s="1"/>
      <c r="B666" s="1"/>
      <c r="E666" s="1"/>
      <c r="F666" s="12"/>
      <c r="G666" s="1"/>
      <c r="H666" s="3"/>
      <c r="I666" s="1"/>
      <c r="J666" s="1"/>
      <c r="K666" s="1"/>
      <c r="L666" s="7"/>
      <c r="N666" s="1"/>
      <c r="O666" s="1"/>
    </row>
    <row r="667" spans="1:16" s="2" customFormat="1" ht="20.25" customHeight="1" x14ac:dyDescent="0.35">
      <c r="A667" s="1" t="s">
        <v>17</v>
      </c>
      <c r="B667" s="1"/>
      <c r="E667" s="1" t="s">
        <v>15</v>
      </c>
      <c r="F667" s="11" t="s">
        <v>4</v>
      </c>
      <c r="G667" s="1"/>
      <c r="H667" s="3" t="s">
        <v>3</v>
      </c>
      <c r="I667" s="1"/>
      <c r="J667" s="8"/>
      <c r="K667" s="1"/>
      <c r="L667" s="7" t="s">
        <v>16</v>
      </c>
      <c r="N667" s="8"/>
    </row>
    <row r="668" spans="1:16" s="2" customFormat="1" ht="5.25" customHeight="1" x14ac:dyDescent="0.35">
      <c r="A668" s="1"/>
      <c r="B668" s="1"/>
      <c r="E668" s="1"/>
      <c r="F668" s="12"/>
      <c r="G668" s="1"/>
      <c r="H668" s="3"/>
      <c r="I668" s="1"/>
      <c r="J668" s="1"/>
      <c r="K668" s="1"/>
      <c r="L668" s="7"/>
      <c r="N668" s="1"/>
      <c r="O668" s="1"/>
    </row>
    <row r="669" spans="1:16" s="2" customFormat="1" ht="21" customHeight="1" x14ac:dyDescent="0.35">
      <c r="A669" s="1" t="s">
        <v>18</v>
      </c>
      <c r="B669" s="1"/>
      <c r="E669" s="1" t="s">
        <v>15</v>
      </c>
      <c r="F669" s="11" t="s">
        <v>4</v>
      </c>
      <c r="G669" s="1"/>
      <c r="H669" s="3" t="s">
        <v>3</v>
      </c>
      <c r="I669" s="1"/>
      <c r="J669" s="8"/>
      <c r="K669" s="1"/>
      <c r="L669" s="7" t="s">
        <v>16</v>
      </c>
      <c r="N669" s="8"/>
    </row>
    <row r="670" spans="1:16" s="2" customFormat="1" ht="6.75" customHeight="1" x14ac:dyDescent="0.35">
      <c r="A670" s="1"/>
      <c r="B670" s="1"/>
      <c r="E670" s="1"/>
      <c r="F670" s="12"/>
      <c r="G670" s="1"/>
      <c r="H670" s="3"/>
      <c r="I670" s="1"/>
      <c r="J670" s="1"/>
      <c r="K670" s="1"/>
      <c r="L670" s="7"/>
      <c r="N670" s="1"/>
      <c r="O670" s="1"/>
    </row>
    <row r="671" spans="1:16" s="2" customFormat="1" ht="19.5" customHeight="1" x14ac:dyDescent="0.35">
      <c r="A671" s="1" t="s">
        <v>19</v>
      </c>
      <c r="B671" s="1"/>
      <c r="E671" s="1" t="s">
        <v>15</v>
      </c>
      <c r="F671" s="11" t="s">
        <v>4</v>
      </c>
      <c r="G671" s="1"/>
      <c r="H671" s="3" t="s">
        <v>3</v>
      </c>
      <c r="I671" s="1"/>
      <c r="J671" s="8"/>
      <c r="K671" s="1"/>
      <c r="L671" s="7" t="s">
        <v>16</v>
      </c>
      <c r="N671" s="8"/>
    </row>
    <row r="672" spans="1:16" ht="7.5" customHeight="1" x14ac:dyDescent="0.35">
      <c r="C672" s="2"/>
      <c r="D672" s="2"/>
      <c r="H672" s="3"/>
      <c r="L672" s="7"/>
      <c r="M672" s="2"/>
      <c r="P672" s="2"/>
    </row>
    <row r="673" spans="1:16" ht="22.5" customHeight="1" x14ac:dyDescent="0.35">
      <c r="A673" s="2" t="s">
        <v>20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</row>
    <row r="674" spans="1:16" ht="23.25" customHeight="1" x14ac:dyDescent="0.35">
      <c r="B674" s="158">
        <f>VLOOKUP('Thang 2'!D651,'Đầu vào'!A:H,7,0)</f>
        <v>0</v>
      </c>
      <c r="C674" s="158"/>
      <c r="D674" s="158"/>
      <c r="E674" s="158"/>
      <c r="F674" s="158"/>
      <c r="G674" s="158"/>
      <c r="H674" s="158"/>
      <c r="I674" s="158"/>
      <c r="J674" s="158"/>
      <c r="K674" s="158"/>
      <c r="L674" s="158"/>
      <c r="M674" s="158"/>
      <c r="N674" s="158"/>
      <c r="O674" s="158"/>
    </row>
    <row r="675" spans="1:16" ht="20.25" customHeight="1" x14ac:dyDescent="0.35">
      <c r="A675" s="2" t="s">
        <v>21</v>
      </c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</row>
    <row r="676" spans="1:16" ht="24" customHeight="1" x14ac:dyDescent="0.35">
      <c r="B676" s="158">
        <f>VLOOKUP('Thang 2'!D651,'Đầu vào'!A:H,8,0)</f>
        <v>0</v>
      </c>
      <c r="C676" s="158"/>
      <c r="D676" s="158"/>
      <c r="E676" s="158"/>
      <c r="F676" s="158"/>
      <c r="G676" s="158"/>
      <c r="H676" s="158"/>
      <c r="I676" s="158"/>
      <c r="J676" s="158"/>
      <c r="K676" s="158"/>
      <c r="L676" s="158"/>
      <c r="M676" s="158"/>
      <c r="N676" s="158"/>
      <c r="O676" s="158"/>
    </row>
    <row r="678" spans="1:16" s="2" customFormat="1" ht="17.399999999999999" x14ac:dyDescent="0.3">
      <c r="C678" s="10" t="s">
        <v>35</v>
      </c>
      <c r="G678" s="10"/>
      <c r="K678" s="10" t="s">
        <v>22</v>
      </c>
    </row>
    <row r="684" spans="1:16" s="2" customFormat="1" ht="17.399999999999999" x14ac:dyDescent="0.3">
      <c r="C684" s="10" t="str">
        <f>'Đầu vào'!$C$7</f>
        <v xml:space="preserve">Nguyễn Tuấn Thành </v>
      </c>
      <c r="G684" s="10"/>
      <c r="K684" s="10" t="str">
        <f>'Đầu vào'!$C$8</f>
        <v>Nguyễn Sĩ Thoả</v>
      </c>
    </row>
    <row r="685" spans="1:16" ht="22.5" customHeight="1" x14ac:dyDescent="0.35">
      <c r="A685" s="155" t="s">
        <v>0</v>
      </c>
      <c r="B685" s="155"/>
      <c r="C685" s="155"/>
      <c r="D685" s="155"/>
      <c r="E685" s="155"/>
      <c r="F685" s="155"/>
      <c r="G685" s="155"/>
      <c r="H685" s="155"/>
      <c r="I685" s="155"/>
      <c r="J685" s="155"/>
      <c r="K685" s="155"/>
      <c r="L685" s="155"/>
      <c r="M685" s="155"/>
      <c r="N685" s="155"/>
      <c r="O685" s="155"/>
    </row>
    <row r="686" spans="1:16" ht="13.5" customHeight="1" x14ac:dyDescent="0.35"/>
    <row r="687" spans="1:16" x14ac:dyDescent="0.35">
      <c r="A687" s="2" t="s">
        <v>1</v>
      </c>
      <c r="B687" s="2"/>
      <c r="D687" s="3">
        <f>D651+1</f>
        <v>63</v>
      </c>
    </row>
    <row r="688" spans="1:16" x14ac:dyDescent="0.35">
      <c r="O688" s="4" t="str">
        <f>"Hải phòng, ngày "&amp;DAY(P688)&amp;" tháng "&amp;MONTH(P688)&amp;" năm 2025"</f>
        <v>Hải phòng, ngày 31 tháng 12 năm 2025</v>
      </c>
      <c r="P688" s="5">
        <f>VLOOKUP('Thang 2'!D687,'Đầu vào'!A:H,2,0)</f>
        <v>46022</v>
      </c>
    </row>
    <row r="690" spans="1:16" ht="21" customHeight="1" x14ac:dyDescent="0.35">
      <c r="A690" s="2" t="s">
        <v>2</v>
      </c>
      <c r="B690" s="2"/>
      <c r="C690" s="2"/>
      <c r="D690" s="6" t="s">
        <v>3</v>
      </c>
      <c r="E690" s="7"/>
      <c r="F690" s="11" t="s">
        <v>4</v>
      </c>
      <c r="H690" s="7" t="s">
        <v>5</v>
      </c>
      <c r="I690" s="7"/>
      <c r="J690" s="8"/>
      <c r="L690" s="7" t="s">
        <v>6</v>
      </c>
      <c r="N690" s="8"/>
    </row>
    <row r="691" spans="1:16" ht="21" customHeight="1" x14ac:dyDescent="0.35">
      <c r="A691" s="2" t="s">
        <v>7</v>
      </c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</row>
    <row r="692" spans="1:16" ht="21" customHeight="1" x14ac:dyDescent="0.35">
      <c r="A692" s="1" t="s">
        <v>8</v>
      </c>
      <c r="C692" s="9">
        <f>VLOOKUP('Thang 2'!D687,'Đầu vào'!A:H,5,0)</f>
        <v>0</v>
      </c>
    </row>
    <row r="693" spans="1:16" ht="21" customHeight="1" x14ac:dyDescent="0.35">
      <c r="A693" s="1" t="s">
        <v>9</v>
      </c>
    </row>
    <row r="694" spans="1:16" ht="24" customHeight="1" x14ac:dyDescent="0.35">
      <c r="B694" s="156">
        <f>VLOOKUP('Thang 2'!D687,'Đầu vào'!A:H,6,0)</f>
        <v>0</v>
      </c>
      <c r="C694" s="156"/>
      <c r="D694" s="156"/>
      <c r="E694" s="156"/>
      <c r="F694" s="156"/>
      <c r="G694" s="156"/>
      <c r="H694" s="156"/>
      <c r="I694" s="156"/>
      <c r="J694" s="156"/>
      <c r="K694" s="156"/>
      <c r="L694" s="156"/>
      <c r="M694" s="156"/>
      <c r="N694" s="156"/>
      <c r="O694" s="156"/>
    </row>
    <row r="695" spans="1:16" ht="19.5" customHeight="1" x14ac:dyDescent="0.35">
      <c r="A695" s="2" t="s">
        <v>10</v>
      </c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</row>
    <row r="696" spans="1:16" ht="19.5" customHeight="1" x14ac:dyDescent="0.35">
      <c r="A696" s="2" t="s">
        <v>11</v>
      </c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</row>
    <row r="697" spans="1:16" ht="31.5" customHeight="1" x14ac:dyDescent="0.35">
      <c r="A697" s="9"/>
      <c r="B697" s="157" t="str">
        <f>VLOOKUP('Thang 2'!D687,'Đầu vào'!A:H,3,0)</f>
        <v>Ký biên bản nghiệm thu hoàn thành giai đoạn 1</v>
      </c>
      <c r="C697" s="157"/>
      <c r="D697" s="157"/>
      <c r="E697" s="157"/>
      <c r="F697" s="157"/>
      <c r="G697" s="157"/>
      <c r="H697" s="157"/>
      <c r="I697" s="157"/>
      <c r="J697" s="157"/>
      <c r="K697" s="157"/>
      <c r="L697" s="157"/>
      <c r="M697" s="157"/>
      <c r="N697" s="157"/>
      <c r="O697" s="157"/>
      <c r="P697" s="9"/>
    </row>
    <row r="698" spans="1:16" ht="23.25" customHeight="1" x14ac:dyDescent="0.35">
      <c r="A698" s="2" t="s">
        <v>12</v>
      </c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</row>
    <row r="699" spans="1:16" ht="31.5" customHeight="1" x14ac:dyDescent="0.35">
      <c r="A699" s="9"/>
      <c r="B699" s="157">
        <f>VLOOKUP('Thang 2'!D687,'Đầu vào'!A:H,4,0)</f>
        <v>0</v>
      </c>
      <c r="C699" s="157"/>
      <c r="D699" s="157"/>
      <c r="E699" s="157"/>
      <c r="F699" s="157"/>
      <c r="G699" s="157"/>
      <c r="H699" s="157"/>
      <c r="I699" s="157"/>
      <c r="J699" s="157"/>
      <c r="K699" s="157"/>
      <c r="L699" s="157"/>
      <c r="M699" s="157"/>
      <c r="N699" s="157"/>
      <c r="O699" s="157"/>
      <c r="P699" s="9"/>
    </row>
    <row r="700" spans="1:16" ht="21" customHeight="1" x14ac:dyDescent="0.35">
      <c r="A700" s="2" t="s">
        <v>13</v>
      </c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</row>
    <row r="701" spans="1:16" s="2" customFormat="1" ht="20.25" customHeight="1" x14ac:dyDescent="0.35">
      <c r="A701" s="1" t="s">
        <v>14</v>
      </c>
      <c r="B701" s="1"/>
      <c r="E701" s="1" t="s">
        <v>15</v>
      </c>
      <c r="F701" s="11" t="s">
        <v>4</v>
      </c>
      <c r="G701" s="1"/>
      <c r="H701" s="3" t="s">
        <v>3</v>
      </c>
      <c r="I701" s="1"/>
      <c r="J701" s="8"/>
      <c r="K701" s="1"/>
      <c r="L701" s="7" t="s">
        <v>16</v>
      </c>
      <c r="N701" s="8"/>
      <c r="O701" s="1"/>
    </row>
    <row r="702" spans="1:16" s="2" customFormat="1" ht="6" customHeight="1" x14ac:dyDescent="0.35">
      <c r="A702" s="1"/>
      <c r="B702" s="1"/>
      <c r="E702" s="1"/>
      <c r="F702" s="12"/>
      <c r="G702" s="1"/>
      <c r="H702" s="3"/>
      <c r="I702" s="1"/>
      <c r="J702" s="1"/>
      <c r="K702" s="1"/>
      <c r="L702" s="7"/>
      <c r="N702" s="1"/>
      <c r="O702" s="1"/>
    </row>
    <row r="703" spans="1:16" s="2" customFormat="1" ht="20.25" customHeight="1" x14ac:dyDescent="0.35">
      <c r="A703" s="1" t="s">
        <v>17</v>
      </c>
      <c r="B703" s="1"/>
      <c r="E703" s="1" t="s">
        <v>15</v>
      </c>
      <c r="F703" s="11" t="s">
        <v>4</v>
      </c>
      <c r="G703" s="1"/>
      <c r="H703" s="3" t="s">
        <v>3</v>
      </c>
      <c r="I703" s="1"/>
      <c r="J703" s="8"/>
      <c r="K703" s="1"/>
      <c r="L703" s="7" t="s">
        <v>16</v>
      </c>
      <c r="N703" s="8"/>
    </row>
    <row r="704" spans="1:16" s="2" customFormat="1" ht="5.25" customHeight="1" x14ac:dyDescent="0.35">
      <c r="A704" s="1"/>
      <c r="B704" s="1"/>
      <c r="E704" s="1"/>
      <c r="F704" s="12"/>
      <c r="G704" s="1"/>
      <c r="H704" s="3"/>
      <c r="I704" s="1"/>
      <c r="J704" s="1"/>
      <c r="K704" s="1"/>
      <c r="L704" s="7"/>
      <c r="N704" s="1"/>
      <c r="O704" s="1"/>
    </row>
    <row r="705" spans="1:16" s="2" customFormat="1" ht="21" customHeight="1" x14ac:dyDescent="0.35">
      <c r="A705" s="1" t="s">
        <v>18</v>
      </c>
      <c r="B705" s="1"/>
      <c r="E705" s="1" t="s">
        <v>15</v>
      </c>
      <c r="F705" s="11" t="s">
        <v>4</v>
      </c>
      <c r="G705" s="1"/>
      <c r="H705" s="3" t="s">
        <v>3</v>
      </c>
      <c r="I705" s="1"/>
      <c r="J705" s="8"/>
      <c r="K705" s="1"/>
      <c r="L705" s="7" t="s">
        <v>16</v>
      </c>
      <c r="N705" s="8"/>
    </row>
    <row r="706" spans="1:16" s="2" customFormat="1" ht="6.75" customHeight="1" x14ac:dyDescent="0.35">
      <c r="A706" s="1"/>
      <c r="B706" s="1"/>
      <c r="E706" s="1"/>
      <c r="F706" s="12"/>
      <c r="G706" s="1"/>
      <c r="H706" s="3"/>
      <c r="I706" s="1"/>
      <c r="J706" s="1"/>
      <c r="K706" s="1"/>
      <c r="L706" s="7"/>
      <c r="N706" s="1"/>
      <c r="O706" s="1"/>
    </row>
    <row r="707" spans="1:16" s="2" customFormat="1" ht="19.5" customHeight="1" x14ac:dyDescent="0.35">
      <c r="A707" s="1" t="s">
        <v>19</v>
      </c>
      <c r="B707" s="1"/>
      <c r="E707" s="1" t="s">
        <v>15</v>
      </c>
      <c r="F707" s="11" t="s">
        <v>4</v>
      </c>
      <c r="G707" s="1"/>
      <c r="H707" s="3" t="s">
        <v>3</v>
      </c>
      <c r="I707" s="1"/>
      <c r="J707" s="8"/>
      <c r="K707" s="1"/>
      <c r="L707" s="7" t="s">
        <v>16</v>
      </c>
      <c r="N707" s="8"/>
    </row>
    <row r="708" spans="1:16" ht="7.5" customHeight="1" x14ac:dyDescent="0.35">
      <c r="C708" s="2"/>
      <c r="D708" s="2"/>
      <c r="H708" s="3"/>
      <c r="L708" s="7"/>
      <c r="M708" s="2"/>
      <c r="P708" s="2"/>
    </row>
    <row r="709" spans="1:16" ht="22.5" customHeight="1" x14ac:dyDescent="0.35">
      <c r="A709" s="2" t="s">
        <v>20</v>
      </c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</row>
    <row r="710" spans="1:16" ht="23.25" customHeight="1" x14ac:dyDescent="0.35">
      <c r="B710" s="158">
        <f>VLOOKUP('Thang 2'!D687,'Đầu vào'!A:H,7,0)</f>
        <v>0</v>
      </c>
      <c r="C710" s="158"/>
      <c r="D710" s="158"/>
      <c r="E710" s="158"/>
      <c r="F710" s="158"/>
      <c r="G710" s="158"/>
      <c r="H710" s="158"/>
      <c r="I710" s="158"/>
      <c r="J710" s="158"/>
      <c r="K710" s="158"/>
      <c r="L710" s="158"/>
      <c r="M710" s="158"/>
      <c r="N710" s="158"/>
      <c r="O710" s="158"/>
    </row>
    <row r="711" spans="1:16" ht="20.25" customHeight="1" x14ac:dyDescent="0.35">
      <c r="A711" s="2" t="s">
        <v>21</v>
      </c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</row>
    <row r="712" spans="1:16" ht="24" customHeight="1" x14ac:dyDescent="0.35">
      <c r="B712" s="158">
        <f>VLOOKUP('Thang 2'!D687,'Đầu vào'!A:H,8,0)</f>
        <v>0</v>
      </c>
      <c r="C712" s="158"/>
      <c r="D712" s="158"/>
      <c r="E712" s="158"/>
      <c r="F712" s="158"/>
      <c r="G712" s="158"/>
      <c r="H712" s="158"/>
      <c r="I712" s="158"/>
      <c r="J712" s="158"/>
      <c r="K712" s="158"/>
      <c r="L712" s="158"/>
      <c r="M712" s="158"/>
      <c r="N712" s="158"/>
      <c r="O712" s="158"/>
    </row>
    <row r="714" spans="1:16" s="2" customFormat="1" ht="17.399999999999999" x14ac:dyDescent="0.3">
      <c r="C714" s="10" t="s">
        <v>35</v>
      </c>
      <c r="G714" s="10"/>
      <c r="K714" s="10" t="s">
        <v>22</v>
      </c>
    </row>
    <row r="720" spans="1:16" s="2" customFormat="1" ht="17.399999999999999" x14ac:dyDescent="0.3">
      <c r="C720" s="10" t="str">
        <f>'Đầu vào'!$C$7</f>
        <v xml:space="preserve">Nguyễn Tuấn Thành </v>
      </c>
      <c r="G720" s="10"/>
      <c r="K720" s="10" t="str">
        <f>'Đầu vào'!$C$8</f>
        <v>Nguyễn Sĩ Thoả</v>
      </c>
    </row>
    <row r="721" spans="1:16" ht="22.5" customHeight="1" x14ac:dyDescent="0.35">
      <c r="A721" s="155" t="s">
        <v>0</v>
      </c>
      <c r="B721" s="155"/>
      <c r="C721" s="155"/>
      <c r="D721" s="155"/>
      <c r="E721" s="155"/>
      <c r="F721" s="155"/>
      <c r="G721" s="155"/>
      <c r="H721" s="155"/>
      <c r="I721" s="155"/>
      <c r="J721" s="155"/>
      <c r="K721" s="155"/>
      <c r="L721" s="155"/>
      <c r="M721" s="155"/>
      <c r="N721" s="155"/>
      <c r="O721" s="155"/>
    </row>
    <row r="722" spans="1:16" ht="13.5" customHeight="1" x14ac:dyDescent="0.35"/>
    <row r="723" spans="1:16" x14ac:dyDescent="0.35">
      <c r="A723" s="2" t="s">
        <v>1</v>
      </c>
      <c r="B723" s="2"/>
      <c r="D723" s="3">
        <f>D687+1</f>
        <v>64</v>
      </c>
    </row>
    <row r="724" spans="1:16" x14ac:dyDescent="0.35">
      <c r="O724" s="4" t="str">
        <f>"Hải phòng, ngày "&amp;DAY(P724)&amp;" tháng "&amp;MONTH(P724)&amp;" năm 2026"</f>
        <v>Hải phòng, ngày 1 tháng 1 năm 2026</v>
      </c>
      <c r="P724" s="5">
        <f>VLOOKUP('Thang 2'!D723,'Đầu vào'!A:H,2,0)</f>
        <v>46023</v>
      </c>
    </row>
    <row r="726" spans="1:16" ht="21" customHeight="1" x14ac:dyDescent="0.35">
      <c r="A726" s="2" t="s">
        <v>2</v>
      </c>
      <c r="B726" s="2"/>
      <c r="C726" s="2"/>
      <c r="D726" s="6" t="s">
        <v>3</v>
      </c>
      <c r="E726" s="7"/>
      <c r="F726" s="11" t="s">
        <v>4</v>
      </c>
      <c r="H726" s="7" t="s">
        <v>5</v>
      </c>
      <c r="I726" s="7"/>
      <c r="J726" s="8"/>
      <c r="L726" s="7" t="s">
        <v>6</v>
      </c>
      <c r="N726" s="8"/>
    </row>
    <row r="727" spans="1:16" ht="21" customHeight="1" x14ac:dyDescent="0.35">
      <c r="A727" s="2" t="s">
        <v>7</v>
      </c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</row>
    <row r="728" spans="1:16" ht="21" customHeight="1" x14ac:dyDescent="0.35">
      <c r="A728" s="1" t="s">
        <v>8</v>
      </c>
      <c r="C728" s="9" t="str">
        <f>VLOOKUP('Thang 2'!D723,'Đầu vào'!A:H,5,0)</f>
        <v>01 tổ</v>
      </c>
    </row>
    <row r="729" spans="1:16" ht="21" customHeight="1" x14ac:dyDescent="0.35">
      <c r="A729" s="1" t="s">
        <v>9</v>
      </c>
    </row>
    <row r="730" spans="1:16" ht="24" customHeight="1" x14ac:dyDescent="0.35">
      <c r="B730" s="156" t="str">
        <f>VLOOKUP('Thang 2'!D723,'Đầu vào'!A:H,6,0)</f>
        <v>Máy đào, pông tông</v>
      </c>
      <c r="C730" s="156"/>
      <c r="D730" s="156"/>
      <c r="E730" s="156"/>
      <c r="F730" s="156"/>
      <c r="G730" s="156"/>
      <c r="H730" s="156"/>
      <c r="I730" s="156"/>
      <c r="J730" s="156"/>
      <c r="K730" s="156"/>
      <c r="L730" s="156"/>
      <c r="M730" s="156"/>
      <c r="N730" s="156"/>
      <c r="O730" s="156"/>
    </row>
    <row r="731" spans="1:16" ht="19.5" customHeight="1" x14ac:dyDescent="0.35">
      <c r="A731" s="2" t="s">
        <v>10</v>
      </c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</row>
    <row r="732" spans="1:16" ht="19.5" customHeight="1" x14ac:dyDescent="0.35">
      <c r="A732" s="2" t="s">
        <v>11</v>
      </c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</row>
    <row r="733" spans="1:16" ht="53.4" customHeight="1" x14ac:dyDescent="0.35">
      <c r="A733" s="9"/>
      <c r="B733" s="157" t="str">
        <f>VLOOKUP('Thang 2'!D723,'Đầu vào'!A:H,3,0)</f>
        <v>- Đào đất lòng kênh bằng máy đào đoạn 6 từ Km: 0+593 đến Km: 0+752
- Đắp đất bờ kênh bằng máy đoạn 5 từ Km: 0+499 đến Km: 0+593</v>
      </c>
      <c r="C733" s="157"/>
      <c r="D733" s="157"/>
      <c r="E733" s="157"/>
      <c r="F733" s="157"/>
      <c r="G733" s="157"/>
      <c r="H733" s="157"/>
      <c r="I733" s="157"/>
      <c r="J733" s="157"/>
      <c r="K733" s="157"/>
      <c r="L733" s="157"/>
      <c r="M733" s="157"/>
      <c r="N733" s="157"/>
      <c r="O733" s="157"/>
      <c r="P733" s="9"/>
    </row>
    <row r="734" spans="1:16" ht="23.25" customHeight="1" x14ac:dyDescent="0.35">
      <c r="A734" s="2" t="s">
        <v>12</v>
      </c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</row>
    <row r="735" spans="1:16" ht="41.25" customHeight="1" x14ac:dyDescent="0.35">
      <c r="A735" s="9"/>
      <c r="B735" s="157">
        <f>VLOOKUP('Thang 2'!D723,'Đầu vào'!A:H,4,0)</f>
        <v>0</v>
      </c>
      <c r="C735" s="157"/>
      <c r="D735" s="157"/>
      <c r="E735" s="157"/>
      <c r="F735" s="157"/>
      <c r="G735" s="157"/>
      <c r="H735" s="157"/>
      <c r="I735" s="157"/>
      <c r="J735" s="157"/>
      <c r="K735" s="157"/>
      <c r="L735" s="157"/>
      <c r="M735" s="157"/>
      <c r="N735" s="157"/>
      <c r="O735" s="157"/>
      <c r="P735" s="9"/>
    </row>
    <row r="736" spans="1:16" ht="21" customHeight="1" x14ac:dyDescent="0.35">
      <c r="A736" s="2" t="s">
        <v>13</v>
      </c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</row>
    <row r="737" spans="1:16" s="2" customFormat="1" ht="20.25" customHeight="1" x14ac:dyDescent="0.35">
      <c r="A737" s="1" t="s">
        <v>14</v>
      </c>
      <c r="B737" s="1"/>
      <c r="E737" s="1" t="s">
        <v>15</v>
      </c>
      <c r="F737" s="11" t="s">
        <v>4</v>
      </c>
      <c r="G737" s="1"/>
      <c r="H737" s="3" t="s">
        <v>3</v>
      </c>
      <c r="I737" s="1"/>
      <c r="J737" s="8"/>
      <c r="K737" s="1"/>
      <c r="L737" s="7" t="s">
        <v>16</v>
      </c>
      <c r="N737" s="8"/>
      <c r="O737" s="1"/>
    </row>
    <row r="738" spans="1:16" s="2" customFormat="1" ht="6" customHeight="1" x14ac:dyDescent="0.35">
      <c r="A738" s="1"/>
      <c r="B738" s="1"/>
      <c r="E738" s="1"/>
      <c r="F738" s="12"/>
      <c r="G738" s="1"/>
      <c r="H738" s="3"/>
      <c r="I738" s="1"/>
      <c r="J738" s="1"/>
      <c r="K738" s="1"/>
      <c r="L738" s="7"/>
      <c r="N738" s="1"/>
      <c r="O738" s="1"/>
    </row>
    <row r="739" spans="1:16" s="2" customFormat="1" ht="20.25" customHeight="1" x14ac:dyDescent="0.35">
      <c r="A739" s="1" t="s">
        <v>17</v>
      </c>
      <c r="B739" s="1"/>
      <c r="E739" s="1" t="s">
        <v>15</v>
      </c>
      <c r="F739" s="11" t="s">
        <v>4</v>
      </c>
      <c r="G739" s="1"/>
      <c r="H739" s="3" t="s">
        <v>3</v>
      </c>
      <c r="I739" s="1"/>
      <c r="J739" s="8"/>
      <c r="K739" s="1"/>
      <c r="L739" s="7" t="s">
        <v>16</v>
      </c>
      <c r="N739" s="8"/>
    </row>
    <row r="740" spans="1:16" s="2" customFormat="1" ht="5.25" customHeight="1" x14ac:dyDescent="0.35">
      <c r="A740" s="1"/>
      <c r="B740" s="1"/>
      <c r="E740" s="1"/>
      <c r="F740" s="12"/>
      <c r="G740" s="1"/>
      <c r="H740" s="3"/>
      <c r="I740" s="1"/>
      <c r="J740" s="1"/>
      <c r="K740" s="1"/>
      <c r="L740" s="7"/>
      <c r="N740" s="1"/>
      <c r="O740" s="1"/>
    </row>
    <row r="741" spans="1:16" s="2" customFormat="1" ht="21" customHeight="1" x14ac:dyDescent="0.35">
      <c r="A741" s="1" t="s">
        <v>18</v>
      </c>
      <c r="B741" s="1"/>
      <c r="E741" s="1" t="s">
        <v>15</v>
      </c>
      <c r="F741" s="11" t="s">
        <v>4</v>
      </c>
      <c r="G741" s="1"/>
      <c r="H741" s="3" t="s">
        <v>3</v>
      </c>
      <c r="I741" s="1"/>
      <c r="J741" s="8"/>
      <c r="K741" s="1"/>
      <c r="L741" s="7" t="s">
        <v>16</v>
      </c>
      <c r="N741" s="8"/>
    </row>
    <row r="742" spans="1:16" s="2" customFormat="1" ht="6.75" customHeight="1" x14ac:dyDescent="0.35">
      <c r="A742" s="1"/>
      <c r="B742" s="1"/>
      <c r="E742" s="1"/>
      <c r="F742" s="12"/>
      <c r="G742" s="1"/>
      <c r="H742" s="3"/>
      <c r="I742" s="1"/>
      <c r="J742" s="1"/>
      <c r="K742" s="1"/>
      <c r="L742" s="7"/>
      <c r="N742" s="1"/>
      <c r="O742" s="1"/>
    </row>
    <row r="743" spans="1:16" s="2" customFormat="1" ht="19.5" customHeight="1" x14ac:dyDescent="0.35">
      <c r="A743" s="1" t="s">
        <v>19</v>
      </c>
      <c r="B743" s="1"/>
      <c r="E743" s="1" t="s">
        <v>15</v>
      </c>
      <c r="F743" s="11" t="s">
        <v>4</v>
      </c>
      <c r="G743" s="1"/>
      <c r="H743" s="3" t="s">
        <v>3</v>
      </c>
      <c r="I743" s="1"/>
      <c r="J743" s="8"/>
      <c r="K743" s="1"/>
      <c r="L743" s="7" t="s">
        <v>16</v>
      </c>
      <c r="N743" s="8"/>
    </row>
    <row r="744" spans="1:16" ht="7.5" customHeight="1" x14ac:dyDescent="0.35">
      <c r="C744" s="2"/>
      <c r="D744" s="2"/>
      <c r="H744" s="3"/>
      <c r="L744" s="7"/>
      <c r="M744" s="2"/>
      <c r="P744" s="2"/>
    </row>
    <row r="745" spans="1:16" ht="22.5" customHeight="1" x14ac:dyDescent="0.35">
      <c r="A745" s="2" t="s">
        <v>20</v>
      </c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</row>
    <row r="746" spans="1:16" ht="23.25" customHeight="1" x14ac:dyDescent="0.35">
      <c r="B746" s="158">
        <f>VLOOKUP('Thang 2'!D723,'Đầu vào'!A:H,7,0)</f>
        <v>0</v>
      </c>
      <c r="C746" s="158"/>
      <c r="D746" s="158"/>
      <c r="E746" s="158"/>
      <c r="F746" s="158"/>
      <c r="G746" s="158"/>
      <c r="H746" s="158"/>
      <c r="I746" s="158"/>
      <c r="J746" s="158"/>
      <c r="K746" s="158"/>
      <c r="L746" s="158"/>
      <c r="M746" s="158"/>
      <c r="N746" s="158"/>
      <c r="O746" s="158"/>
    </row>
    <row r="747" spans="1:16" ht="20.25" customHeight="1" x14ac:dyDescent="0.35">
      <c r="A747" s="2" t="s">
        <v>21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</row>
    <row r="748" spans="1:16" ht="24" customHeight="1" x14ac:dyDescent="0.35">
      <c r="B748" s="158">
        <f>VLOOKUP('Thang 2'!D723,'Đầu vào'!A:H,8,0)</f>
        <v>0</v>
      </c>
      <c r="C748" s="158"/>
      <c r="D748" s="158"/>
      <c r="E748" s="158"/>
      <c r="F748" s="158"/>
      <c r="G748" s="158"/>
      <c r="H748" s="158"/>
      <c r="I748" s="158"/>
      <c r="J748" s="158"/>
      <c r="K748" s="158"/>
      <c r="L748" s="158"/>
      <c r="M748" s="158"/>
      <c r="N748" s="158"/>
      <c r="O748" s="158"/>
    </row>
    <row r="750" spans="1:16" s="2" customFormat="1" ht="17.399999999999999" x14ac:dyDescent="0.3">
      <c r="C750" s="10" t="s">
        <v>35</v>
      </c>
      <c r="G750" s="10"/>
      <c r="K750" s="10" t="s">
        <v>22</v>
      </c>
    </row>
    <row r="756" spans="1:16" s="2" customFormat="1" ht="17.399999999999999" x14ac:dyDescent="0.3">
      <c r="C756" s="10" t="str">
        <f>'Đầu vào'!$C$7</f>
        <v xml:space="preserve">Nguyễn Tuấn Thành </v>
      </c>
      <c r="G756" s="10"/>
      <c r="K756" s="10" t="str">
        <f>'Đầu vào'!$C$8</f>
        <v>Nguyễn Sĩ Thoả</v>
      </c>
    </row>
    <row r="757" spans="1:16" ht="22.5" customHeight="1" x14ac:dyDescent="0.35">
      <c r="A757" s="155" t="s">
        <v>0</v>
      </c>
      <c r="B757" s="155"/>
      <c r="C757" s="155"/>
      <c r="D757" s="155"/>
      <c r="E757" s="155"/>
      <c r="F757" s="155"/>
      <c r="G757" s="155"/>
      <c r="H757" s="155"/>
      <c r="I757" s="155"/>
      <c r="J757" s="155"/>
      <c r="K757" s="155"/>
      <c r="L757" s="155"/>
      <c r="M757" s="155"/>
      <c r="N757" s="155"/>
      <c r="O757" s="155"/>
    </row>
    <row r="758" spans="1:16" ht="13.5" customHeight="1" x14ac:dyDescent="0.35"/>
    <row r="759" spans="1:16" x14ac:dyDescent="0.35">
      <c r="A759" s="2" t="s">
        <v>1</v>
      </c>
      <c r="B759" s="2"/>
      <c r="D759" s="3">
        <f>D723+1</f>
        <v>65</v>
      </c>
    </row>
    <row r="760" spans="1:16" x14ac:dyDescent="0.35">
      <c r="O760" s="4" t="str">
        <f>"Hải phòng, ngày "&amp;DAY(P760)&amp;" tháng "&amp;MONTH(P760)&amp;" năm 2026"</f>
        <v>Hải phòng, ngày 2 tháng 1 năm 2026</v>
      </c>
      <c r="P760" s="5">
        <f>VLOOKUP('Thang 2'!D759,'Đầu vào'!A:H,2,0)</f>
        <v>46024</v>
      </c>
    </row>
    <row r="762" spans="1:16" ht="21" customHeight="1" x14ac:dyDescent="0.35">
      <c r="A762" s="2" t="s">
        <v>2</v>
      </c>
      <c r="B762" s="2"/>
      <c r="C762" s="2"/>
      <c r="D762" s="6" t="s">
        <v>3</v>
      </c>
      <c r="E762" s="7"/>
      <c r="F762" s="11" t="s">
        <v>4</v>
      </c>
      <c r="H762" s="7" t="s">
        <v>5</v>
      </c>
      <c r="I762" s="7"/>
      <c r="J762" s="8"/>
      <c r="L762" s="7" t="s">
        <v>6</v>
      </c>
      <c r="N762" s="8"/>
    </row>
    <row r="763" spans="1:16" ht="21" customHeight="1" x14ac:dyDescent="0.35">
      <c r="A763" s="2" t="s">
        <v>7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</row>
    <row r="764" spans="1:16" ht="21" customHeight="1" x14ac:dyDescent="0.35">
      <c r="A764" s="1" t="s">
        <v>8</v>
      </c>
      <c r="C764" s="9"/>
    </row>
    <row r="765" spans="1:16" ht="21" customHeight="1" x14ac:dyDescent="0.35">
      <c r="A765" s="1" t="s">
        <v>9</v>
      </c>
    </row>
    <row r="766" spans="1:16" ht="24" customHeight="1" x14ac:dyDescent="0.35">
      <c r="B766" s="156" t="str">
        <f>VLOOKUP('Thang 2'!D759,'Đầu vào'!A:H,6,0)</f>
        <v>Máy đào, pông tông</v>
      </c>
      <c r="C766" s="156"/>
      <c r="D766" s="156"/>
      <c r="E766" s="156"/>
      <c r="F766" s="156"/>
      <c r="G766" s="156"/>
      <c r="H766" s="156"/>
      <c r="I766" s="156"/>
      <c r="J766" s="156"/>
      <c r="K766" s="156"/>
      <c r="L766" s="156"/>
      <c r="M766" s="156"/>
      <c r="N766" s="156"/>
      <c r="O766" s="156"/>
    </row>
    <row r="767" spans="1:16" ht="19.5" customHeight="1" x14ac:dyDescent="0.35">
      <c r="A767" s="2" t="s">
        <v>10</v>
      </c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</row>
    <row r="768" spans="1:16" ht="19.5" customHeight="1" x14ac:dyDescent="0.35">
      <c r="A768" s="2" t="s">
        <v>11</v>
      </c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</row>
    <row r="769" spans="1:16" ht="59.4" customHeight="1" x14ac:dyDescent="0.35">
      <c r="A769" s="9"/>
      <c r="B769" s="157" t="str">
        <f>VLOOKUP('Thang 2'!D759,'Đầu vào'!A:H,3,0)</f>
        <v>- Đào đất lòng kênh bằng máy đào đoạn 6 từ Km: 0+593 đến Km: 0+752
- Đắp đất bờ kênh bằng máy đoạn 5 từ Km: 0+499 đến Km: 0+593</v>
      </c>
      <c r="C769" s="157"/>
      <c r="D769" s="157"/>
      <c r="E769" s="157"/>
      <c r="F769" s="157"/>
      <c r="G769" s="157"/>
      <c r="H769" s="157"/>
      <c r="I769" s="157"/>
      <c r="J769" s="157"/>
      <c r="K769" s="157"/>
      <c r="L769" s="157"/>
      <c r="M769" s="157"/>
      <c r="N769" s="157"/>
      <c r="O769" s="157"/>
      <c r="P769" s="9"/>
    </row>
    <row r="770" spans="1:16" ht="23.25" customHeight="1" x14ac:dyDescent="0.35">
      <c r="A770" s="2" t="s">
        <v>12</v>
      </c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</row>
    <row r="771" spans="1:16" ht="28.5" customHeight="1" x14ac:dyDescent="0.35">
      <c r="A771" s="9"/>
      <c r="B771" s="157">
        <f>VLOOKUP('Thang 2'!D759,'Đầu vào'!A:H,4,0)</f>
        <v>0</v>
      </c>
      <c r="C771" s="157"/>
      <c r="D771" s="157"/>
      <c r="E771" s="157"/>
      <c r="F771" s="157"/>
      <c r="G771" s="157"/>
      <c r="H771" s="157"/>
      <c r="I771" s="157"/>
      <c r="J771" s="157"/>
      <c r="K771" s="157"/>
      <c r="L771" s="157"/>
      <c r="M771" s="157"/>
      <c r="N771" s="157"/>
      <c r="O771" s="157"/>
      <c r="P771" s="9"/>
    </row>
    <row r="772" spans="1:16" ht="21" customHeight="1" x14ac:dyDescent="0.35">
      <c r="A772" s="2" t="s">
        <v>13</v>
      </c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</row>
    <row r="773" spans="1:16" s="2" customFormat="1" ht="20.25" customHeight="1" x14ac:dyDescent="0.35">
      <c r="A773" s="1" t="s">
        <v>14</v>
      </c>
      <c r="B773" s="1"/>
      <c r="E773" s="1" t="s">
        <v>15</v>
      </c>
      <c r="F773" s="11" t="s">
        <v>4</v>
      </c>
      <c r="G773" s="1"/>
      <c r="H773" s="3" t="s">
        <v>3</v>
      </c>
      <c r="I773" s="1"/>
      <c r="J773" s="8"/>
      <c r="K773" s="1"/>
      <c r="L773" s="7" t="s">
        <v>16</v>
      </c>
      <c r="N773" s="8"/>
      <c r="O773" s="1"/>
    </row>
    <row r="774" spans="1:16" s="2" customFormat="1" ht="6" customHeight="1" x14ac:dyDescent="0.35">
      <c r="A774" s="1"/>
      <c r="B774" s="1"/>
      <c r="E774" s="1"/>
      <c r="F774" s="12"/>
      <c r="G774" s="1"/>
      <c r="H774" s="3"/>
      <c r="I774" s="1"/>
      <c r="J774" s="1"/>
      <c r="K774" s="1"/>
      <c r="L774" s="7"/>
      <c r="N774" s="1"/>
      <c r="O774" s="1"/>
    </row>
    <row r="775" spans="1:16" s="2" customFormat="1" ht="20.25" customHeight="1" x14ac:dyDescent="0.35">
      <c r="A775" s="1" t="s">
        <v>17</v>
      </c>
      <c r="B775" s="1"/>
      <c r="E775" s="1" t="s">
        <v>15</v>
      </c>
      <c r="F775" s="11" t="s">
        <v>4</v>
      </c>
      <c r="G775" s="1"/>
      <c r="H775" s="3" t="s">
        <v>3</v>
      </c>
      <c r="I775" s="1"/>
      <c r="J775" s="8"/>
      <c r="K775" s="1"/>
      <c r="L775" s="7" t="s">
        <v>16</v>
      </c>
      <c r="N775" s="8"/>
    </row>
    <row r="776" spans="1:16" s="2" customFormat="1" ht="5.25" customHeight="1" x14ac:dyDescent="0.35">
      <c r="A776" s="1"/>
      <c r="B776" s="1"/>
      <c r="E776" s="1"/>
      <c r="F776" s="12"/>
      <c r="G776" s="1"/>
      <c r="H776" s="3"/>
      <c r="I776" s="1"/>
      <c r="J776" s="1"/>
      <c r="K776" s="1"/>
      <c r="L776" s="7"/>
      <c r="N776" s="1"/>
      <c r="O776" s="1"/>
    </row>
    <row r="777" spans="1:16" s="2" customFormat="1" ht="21" customHeight="1" x14ac:dyDescent="0.35">
      <c r="A777" s="1" t="s">
        <v>18</v>
      </c>
      <c r="B777" s="1"/>
      <c r="E777" s="1" t="s">
        <v>15</v>
      </c>
      <c r="F777" s="11" t="s">
        <v>4</v>
      </c>
      <c r="G777" s="1"/>
      <c r="H777" s="3" t="s">
        <v>3</v>
      </c>
      <c r="I777" s="1"/>
      <c r="J777" s="8"/>
      <c r="K777" s="1"/>
      <c r="L777" s="7" t="s">
        <v>16</v>
      </c>
      <c r="N777" s="8"/>
    </row>
    <row r="778" spans="1:16" s="2" customFormat="1" ht="6.75" customHeight="1" x14ac:dyDescent="0.35">
      <c r="A778" s="1"/>
      <c r="B778" s="1"/>
      <c r="E778" s="1"/>
      <c r="F778" s="12"/>
      <c r="G778" s="1"/>
      <c r="H778" s="3"/>
      <c r="I778" s="1"/>
      <c r="J778" s="1"/>
      <c r="K778" s="1"/>
      <c r="L778" s="7"/>
      <c r="N778" s="1"/>
      <c r="O778" s="1"/>
    </row>
    <row r="779" spans="1:16" s="2" customFormat="1" ht="19.5" customHeight="1" x14ac:dyDescent="0.35">
      <c r="A779" s="1" t="s">
        <v>19</v>
      </c>
      <c r="B779" s="1"/>
      <c r="E779" s="1" t="s">
        <v>15</v>
      </c>
      <c r="F779" s="11" t="s">
        <v>4</v>
      </c>
      <c r="G779" s="1"/>
      <c r="H779" s="3" t="s">
        <v>3</v>
      </c>
      <c r="I779" s="1"/>
      <c r="J779" s="8"/>
      <c r="K779" s="1"/>
      <c r="L779" s="7" t="s">
        <v>16</v>
      </c>
      <c r="N779" s="8"/>
    </row>
    <row r="780" spans="1:16" ht="7.5" customHeight="1" x14ac:dyDescent="0.35">
      <c r="C780" s="2"/>
      <c r="D780" s="2"/>
      <c r="H780" s="3"/>
      <c r="L780" s="7"/>
      <c r="M780" s="2"/>
      <c r="P780" s="2"/>
    </row>
    <row r="781" spans="1:16" ht="22.5" customHeight="1" x14ac:dyDescent="0.35">
      <c r="A781" s="2" t="s">
        <v>20</v>
      </c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</row>
    <row r="782" spans="1:16" ht="23.25" customHeight="1" x14ac:dyDescent="0.35">
      <c r="B782" s="158">
        <f>VLOOKUP('Thang 2'!D759,'Đầu vào'!A:H,7,0)</f>
        <v>0</v>
      </c>
      <c r="C782" s="158"/>
      <c r="D782" s="158"/>
      <c r="E782" s="158"/>
      <c r="F782" s="158"/>
      <c r="G782" s="158"/>
      <c r="H782" s="158"/>
      <c r="I782" s="158"/>
      <c r="J782" s="158"/>
      <c r="K782" s="158"/>
      <c r="L782" s="158"/>
      <c r="M782" s="158"/>
      <c r="N782" s="158"/>
      <c r="O782" s="158"/>
    </row>
    <row r="783" spans="1:16" ht="20.25" customHeight="1" x14ac:dyDescent="0.35">
      <c r="A783" s="2" t="s">
        <v>21</v>
      </c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</row>
    <row r="784" spans="1:16" ht="24" customHeight="1" x14ac:dyDescent="0.35">
      <c r="B784" s="158">
        <f>VLOOKUP('Thang 2'!D759,'Đầu vào'!A:H,8,0)</f>
        <v>0</v>
      </c>
      <c r="C784" s="158"/>
      <c r="D784" s="158"/>
      <c r="E784" s="158"/>
      <c r="F784" s="158"/>
      <c r="G784" s="158"/>
      <c r="H784" s="158"/>
      <c r="I784" s="158"/>
      <c r="J784" s="158"/>
      <c r="K784" s="158"/>
      <c r="L784" s="158"/>
      <c r="M784" s="158"/>
      <c r="N784" s="158"/>
      <c r="O784" s="158"/>
    </row>
    <row r="786" spans="1:16" s="2" customFormat="1" ht="17.399999999999999" x14ac:dyDescent="0.3">
      <c r="C786" s="10" t="s">
        <v>35</v>
      </c>
      <c r="G786" s="10"/>
      <c r="K786" s="10" t="s">
        <v>22</v>
      </c>
    </row>
    <row r="792" spans="1:16" s="2" customFormat="1" ht="17.399999999999999" x14ac:dyDescent="0.3">
      <c r="C792" s="10" t="str">
        <f>'Đầu vào'!$C$7</f>
        <v xml:space="preserve">Nguyễn Tuấn Thành </v>
      </c>
      <c r="G792" s="10"/>
      <c r="K792" s="10" t="str">
        <f>'Đầu vào'!$C$8</f>
        <v>Nguyễn Sĩ Thoả</v>
      </c>
    </row>
    <row r="793" spans="1:16" ht="22.5" customHeight="1" x14ac:dyDescent="0.35">
      <c r="A793" s="155" t="s">
        <v>0</v>
      </c>
      <c r="B793" s="155"/>
      <c r="C793" s="155"/>
      <c r="D793" s="155"/>
      <c r="E793" s="155"/>
      <c r="F793" s="155"/>
      <c r="G793" s="155"/>
      <c r="H793" s="155"/>
      <c r="I793" s="155"/>
      <c r="J793" s="155"/>
      <c r="K793" s="155"/>
      <c r="L793" s="155"/>
      <c r="M793" s="155"/>
      <c r="N793" s="155"/>
      <c r="O793" s="155"/>
    </row>
    <row r="794" spans="1:16" ht="13.5" customHeight="1" x14ac:dyDescent="0.35"/>
    <row r="795" spans="1:16" x14ac:dyDescent="0.35">
      <c r="A795" s="2" t="s">
        <v>1</v>
      </c>
      <c r="B795" s="2"/>
      <c r="D795" s="3">
        <f>D759+1</f>
        <v>66</v>
      </c>
    </row>
    <row r="796" spans="1:16" x14ac:dyDescent="0.35">
      <c r="O796" s="4" t="str">
        <f>"Hải phòng, ngày "&amp;DAY(P796)&amp;" tháng "&amp;MONTH(P796)&amp;" năm 2026"</f>
        <v>Hải phòng, ngày 3 tháng 1 năm 2026</v>
      </c>
      <c r="P796" s="5">
        <f>VLOOKUP('Thang 2'!D795,'Đầu vào'!A:H,2,0)</f>
        <v>46025</v>
      </c>
    </row>
    <row r="798" spans="1:16" ht="21" customHeight="1" x14ac:dyDescent="0.35">
      <c r="A798" s="2" t="s">
        <v>2</v>
      </c>
      <c r="B798" s="2"/>
      <c r="C798" s="2"/>
      <c r="D798" s="6" t="s">
        <v>3</v>
      </c>
      <c r="E798" s="7"/>
      <c r="F798" s="11" t="s">
        <v>4</v>
      </c>
      <c r="H798" s="7" t="s">
        <v>5</v>
      </c>
      <c r="I798" s="7"/>
      <c r="J798" s="8"/>
      <c r="L798" s="7" t="s">
        <v>6</v>
      </c>
      <c r="N798" s="8"/>
    </row>
    <row r="799" spans="1:16" ht="21" customHeight="1" x14ac:dyDescent="0.35">
      <c r="A799" s="2" t="s">
        <v>7</v>
      </c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</row>
    <row r="800" spans="1:16" ht="21" customHeight="1" x14ac:dyDescent="0.35">
      <c r="A800" s="1" t="s">
        <v>8</v>
      </c>
      <c r="C800" s="9"/>
    </row>
    <row r="801" spans="1:16" ht="21" customHeight="1" x14ac:dyDescent="0.35">
      <c r="A801" s="1" t="s">
        <v>9</v>
      </c>
    </row>
    <row r="802" spans="1:16" ht="24" customHeight="1" x14ac:dyDescent="0.35">
      <c r="B802" s="156" t="str">
        <f>VLOOKUP('Thang 2'!D795,'Đầu vào'!A:H,6,0)</f>
        <v>Máy đào, pông tông</v>
      </c>
      <c r="C802" s="156"/>
      <c r="D802" s="156"/>
      <c r="E802" s="156"/>
      <c r="F802" s="156"/>
      <c r="G802" s="156"/>
      <c r="H802" s="156"/>
      <c r="I802" s="156"/>
      <c r="J802" s="156"/>
      <c r="K802" s="156"/>
      <c r="L802" s="156"/>
      <c r="M802" s="156"/>
      <c r="N802" s="156"/>
      <c r="O802" s="156"/>
    </row>
    <row r="803" spans="1:16" ht="19.5" customHeight="1" x14ac:dyDescent="0.35">
      <c r="A803" s="2" t="s">
        <v>10</v>
      </c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</row>
    <row r="804" spans="1:16" ht="19.5" customHeight="1" x14ac:dyDescent="0.35">
      <c r="A804" s="2" t="s">
        <v>11</v>
      </c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</row>
    <row r="805" spans="1:16" ht="52.2" customHeight="1" x14ac:dyDescent="0.35">
      <c r="A805" s="9"/>
      <c r="B805" s="157" t="str">
        <f>VLOOKUP('Thang 2'!D795,'Đầu vào'!A:H,3,0)</f>
        <v>- Đào đất lòng kênh bằng máy đào đoạn 6 từ Km: 0+593 đến Km: 0+752
- Đắp đất bờ kênh bằng máy đoạn 5 từ Km: 0+499 đến Km: 0+593</v>
      </c>
      <c r="C805" s="157"/>
      <c r="D805" s="157"/>
      <c r="E805" s="157"/>
      <c r="F805" s="157"/>
      <c r="G805" s="157"/>
      <c r="H805" s="157"/>
      <c r="I805" s="157"/>
      <c r="J805" s="157"/>
      <c r="K805" s="157"/>
      <c r="L805" s="157"/>
      <c r="M805" s="157"/>
      <c r="N805" s="157"/>
      <c r="O805" s="157"/>
      <c r="P805" s="9"/>
    </row>
    <row r="806" spans="1:16" ht="23.25" customHeight="1" x14ac:dyDescent="0.35">
      <c r="A806" s="2" t="s">
        <v>12</v>
      </c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</row>
    <row r="807" spans="1:16" ht="34.200000000000003" customHeight="1" x14ac:dyDescent="0.35">
      <c r="A807" s="9"/>
      <c r="B807" s="157">
        <f>VLOOKUP('Thang 2'!D795,'Đầu vào'!A:H,4,0)</f>
        <v>0</v>
      </c>
      <c r="C807" s="157"/>
      <c r="D807" s="157"/>
      <c r="E807" s="157"/>
      <c r="F807" s="157"/>
      <c r="G807" s="157"/>
      <c r="H807" s="157"/>
      <c r="I807" s="157"/>
      <c r="J807" s="157"/>
      <c r="K807" s="157"/>
      <c r="L807" s="157"/>
      <c r="M807" s="157"/>
      <c r="N807" s="157"/>
      <c r="O807" s="157"/>
      <c r="P807" s="9"/>
    </row>
    <row r="808" spans="1:16" ht="21" customHeight="1" x14ac:dyDescent="0.35">
      <c r="A808" s="2" t="s">
        <v>13</v>
      </c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</row>
    <row r="809" spans="1:16" s="2" customFormat="1" ht="20.25" customHeight="1" x14ac:dyDescent="0.35">
      <c r="A809" s="1" t="s">
        <v>14</v>
      </c>
      <c r="B809" s="1"/>
      <c r="E809" s="1" t="s">
        <v>15</v>
      </c>
      <c r="F809" s="11" t="s">
        <v>4</v>
      </c>
      <c r="G809" s="1"/>
      <c r="H809" s="3" t="s">
        <v>3</v>
      </c>
      <c r="I809" s="1"/>
      <c r="J809" s="8"/>
      <c r="K809" s="1"/>
      <c r="L809" s="7" t="s">
        <v>16</v>
      </c>
      <c r="N809" s="8"/>
      <c r="O809" s="1"/>
    </row>
    <row r="810" spans="1:16" s="2" customFormat="1" ht="6" customHeight="1" x14ac:dyDescent="0.35">
      <c r="A810" s="1"/>
      <c r="B810" s="1"/>
      <c r="E810" s="1"/>
      <c r="F810" s="12"/>
      <c r="G810" s="1"/>
      <c r="H810" s="3"/>
      <c r="I810" s="1"/>
      <c r="J810" s="1"/>
      <c r="K810" s="1"/>
      <c r="L810" s="7"/>
      <c r="N810" s="1"/>
      <c r="O810" s="1"/>
    </row>
    <row r="811" spans="1:16" s="2" customFormat="1" ht="20.25" customHeight="1" x14ac:dyDescent="0.35">
      <c r="A811" s="1" t="s">
        <v>17</v>
      </c>
      <c r="B811" s="1"/>
      <c r="E811" s="1" t="s">
        <v>15</v>
      </c>
      <c r="F811" s="11" t="s">
        <v>4</v>
      </c>
      <c r="G811" s="1"/>
      <c r="H811" s="3" t="s">
        <v>3</v>
      </c>
      <c r="I811" s="1"/>
      <c r="J811" s="8"/>
      <c r="K811" s="1"/>
      <c r="L811" s="7" t="s">
        <v>16</v>
      </c>
      <c r="N811" s="8"/>
    </row>
    <row r="812" spans="1:16" s="2" customFormat="1" ht="5.25" customHeight="1" x14ac:dyDescent="0.35">
      <c r="A812" s="1"/>
      <c r="B812" s="1"/>
      <c r="E812" s="1"/>
      <c r="F812" s="12"/>
      <c r="G812" s="1"/>
      <c r="H812" s="3"/>
      <c r="I812" s="1"/>
      <c r="J812" s="1"/>
      <c r="K812" s="1"/>
      <c r="L812" s="7"/>
      <c r="N812" s="1"/>
      <c r="O812" s="1"/>
    </row>
    <row r="813" spans="1:16" s="2" customFormat="1" ht="21" customHeight="1" x14ac:dyDescent="0.35">
      <c r="A813" s="1" t="s">
        <v>18</v>
      </c>
      <c r="B813" s="1"/>
      <c r="E813" s="1" t="s">
        <v>15</v>
      </c>
      <c r="F813" s="11" t="s">
        <v>4</v>
      </c>
      <c r="G813" s="1"/>
      <c r="H813" s="3" t="s">
        <v>3</v>
      </c>
      <c r="I813" s="1"/>
      <c r="J813" s="8"/>
      <c r="K813" s="1"/>
      <c r="L813" s="7" t="s">
        <v>16</v>
      </c>
      <c r="N813" s="8"/>
    </row>
    <row r="814" spans="1:16" s="2" customFormat="1" ht="6.75" customHeight="1" x14ac:dyDescent="0.35">
      <c r="A814" s="1"/>
      <c r="B814" s="1"/>
      <c r="E814" s="1"/>
      <c r="F814" s="12"/>
      <c r="G814" s="1"/>
      <c r="H814" s="3"/>
      <c r="I814" s="1"/>
      <c r="J814" s="1"/>
      <c r="K814" s="1"/>
      <c r="L814" s="7"/>
      <c r="N814" s="1"/>
      <c r="O814" s="1"/>
    </row>
    <row r="815" spans="1:16" s="2" customFormat="1" ht="19.5" customHeight="1" x14ac:dyDescent="0.35">
      <c r="A815" s="1" t="s">
        <v>19</v>
      </c>
      <c r="B815" s="1"/>
      <c r="E815" s="1" t="s">
        <v>15</v>
      </c>
      <c r="F815" s="11" t="s">
        <v>4</v>
      </c>
      <c r="G815" s="1"/>
      <c r="H815" s="3" t="s">
        <v>3</v>
      </c>
      <c r="I815" s="1"/>
      <c r="J815" s="8"/>
      <c r="K815" s="1"/>
      <c r="L815" s="7" t="s">
        <v>16</v>
      </c>
      <c r="N815" s="8"/>
    </row>
    <row r="816" spans="1:16" ht="7.5" customHeight="1" x14ac:dyDescent="0.35">
      <c r="C816" s="2"/>
      <c r="D816" s="2"/>
      <c r="H816" s="3"/>
      <c r="L816" s="7"/>
      <c r="M816" s="2"/>
      <c r="P816" s="2"/>
    </row>
    <row r="817" spans="1:16" ht="22.5" customHeight="1" x14ac:dyDescent="0.35">
      <c r="A817" s="2" t="s">
        <v>20</v>
      </c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</row>
    <row r="818" spans="1:16" ht="23.25" customHeight="1" x14ac:dyDescent="0.35">
      <c r="B818" s="158">
        <f>VLOOKUP('Thang 2'!D795,'Đầu vào'!A:H,7,0)</f>
        <v>0</v>
      </c>
      <c r="C818" s="158"/>
      <c r="D818" s="158"/>
      <c r="E818" s="158"/>
      <c r="F818" s="158"/>
      <c r="G818" s="158"/>
      <c r="H818" s="158"/>
      <c r="I818" s="158"/>
      <c r="J818" s="158"/>
      <c r="K818" s="158"/>
      <c r="L818" s="158"/>
      <c r="M818" s="158"/>
      <c r="N818" s="158"/>
      <c r="O818" s="158"/>
    </row>
    <row r="819" spans="1:16" ht="20.25" customHeight="1" x14ac:dyDescent="0.35">
      <c r="A819" s="2" t="s">
        <v>21</v>
      </c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</row>
    <row r="820" spans="1:16" ht="24" customHeight="1" x14ac:dyDescent="0.35">
      <c r="B820" s="158">
        <f>VLOOKUP('Thang 2'!D795,'Đầu vào'!A:H,8,0)</f>
        <v>0</v>
      </c>
      <c r="C820" s="158"/>
      <c r="D820" s="158"/>
      <c r="E820" s="158"/>
      <c r="F820" s="158"/>
      <c r="G820" s="158"/>
      <c r="H820" s="158"/>
      <c r="I820" s="158"/>
      <c r="J820" s="158"/>
      <c r="K820" s="158"/>
      <c r="L820" s="158"/>
      <c r="M820" s="158"/>
      <c r="N820" s="158"/>
      <c r="O820" s="158"/>
    </row>
    <row r="822" spans="1:16" s="2" customFormat="1" ht="17.399999999999999" x14ac:dyDescent="0.3">
      <c r="C822" s="10" t="s">
        <v>35</v>
      </c>
      <c r="G822" s="10"/>
      <c r="K822" s="10" t="s">
        <v>22</v>
      </c>
    </row>
    <row r="828" spans="1:16" s="2" customFormat="1" ht="17.399999999999999" x14ac:dyDescent="0.3">
      <c r="C828" s="10" t="str">
        <f>'Đầu vào'!$C$7</f>
        <v xml:space="preserve">Nguyễn Tuấn Thành </v>
      </c>
      <c r="G828" s="10"/>
      <c r="K828" s="10" t="str">
        <f>'Đầu vào'!$C$8</f>
        <v>Nguyễn Sĩ Thoả</v>
      </c>
    </row>
    <row r="829" spans="1:16" ht="22.5" customHeight="1" x14ac:dyDescent="0.35">
      <c r="A829" s="155" t="s">
        <v>0</v>
      </c>
      <c r="B829" s="155"/>
      <c r="C829" s="155"/>
      <c r="D829" s="155"/>
      <c r="E829" s="155"/>
      <c r="F829" s="155"/>
      <c r="G829" s="155"/>
      <c r="H829" s="155"/>
      <c r="I829" s="155"/>
      <c r="J829" s="155"/>
      <c r="K829" s="155"/>
      <c r="L829" s="155"/>
      <c r="M829" s="155"/>
      <c r="N829" s="155"/>
      <c r="O829" s="155"/>
    </row>
    <row r="830" spans="1:16" ht="13.5" customHeight="1" x14ac:dyDescent="0.35"/>
    <row r="831" spans="1:16" x14ac:dyDescent="0.35">
      <c r="A831" s="2" t="s">
        <v>1</v>
      </c>
      <c r="B831" s="2"/>
      <c r="D831" s="3">
        <f>D795+1</f>
        <v>67</v>
      </c>
    </row>
    <row r="832" spans="1:16" x14ac:dyDescent="0.35">
      <c r="O832" s="4" t="str">
        <f>"Hải phòng, ngày "&amp;DAY(P832)&amp;" tháng "&amp;MONTH(P832)&amp;" năm 2026"</f>
        <v>Hải phòng, ngày 4 tháng 1 năm 2026</v>
      </c>
      <c r="P832" s="5">
        <f>VLOOKUP('Thang 2'!D831,'Đầu vào'!A:H,2,0)</f>
        <v>46026</v>
      </c>
    </row>
    <row r="834" spans="1:16" ht="21" customHeight="1" x14ac:dyDescent="0.35">
      <c r="A834" s="2" t="s">
        <v>2</v>
      </c>
      <c r="B834" s="2"/>
      <c r="C834" s="2"/>
      <c r="D834" s="6" t="s">
        <v>3</v>
      </c>
      <c r="E834" s="7"/>
      <c r="F834" s="11" t="s">
        <v>4</v>
      </c>
      <c r="H834" s="7" t="s">
        <v>5</v>
      </c>
      <c r="I834" s="7"/>
      <c r="J834" s="8"/>
      <c r="L834" s="7" t="s">
        <v>6</v>
      </c>
      <c r="N834" s="8"/>
    </row>
    <row r="835" spans="1:16" ht="21" customHeight="1" x14ac:dyDescent="0.35">
      <c r="A835" s="2" t="s">
        <v>7</v>
      </c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</row>
    <row r="836" spans="1:16" ht="21" customHeight="1" x14ac:dyDescent="0.35">
      <c r="A836" s="1" t="s">
        <v>8</v>
      </c>
      <c r="C836" s="9" t="str">
        <f>VLOOKUP('Thang 2'!D831,'Đầu vào'!A:H,5,0)</f>
        <v>01 tổ</v>
      </c>
    </row>
    <row r="837" spans="1:16" ht="21" customHeight="1" x14ac:dyDescent="0.35">
      <c r="A837" s="1" t="s">
        <v>9</v>
      </c>
    </row>
    <row r="838" spans="1:16" ht="24" customHeight="1" x14ac:dyDescent="0.35">
      <c r="B838" s="156" t="str">
        <f>VLOOKUP('Thang 2'!D831,'Đầu vào'!A:H,6,0)</f>
        <v>Máy đào, pông tông</v>
      </c>
      <c r="C838" s="156"/>
      <c r="D838" s="156"/>
      <c r="E838" s="156"/>
      <c r="F838" s="156"/>
      <c r="G838" s="156"/>
      <c r="H838" s="156"/>
      <c r="I838" s="156"/>
      <c r="J838" s="156"/>
      <c r="K838" s="156"/>
      <c r="L838" s="156"/>
      <c r="M838" s="156"/>
      <c r="N838" s="156"/>
      <c r="O838" s="156"/>
    </row>
    <row r="839" spans="1:16" ht="19.5" customHeight="1" x14ac:dyDescent="0.35">
      <c r="A839" s="2" t="s">
        <v>10</v>
      </c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</row>
    <row r="840" spans="1:16" ht="19.5" customHeight="1" x14ac:dyDescent="0.35">
      <c r="A840" s="2" t="s">
        <v>11</v>
      </c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</row>
    <row r="841" spans="1:16" ht="51" customHeight="1" x14ac:dyDescent="0.35">
      <c r="A841" s="9"/>
      <c r="B841" s="157" t="str">
        <f>VLOOKUP('Thang 2'!D831,'Đầu vào'!A:H,3,0)</f>
        <v>- Đào đất lòng kênh bằng máy đào đoạn 6 từ Km: 0+593 đến Km: 0+752
- Đắp đất bờ kênh bằng máy đoạn 5 từ Km: 0+499 đến Km: 0+593</v>
      </c>
      <c r="C841" s="157"/>
      <c r="D841" s="157"/>
      <c r="E841" s="157"/>
      <c r="F841" s="157"/>
      <c r="G841" s="157"/>
      <c r="H841" s="157"/>
      <c r="I841" s="157"/>
      <c r="J841" s="157"/>
      <c r="K841" s="157"/>
      <c r="L841" s="157"/>
      <c r="M841" s="157"/>
      <c r="N841" s="157"/>
      <c r="O841" s="157"/>
      <c r="P841" s="9"/>
    </row>
    <row r="842" spans="1:16" ht="23.25" customHeight="1" x14ac:dyDescent="0.35">
      <c r="A842" s="2" t="s">
        <v>12</v>
      </c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</row>
    <row r="843" spans="1:16" ht="78.75" customHeight="1" x14ac:dyDescent="0.35">
      <c r="A843" s="9"/>
      <c r="B843" s="157">
        <f>VLOOKUP('Thang 2'!D831,'Đầu vào'!A:H,4,0)</f>
        <v>0</v>
      </c>
      <c r="C843" s="157"/>
      <c r="D843" s="157"/>
      <c r="E843" s="157"/>
      <c r="F843" s="157"/>
      <c r="G843" s="157"/>
      <c r="H843" s="157"/>
      <c r="I843" s="157"/>
      <c r="J843" s="157"/>
      <c r="K843" s="157"/>
      <c r="L843" s="157"/>
      <c r="M843" s="157"/>
      <c r="N843" s="157"/>
      <c r="O843" s="157"/>
      <c r="P843" s="9"/>
    </row>
    <row r="844" spans="1:16" ht="21" customHeight="1" x14ac:dyDescent="0.35">
      <c r="A844" s="2" t="s">
        <v>13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</row>
    <row r="845" spans="1:16" s="2" customFormat="1" ht="20.25" customHeight="1" x14ac:dyDescent="0.35">
      <c r="A845" s="1" t="s">
        <v>14</v>
      </c>
      <c r="B845" s="1"/>
      <c r="E845" s="1" t="s">
        <v>15</v>
      </c>
      <c r="F845" s="11" t="s">
        <v>4</v>
      </c>
      <c r="G845" s="1"/>
      <c r="H845" s="3" t="s">
        <v>3</v>
      </c>
      <c r="I845" s="1"/>
      <c r="J845" s="8"/>
      <c r="K845" s="1"/>
      <c r="L845" s="7" t="s">
        <v>16</v>
      </c>
      <c r="N845" s="8"/>
      <c r="O845" s="1"/>
    </row>
    <row r="846" spans="1:16" s="2" customFormat="1" ht="6" customHeight="1" x14ac:dyDescent="0.35">
      <c r="A846" s="1"/>
      <c r="B846" s="1"/>
      <c r="E846" s="1"/>
      <c r="F846" s="12"/>
      <c r="G846" s="1"/>
      <c r="H846" s="3"/>
      <c r="I846" s="1"/>
      <c r="J846" s="1"/>
      <c r="K846" s="1"/>
      <c r="L846" s="7"/>
      <c r="N846" s="1"/>
      <c r="O846" s="1"/>
    </row>
    <row r="847" spans="1:16" s="2" customFormat="1" ht="20.25" customHeight="1" x14ac:dyDescent="0.35">
      <c r="A847" s="1" t="s">
        <v>17</v>
      </c>
      <c r="B847" s="1"/>
      <c r="E847" s="1" t="s">
        <v>15</v>
      </c>
      <c r="F847" s="11" t="s">
        <v>4</v>
      </c>
      <c r="G847" s="1"/>
      <c r="H847" s="3" t="s">
        <v>3</v>
      </c>
      <c r="I847" s="1"/>
      <c r="J847" s="8"/>
      <c r="K847" s="1"/>
      <c r="L847" s="7" t="s">
        <v>16</v>
      </c>
      <c r="N847" s="8"/>
    </row>
    <row r="848" spans="1:16" s="2" customFormat="1" ht="5.25" customHeight="1" x14ac:dyDescent="0.35">
      <c r="A848" s="1"/>
      <c r="B848" s="1"/>
      <c r="E848" s="1"/>
      <c r="F848" s="12"/>
      <c r="G848" s="1"/>
      <c r="H848" s="3"/>
      <c r="I848" s="1"/>
      <c r="J848" s="1"/>
      <c r="K848" s="1"/>
      <c r="L848" s="7"/>
      <c r="N848" s="1"/>
      <c r="O848" s="1"/>
    </row>
    <row r="849" spans="1:16" s="2" customFormat="1" ht="21" customHeight="1" x14ac:dyDescent="0.35">
      <c r="A849" s="1" t="s">
        <v>18</v>
      </c>
      <c r="B849" s="1"/>
      <c r="E849" s="1" t="s">
        <v>15</v>
      </c>
      <c r="F849" s="11" t="s">
        <v>4</v>
      </c>
      <c r="G849" s="1"/>
      <c r="H849" s="3" t="s">
        <v>3</v>
      </c>
      <c r="I849" s="1"/>
      <c r="J849" s="8"/>
      <c r="K849" s="1"/>
      <c r="L849" s="7" t="s">
        <v>16</v>
      </c>
      <c r="N849" s="8"/>
    </row>
    <row r="850" spans="1:16" s="2" customFormat="1" ht="6.75" customHeight="1" x14ac:dyDescent="0.35">
      <c r="A850" s="1"/>
      <c r="B850" s="1"/>
      <c r="E850" s="1"/>
      <c r="F850" s="12"/>
      <c r="G850" s="1"/>
      <c r="H850" s="3"/>
      <c r="I850" s="1"/>
      <c r="J850" s="1"/>
      <c r="K850" s="1"/>
      <c r="L850" s="7"/>
      <c r="N850" s="1"/>
      <c r="O850" s="1"/>
    </row>
    <row r="851" spans="1:16" s="2" customFormat="1" ht="19.5" customHeight="1" x14ac:dyDescent="0.35">
      <c r="A851" s="1" t="s">
        <v>19</v>
      </c>
      <c r="B851" s="1"/>
      <c r="E851" s="1" t="s">
        <v>15</v>
      </c>
      <c r="F851" s="11" t="s">
        <v>4</v>
      </c>
      <c r="G851" s="1"/>
      <c r="H851" s="3" t="s">
        <v>3</v>
      </c>
      <c r="I851" s="1"/>
      <c r="J851" s="8"/>
      <c r="K851" s="1"/>
      <c r="L851" s="7" t="s">
        <v>16</v>
      </c>
      <c r="N851" s="8"/>
    </row>
    <row r="852" spans="1:16" ht="7.5" customHeight="1" x14ac:dyDescent="0.35">
      <c r="C852" s="2"/>
      <c r="D852" s="2"/>
      <c r="H852" s="3"/>
      <c r="L852" s="7"/>
      <c r="M852" s="2"/>
      <c r="P852" s="2"/>
    </row>
    <row r="853" spans="1:16" ht="22.5" customHeight="1" x14ac:dyDescent="0.35">
      <c r="A853" s="2" t="s">
        <v>20</v>
      </c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</row>
    <row r="854" spans="1:16" ht="23.25" customHeight="1" x14ac:dyDescent="0.35">
      <c r="B854" s="158">
        <f>VLOOKUP('Thang 2'!D831,'Đầu vào'!A:H,7,0)</f>
        <v>0</v>
      </c>
      <c r="C854" s="158"/>
      <c r="D854" s="158"/>
      <c r="E854" s="158"/>
      <c r="F854" s="158"/>
      <c r="G854" s="158"/>
      <c r="H854" s="158"/>
      <c r="I854" s="158"/>
      <c r="J854" s="158"/>
      <c r="K854" s="158"/>
      <c r="L854" s="158"/>
      <c r="M854" s="158"/>
      <c r="N854" s="158"/>
      <c r="O854" s="158"/>
    </row>
    <row r="855" spans="1:16" ht="20.25" customHeight="1" x14ac:dyDescent="0.35">
      <c r="A855" s="2" t="s">
        <v>21</v>
      </c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</row>
    <row r="856" spans="1:16" ht="24" customHeight="1" x14ac:dyDescent="0.35">
      <c r="B856" s="158">
        <f>VLOOKUP('Thang 2'!D831,'Đầu vào'!A:H,8,0)</f>
        <v>0</v>
      </c>
      <c r="C856" s="158"/>
      <c r="D856" s="158"/>
      <c r="E856" s="158"/>
      <c r="F856" s="158"/>
      <c r="G856" s="158"/>
      <c r="H856" s="158"/>
      <c r="I856" s="158"/>
      <c r="J856" s="158"/>
      <c r="K856" s="158"/>
      <c r="L856" s="158"/>
      <c r="M856" s="158"/>
      <c r="N856" s="158"/>
      <c r="O856" s="158"/>
    </row>
    <row r="858" spans="1:16" s="2" customFormat="1" ht="17.399999999999999" x14ac:dyDescent="0.3">
      <c r="C858" s="10" t="s">
        <v>35</v>
      </c>
      <c r="G858" s="10"/>
      <c r="K858" s="10" t="s">
        <v>22</v>
      </c>
    </row>
    <row r="864" spans="1:16" s="2" customFormat="1" ht="17.399999999999999" x14ac:dyDescent="0.3">
      <c r="C864" s="10" t="str">
        <f>'Đầu vào'!$C$7</f>
        <v xml:space="preserve">Nguyễn Tuấn Thành </v>
      </c>
      <c r="G864" s="10"/>
      <c r="K864" s="10" t="str">
        <f>'Đầu vào'!$C$8</f>
        <v>Nguyễn Sĩ Thoả</v>
      </c>
    </row>
    <row r="865" spans="1:16" ht="22.5" customHeight="1" x14ac:dyDescent="0.35">
      <c r="A865" s="155" t="s">
        <v>0</v>
      </c>
      <c r="B865" s="155"/>
      <c r="C865" s="155"/>
      <c r="D865" s="155"/>
      <c r="E865" s="155"/>
      <c r="F865" s="155"/>
      <c r="G865" s="155"/>
      <c r="H865" s="155"/>
      <c r="I865" s="155"/>
      <c r="J865" s="155"/>
      <c r="K865" s="155"/>
      <c r="L865" s="155"/>
      <c r="M865" s="155"/>
      <c r="N865" s="155"/>
      <c r="O865" s="155"/>
    </row>
    <row r="866" spans="1:16" ht="13.5" customHeight="1" x14ac:dyDescent="0.35"/>
    <row r="867" spans="1:16" x14ac:dyDescent="0.35">
      <c r="A867" s="2" t="s">
        <v>1</v>
      </c>
      <c r="B867" s="2"/>
      <c r="D867" s="3">
        <f>D831+1</f>
        <v>68</v>
      </c>
    </row>
    <row r="868" spans="1:16" x14ac:dyDescent="0.35">
      <c r="O868" s="4" t="str">
        <f>"Hải phòng, ngày "&amp;DAY(P868)&amp;" tháng "&amp;MONTH(P868)&amp;" năm 2026"</f>
        <v>Hải phòng, ngày 5 tháng 1 năm 2026</v>
      </c>
      <c r="P868" s="5">
        <f>VLOOKUP('Thang 2'!D867,'Đầu vào'!A:H,2,0)</f>
        <v>46027</v>
      </c>
    </row>
    <row r="870" spans="1:16" ht="21" customHeight="1" x14ac:dyDescent="0.35">
      <c r="A870" s="2" t="s">
        <v>2</v>
      </c>
      <c r="B870" s="2"/>
      <c r="C870" s="2"/>
      <c r="D870" s="6" t="s">
        <v>3</v>
      </c>
      <c r="E870" s="7"/>
      <c r="F870" s="11" t="s">
        <v>4</v>
      </c>
      <c r="H870" s="7" t="s">
        <v>5</v>
      </c>
      <c r="I870" s="7"/>
      <c r="J870" s="8"/>
      <c r="L870" s="7" t="s">
        <v>6</v>
      </c>
      <c r="N870" s="8"/>
    </row>
    <row r="871" spans="1:16" ht="21" customHeight="1" x14ac:dyDescent="0.35">
      <c r="A871" s="2" t="s">
        <v>7</v>
      </c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</row>
    <row r="872" spans="1:16" ht="21" customHeight="1" x14ac:dyDescent="0.35">
      <c r="A872" s="1" t="s">
        <v>8</v>
      </c>
      <c r="C872" s="9" t="str">
        <f>VLOOKUP('Thang 2'!D867,'Đầu vào'!A:H,5,0)</f>
        <v>01 tổ</v>
      </c>
    </row>
    <row r="873" spans="1:16" ht="21" customHeight="1" x14ac:dyDescent="0.35">
      <c r="A873" s="1" t="s">
        <v>9</v>
      </c>
    </row>
    <row r="874" spans="1:16" ht="24" customHeight="1" x14ac:dyDescent="0.35">
      <c r="B874" s="156" t="str">
        <f>VLOOKUP('Thang 2'!D867,'Đầu vào'!A:H,6,0)</f>
        <v>Máy đào, pông tông</v>
      </c>
      <c r="C874" s="156"/>
      <c r="D874" s="156"/>
      <c r="E874" s="156"/>
      <c r="F874" s="156"/>
      <c r="G874" s="156"/>
      <c r="H874" s="156"/>
      <c r="I874" s="156"/>
      <c r="J874" s="156"/>
      <c r="K874" s="156"/>
      <c r="L874" s="156"/>
      <c r="M874" s="156"/>
      <c r="N874" s="156"/>
      <c r="O874" s="156"/>
    </row>
    <row r="875" spans="1:16" ht="19.5" customHeight="1" x14ac:dyDescent="0.35">
      <c r="A875" s="2" t="s">
        <v>10</v>
      </c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</row>
    <row r="876" spans="1:16" ht="19.5" customHeight="1" x14ac:dyDescent="0.35">
      <c r="A876" s="2" t="s">
        <v>11</v>
      </c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</row>
    <row r="877" spans="1:16" ht="45.6" customHeight="1" x14ac:dyDescent="0.35">
      <c r="A877" s="9"/>
      <c r="B877" s="157" t="str">
        <f>VLOOKUP('Thang 2'!D867,'Đầu vào'!A:H,3,0)</f>
        <v>- Đào đất lòng kênh bằng máy đào đoạn 6 từ Km: 0+593 đến Km: 0+752
- Đắp đất bờ kênh bằng máy đoạn 5 từ Km: 0+499 đến Km: 0+593</v>
      </c>
      <c r="C877" s="157"/>
      <c r="D877" s="157"/>
      <c r="E877" s="157"/>
      <c r="F877" s="157"/>
      <c r="G877" s="157"/>
      <c r="H877" s="157"/>
      <c r="I877" s="157"/>
      <c r="J877" s="157"/>
      <c r="K877" s="157"/>
      <c r="L877" s="157"/>
      <c r="M877" s="157"/>
      <c r="N877" s="157"/>
      <c r="O877" s="157"/>
      <c r="P877" s="9"/>
    </row>
    <row r="878" spans="1:16" ht="23.25" customHeight="1" x14ac:dyDescent="0.35">
      <c r="A878" s="2" t="s">
        <v>12</v>
      </c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</row>
    <row r="879" spans="1:16" ht="31.5" customHeight="1" x14ac:dyDescent="0.35">
      <c r="A879" s="9"/>
      <c r="B879" s="157">
        <f>VLOOKUP('Thang 2'!D867,'Đầu vào'!A:H,4,0)</f>
        <v>0</v>
      </c>
      <c r="C879" s="157"/>
      <c r="D879" s="157"/>
      <c r="E879" s="157"/>
      <c r="F879" s="157"/>
      <c r="G879" s="157"/>
      <c r="H879" s="157"/>
      <c r="I879" s="157"/>
      <c r="J879" s="157"/>
      <c r="K879" s="157"/>
      <c r="L879" s="157"/>
      <c r="M879" s="157"/>
      <c r="N879" s="157"/>
      <c r="O879" s="157"/>
      <c r="P879" s="9"/>
    </row>
    <row r="880" spans="1:16" ht="21" customHeight="1" x14ac:dyDescent="0.35">
      <c r="A880" s="2" t="s">
        <v>13</v>
      </c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</row>
    <row r="881" spans="1:16" s="2" customFormat="1" ht="20.25" customHeight="1" x14ac:dyDescent="0.35">
      <c r="A881" s="1" t="s">
        <v>14</v>
      </c>
      <c r="B881" s="1"/>
      <c r="E881" s="1" t="s">
        <v>15</v>
      </c>
      <c r="F881" s="11" t="s">
        <v>4</v>
      </c>
      <c r="G881" s="1"/>
      <c r="H881" s="3" t="s">
        <v>3</v>
      </c>
      <c r="I881" s="1"/>
      <c r="J881" s="8"/>
      <c r="K881" s="1"/>
      <c r="L881" s="7" t="s">
        <v>16</v>
      </c>
      <c r="N881" s="8"/>
      <c r="O881" s="1"/>
    </row>
    <row r="882" spans="1:16" s="2" customFormat="1" ht="6" customHeight="1" x14ac:dyDescent="0.35">
      <c r="A882" s="1"/>
      <c r="B882" s="1"/>
      <c r="E882" s="1"/>
      <c r="F882" s="12"/>
      <c r="G882" s="1"/>
      <c r="H882" s="3"/>
      <c r="I882" s="1"/>
      <c r="J882" s="1"/>
      <c r="K882" s="1"/>
      <c r="L882" s="7"/>
      <c r="N882" s="1"/>
      <c r="O882" s="1"/>
    </row>
    <row r="883" spans="1:16" s="2" customFormat="1" ht="20.25" customHeight="1" x14ac:dyDescent="0.35">
      <c r="A883" s="1" t="s">
        <v>17</v>
      </c>
      <c r="B883" s="1"/>
      <c r="E883" s="1" t="s">
        <v>15</v>
      </c>
      <c r="F883" s="11" t="s">
        <v>4</v>
      </c>
      <c r="G883" s="1"/>
      <c r="H883" s="3" t="s">
        <v>3</v>
      </c>
      <c r="I883" s="1"/>
      <c r="J883" s="8"/>
      <c r="K883" s="1"/>
      <c r="L883" s="7" t="s">
        <v>16</v>
      </c>
      <c r="N883" s="8"/>
    </row>
    <row r="884" spans="1:16" s="2" customFormat="1" ht="5.25" customHeight="1" x14ac:dyDescent="0.35">
      <c r="A884" s="1"/>
      <c r="B884" s="1"/>
      <c r="E884" s="1"/>
      <c r="F884" s="12"/>
      <c r="G884" s="1"/>
      <c r="H884" s="3"/>
      <c r="I884" s="1"/>
      <c r="J884" s="1"/>
      <c r="K884" s="1"/>
      <c r="L884" s="7"/>
      <c r="N884" s="1"/>
      <c r="O884" s="1"/>
    </row>
    <row r="885" spans="1:16" s="2" customFormat="1" ht="21" customHeight="1" x14ac:dyDescent="0.35">
      <c r="A885" s="1" t="s">
        <v>18</v>
      </c>
      <c r="B885" s="1"/>
      <c r="E885" s="1" t="s">
        <v>15</v>
      </c>
      <c r="F885" s="11" t="s">
        <v>4</v>
      </c>
      <c r="G885" s="1"/>
      <c r="H885" s="3" t="s">
        <v>3</v>
      </c>
      <c r="I885" s="1"/>
      <c r="J885" s="8"/>
      <c r="K885" s="1"/>
      <c r="L885" s="7" t="s">
        <v>16</v>
      </c>
      <c r="N885" s="8"/>
    </row>
    <row r="886" spans="1:16" s="2" customFormat="1" ht="6.75" customHeight="1" x14ac:dyDescent="0.35">
      <c r="A886" s="1"/>
      <c r="B886" s="1"/>
      <c r="E886" s="1"/>
      <c r="F886" s="12"/>
      <c r="G886" s="1"/>
      <c r="H886" s="3"/>
      <c r="I886" s="1"/>
      <c r="J886" s="1"/>
      <c r="K886" s="1"/>
      <c r="L886" s="7"/>
      <c r="N886" s="1"/>
      <c r="O886" s="1"/>
    </row>
    <row r="887" spans="1:16" s="2" customFormat="1" ht="19.5" customHeight="1" x14ac:dyDescent="0.35">
      <c r="A887" s="1" t="s">
        <v>19</v>
      </c>
      <c r="B887" s="1"/>
      <c r="E887" s="1" t="s">
        <v>15</v>
      </c>
      <c r="F887" s="11" t="s">
        <v>4</v>
      </c>
      <c r="G887" s="1"/>
      <c r="H887" s="3" t="s">
        <v>3</v>
      </c>
      <c r="I887" s="1"/>
      <c r="J887" s="8"/>
      <c r="K887" s="1"/>
      <c r="L887" s="7" t="s">
        <v>16</v>
      </c>
      <c r="N887" s="8"/>
    </row>
    <row r="888" spans="1:16" ht="7.5" customHeight="1" x14ac:dyDescent="0.35">
      <c r="C888" s="2"/>
      <c r="D888" s="2"/>
      <c r="H888" s="3"/>
      <c r="L888" s="7"/>
      <c r="M888" s="2"/>
      <c r="P888" s="2"/>
    </row>
    <row r="889" spans="1:16" ht="22.5" customHeight="1" x14ac:dyDescent="0.35">
      <c r="A889" s="2" t="s">
        <v>20</v>
      </c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</row>
    <row r="890" spans="1:16" ht="23.25" customHeight="1" x14ac:dyDescent="0.35">
      <c r="B890" s="158">
        <f>VLOOKUP('Thang 2'!D867,'Đầu vào'!A:H,7,0)</f>
        <v>0</v>
      </c>
      <c r="C890" s="158"/>
      <c r="D890" s="158"/>
      <c r="E890" s="158"/>
      <c r="F890" s="158"/>
      <c r="G890" s="158"/>
      <c r="H890" s="158"/>
      <c r="I890" s="158"/>
      <c r="J890" s="158"/>
      <c r="K890" s="158"/>
      <c r="L890" s="158"/>
      <c r="M890" s="158"/>
      <c r="N890" s="158"/>
      <c r="O890" s="158"/>
    </row>
    <row r="891" spans="1:16" ht="20.25" customHeight="1" x14ac:dyDescent="0.35">
      <c r="A891" s="2" t="s">
        <v>21</v>
      </c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</row>
    <row r="892" spans="1:16" ht="24" customHeight="1" x14ac:dyDescent="0.35">
      <c r="B892" s="158">
        <f>VLOOKUP('Thang 2'!D867,'Đầu vào'!A:H,8,0)</f>
        <v>0</v>
      </c>
      <c r="C892" s="158"/>
      <c r="D892" s="158"/>
      <c r="E892" s="158"/>
      <c r="F892" s="158"/>
      <c r="G892" s="158"/>
      <c r="H892" s="158"/>
      <c r="I892" s="158"/>
      <c r="J892" s="158"/>
      <c r="K892" s="158"/>
      <c r="L892" s="158"/>
      <c r="M892" s="158"/>
      <c r="N892" s="158"/>
      <c r="O892" s="158"/>
    </row>
    <row r="894" spans="1:16" s="2" customFormat="1" ht="17.399999999999999" x14ac:dyDescent="0.3">
      <c r="C894" s="10" t="s">
        <v>35</v>
      </c>
      <c r="G894" s="10"/>
      <c r="K894" s="10" t="s">
        <v>22</v>
      </c>
    </row>
    <row r="900" spans="1:16" s="2" customFormat="1" ht="17.399999999999999" x14ac:dyDescent="0.3">
      <c r="C900" s="10" t="str">
        <f>'Đầu vào'!$C$7</f>
        <v xml:space="preserve">Nguyễn Tuấn Thành </v>
      </c>
      <c r="G900" s="10"/>
      <c r="K900" s="10" t="str">
        <f>'Đầu vào'!$C$8</f>
        <v>Nguyễn Sĩ Thoả</v>
      </c>
    </row>
    <row r="901" spans="1:16" ht="22.5" customHeight="1" x14ac:dyDescent="0.35">
      <c r="A901" s="155" t="s">
        <v>0</v>
      </c>
      <c r="B901" s="155"/>
      <c r="C901" s="155"/>
      <c r="D901" s="155"/>
      <c r="E901" s="155"/>
      <c r="F901" s="155"/>
      <c r="G901" s="155"/>
      <c r="H901" s="155"/>
      <c r="I901" s="155"/>
      <c r="J901" s="155"/>
      <c r="K901" s="155"/>
      <c r="L901" s="155"/>
      <c r="M901" s="155"/>
      <c r="N901" s="155"/>
      <c r="O901" s="155"/>
    </row>
    <row r="902" spans="1:16" ht="13.5" customHeight="1" x14ac:dyDescent="0.35"/>
    <row r="903" spans="1:16" x14ac:dyDescent="0.35">
      <c r="A903" s="2" t="s">
        <v>1</v>
      </c>
      <c r="B903" s="2"/>
      <c r="D903" s="3">
        <f>D867+1</f>
        <v>69</v>
      </c>
    </row>
    <row r="904" spans="1:16" x14ac:dyDescent="0.35">
      <c r="O904" s="4" t="str">
        <f>"Hải phòng, ngày "&amp;DAY(P904)&amp;" tháng "&amp;MONTH(P904)&amp;" năm 2026"</f>
        <v>Hải phòng, ngày 6 tháng 1 năm 2026</v>
      </c>
      <c r="P904" s="5">
        <f>VLOOKUP('Thang 2'!D903,'Đầu vào'!A:H,2,0)</f>
        <v>46028</v>
      </c>
    </row>
    <row r="906" spans="1:16" ht="21" customHeight="1" x14ac:dyDescent="0.35">
      <c r="A906" s="2" t="s">
        <v>2</v>
      </c>
      <c r="B906" s="2"/>
      <c r="C906" s="2"/>
      <c r="D906" s="6" t="s">
        <v>3</v>
      </c>
      <c r="E906" s="7"/>
      <c r="F906" s="11" t="s">
        <v>4</v>
      </c>
      <c r="H906" s="7" t="s">
        <v>5</v>
      </c>
      <c r="I906" s="7"/>
      <c r="J906" s="8"/>
      <c r="L906" s="7" t="s">
        <v>6</v>
      </c>
      <c r="N906" s="8"/>
    </row>
    <row r="907" spans="1:16" ht="21" customHeight="1" x14ac:dyDescent="0.35">
      <c r="A907" s="2" t="s">
        <v>7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</row>
    <row r="908" spans="1:16" ht="21" customHeight="1" x14ac:dyDescent="0.35">
      <c r="A908" s="1" t="s">
        <v>8</v>
      </c>
      <c r="C908" s="9" t="str">
        <f>VLOOKUP('Thang 2'!D903,'Đầu vào'!A:H,5,0)</f>
        <v>01 tổ</v>
      </c>
    </row>
    <row r="909" spans="1:16" ht="21" customHeight="1" x14ac:dyDescent="0.35">
      <c r="A909" s="1" t="s">
        <v>9</v>
      </c>
    </row>
    <row r="910" spans="1:16" ht="24" customHeight="1" x14ac:dyDescent="0.35">
      <c r="B910" s="156" t="str">
        <f>VLOOKUP('Thang 2'!D903,'Đầu vào'!A:H,6,0)</f>
        <v>Máy đào, pông tông</v>
      </c>
      <c r="C910" s="156"/>
      <c r="D910" s="156"/>
      <c r="E910" s="156"/>
      <c r="F910" s="156"/>
      <c r="G910" s="156"/>
      <c r="H910" s="156"/>
      <c r="I910" s="156"/>
      <c r="J910" s="156"/>
      <c r="K910" s="156"/>
      <c r="L910" s="156"/>
      <c r="M910" s="156"/>
      <c r="N910" s="156"/>
      <c r="O910" s="156"/>
    </row>
    <row r="911" spans="1:16" ht="19.5" customHeight="1" x14ac:dyDescent="0.35">
      <c r="A911" s="2" t="s">
        <v>10</v>
      </c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</row>
    <row r="912" spans="1:16" ht="19.5" customHeight="1" x14ac:dyDescent="0.35">
      <c r="A912" s="2" t="s">
        <v>11</v>
      </c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</row>
    <row r="913" spans="1:16" ht="42.6" customHeight="1" x14ac:dyDescent="0.35">
      <c r="A913" s="9"/>
      <c r="B913" s="157" t="str">
        <f>VLOOKUP('Thang 2'!D903,'Đầu vào'!A:H,3,0)</f>
        <v>- Đào đất lòng kênh bằng máy đào đoạn 6 từ Km: 0+593 đến Km: 0+752
- Đắp đất bờ kênh bằng máy đoạn 5 từ Km: 0+499 đến Km: 0+593</v>
      </c>
      <c r="C913" s="157"/>
      <c r="D913" s="157"/>
      <c r="E913" s="157"/>
      <c r="F913" s="157"/>
      <c r="G913" s="157"/>
      <c r="H913" s="157"/>
      <c r="I913" s="157"/>
      <c r="J913" s="157"/>
      <c r="K913" s="157"/>
      <c r="L913" s="157"/>
      <c r="M913" s="157"/>
      <c r="N913" s="157"/>
      <c r="O913" s="157"/>
      <c r="P913" s="9"/>
    </row>
    <row r="914" spans="1:16" ht="23.25" customHeight="1" x14ac:dyDescent="0.35">
      <c r="A914" s="2" t="s">
        <v>12</v>
      </c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</row>
    <row r="915" spans="1:16" ht="31.5" customHeight="1" x14ac:dyDescent="0.35">
      <c r="A915" s="9"/>
      <c r="B915" s="157">
        <f>VLOOKUP('Thang 2'!D903,'Đầu vào'!A:H,4,0)</f>
        <v>0</v>
      </c>
      <c r="C915" s="157"/>
      <c r="D915" s="157"/>
      <c r="E915" s="157"/>
      <c r="F915" s="157"/>
      <c r="G915" s="157"/>
      <c r="H915" s="157"/>
      <c r="I915" s="157"/>
      <c r="J915" s="157"/>
      <c r="K915" s="157"/>
      <c r="L915" s="157"/>
      <c r="M915" s="157"/>
      <c r="N915" s="157"/>
      <c r="O915" s="157"/>
      <c r="P915" s="9"/>
    </row>
    <row r="916" spans="1:16" ht="21" customHeight="1" x14ac:dyDescent="0.35">
      <c r="A916" s="2" t="s">
        <v>13</v>
      </c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</row>
    <row r="917" spans="1:16" s="2" customFormat="1" ht="20.25" customHeight="1" x14ac:dyDescent="0.35">
      <c r="A917" s="1" t="s">
        <v>14</v>
      </c>
      <c r="B917" s="1"/>
      <c r="E917" s="1" t="s">
        <v>15</v>
      </c>
      <c r="F917" s="11" t="s">
        <v>4</v>
      </c>
      <c r="G917" s="1"/>
      <c r="H917" s="3" t="s">
        <v>3</v>
      </c>
      <c r="I917" s="1"/>
      <c r="J917" s="8"/>
      <c r="K917" s="1"/>
      <c r="L917" s="7" t="s">
        <v>16</v>
      </c>
      <c r="N917" s="8"/>
      <c r="O917" s="1"/>
    </row>
    <row r="918" spans="1:16" s="2" customFormat="1" ht="6" customHeight="1" x14ac:dyDescent="0.35">
      <c r="A918" s="1"/>
      <c r="B918" s="1"/>
      <c r="E918" s="1"/>
      <c r="F918" s="12"/>
      <c r="G918" s="1"/>
      <c r="H918" s="3"/>
      <c r="I918" s="1"/>
      <c r="J918" s="1"/>
      <c r="K918" s="1"/>
      <c r="L918" s="7"/>
      <c r="N918" s="1"/>
      <c r="O918" s="1"/>
    </row>
    <row r="919" spans="1:16" s="2" customFormat="1" ht="20.25" customHeight="1" x14ac:dyDescent="0.35">
      <c r="A919" s="1" t="s">
        <v>17</v>
      </c>
      <c r="B919" s="1"/>
      <c r="E919" s="1" t="s">
        <v>15</v>
      </c>
      <c r="F919" s="11" t="s">
        <v>4</v>
      </c>
      <c r="G919" s="1"/>
      <c r="H919" s="3" t="s">
        <v>3</v>
      </c>
      <c r="I919" s="1"/>
      <c r="J919" s="8"/>
      <c r="K919" s="1"/>
      <c r="L919" s="7" t="s">
        <v>16</v>
      </c>
      <c r="N919" s="8"/>
    </row>
    <row r="920" spans="1:16" s="2" customFormat="1" ht="5.25" customHeight="1" x14ac:dyDescent="0.35">
      <c r="A920" s="1"/>
      <c r="B920" s="1"/>
      <c r="E920" s="1"/>
      <c r="F920" s="12"/>
      <c r="G920" s="1"/>
      <c r="H920" s="3"/>
      <c r="I920" s="1"/>
      <c r="J920" s="1"/>
      <c r="K920" s="1"/>
      <c r="L920" s="7"/>
      <c r="N920" s="1"/>
      <c r="O920" s="1"/>
    </row>
    <row r="921" spans="1:16" s="2" customFormat="1" ht="21" customHeight="1" x14ac:dyDescent="0.35">
      <c r="A921" s="1" t="s">
        <v>18</v>
      </c>
      <c r="B921" s="1"/>
      <c r="E921" s="1" t="s">
        <v>15</v>
      </c>
      <c r="F921" s="11" t="s">
        <v>4</v>
      </c>
      <c r="G921" s="1"/>
      <c r="H921" s="3" t="s">
        <v>3</v>
      </c>
      <c r="I921" s="1"/>
      <c r="J921" s="8"/>
      <c r="K921" s="1"/>
      <c r="L921" s="7" t="s">
        <v>16</v>
      </c>
      <c r="N921" s="8"/>
    </row>
    <row r="922" spans="1:16" s="2" customFormat="1" ht="6.75" customHeight="1" x14ac:dyDescent="0.35">
      <c r="A922" s="1"/>
      <c r="B922" s="1"/>
      <c r="E922" s="1"/>
      <c r="F922" s="12"/>
      <c r="G922" s="1"/>
      <c r="H922" s="3"/>
      <c r="I922" s="1"/>
      <c r="J922" s="1"/>
      <c r="K922" s="1"/>
      <c r="L922" s="7"/>
      <c r="N922" s="1"/>
      <c r="O922" s="1"/>
    </row>
    <row r="923" spans="1:16" s="2" customFormat="1" ht="19.5" customHeight="1" x14ac:dyDescent="0.35">
      <c r="A923" s="1" t="s">
        <v>19</v>
      </c>
      <c r="B923" s="1"/>
      <c r="E923" s="1" t="s">
        <v>15</v>
      </c>
      <c r="F923" s="11" t="s">
        <v>4</v>
      </c>
      <c r="G923" s="1"/>
      <c r="H923" s="3" t="s">
        <v>3</v>
      </c>
      <c r="I923" s="1"/>
      <c r="J923" s="8"/>
      <c r="K923" s="1"/>
      <c r="L923" s="7" t="s">
        <v>16</v>
      </c>
      <c r="N923" s="8"/>
    </row>
    <row r="924" spans="1:16" ht="7.5" customHeight="1" x14ac:dyDescent="0.35">
      <c r="C924" s="2"/>
      <c r="D924" s="2"/>
      <c r="H924" s="3"/>
      <c r="L924" s="7"/>
      <c r="M924" s="2"/>
      <c r="P924" s="2"/>
    </row>
    <row r="925" spans="1:16" ht="22.5" customHeight="1" x14ac:dyDescent="0.35">
      <c r="A925" s="2" t="s">
        <v>20</v>
      </c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</row>
    <row r="926" spans="1:16" ht="23.25" customHeight="1" x14ac:dyDescent="0.35">
      <c r="B926" s="158">
        <f>VLOOKUP('Thang 2'!D903,'Đầu vào'!A:H,7,0)</f>
        <v>0</v>
      </c>
      <c r="C926" s="158"/>
      <c r="D926" s="158"/>
      <c r="E926" s="158"/>
      <c r="F926" s="158"/>
      <c r="G926" s="158"/>
      <c r="H926" s="158"/>
      <c r="I926" s="158"/>
      <c r="J926" s="158"/>
      <c r="K926" s="158"/>
      <c r="L926" s="158"/>
      <c r="M926" s="158"/>
      <c r="N926" s="158"/>
      <c r="O926" s="158"/>
    </row>
    <row r="927" spans="1:16" ht="20.25" customHeight="1" x14ac:dyDescent="0.35">
      <c r="A927" s="2" t="s">
        <v>21</v>
      </c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</row>
    <row r="928" spans="1:16" ht="24" customHeight="1" x14ac:dyDescent="0.35">
      <c r="B928" s="158">
        <f>VLOOKUP('Thang 2'!D903,'Đầu vào'!A:H,8,0)</f>
        <v>0</v>
      </c>
      <c r="C928" s="158"/>
      <c r="D928" s="158"/>
      <c r="E928" s="158"/>
      <c r="F928" s="158"/>
      <c r="G928" s="158"/>
      <c r="H928" s="158"/>
      <c r="I928" s="158"/>
      <c r="J928" s="158"/>
      <c r="K928" s="158"/>
      <c r="L928" s="158"/>
      <c r="M928" s="158"/>
      <c r="N928" s="158"/>
      <c r="O928" s="158"/>
    </row>
    <row r="930" spans="1:16" s="2" customFormat="1" ht="17.399999999999999" x14ac:dyDescent="0.3">
      <c r="C930" s="10" t="s">
        <v>35</v>
      </c>
      <c r="G930" s="10"/>
      <c r="K930" s="10" t="s">
        <v>22</v>
      </c>
    </row>
    <row r="936" spans="1:16" s="2" customFormat="1" ht="17.399999999999999" x14ac:dyDescent="0.3">
      <c r="C936" s="10" t="str">
        <f>'Đầu vào'!$C$7</f>
        <v xml:space="preserve">Nguyễn Tuấn Thành </v>
      </c>
      <c r="G936" s="10"/>
      <c r="K936" s="10" t="str">
        <f>'Đầu vào'!$C$8</f>
        <v>Nguyễn Sĩ Thoả</v>
      </c>
    </row>
    <row r="937" spans="1:16" ht="22.5" customHeight="1" x14ac:dyDescent="0.35">
      <c r="A937" s="155" t="s">
        <v>0</v>
      </c>
      <c r="B937" s="155"/>
      <c r="C937" s="155"/>
      <c r="D937" s="155"/>
      <c r="E937" s="155"/>
      <c r="F937" s="155"/>
      <c r="G937" s="155"/>
      <c r="H937" s="155"/>
      <c r="I937" s="155"/>
      <c r="J937" s="155"/>
      <c r="K937" s="155"/>
      <c r="L937" s="155"/>
      <c r="M937" s="155"/>
      <c r="N937" s="155"/>
      <c r="O937" s="155"/>
    </row>
    <row r="938" spans="1:16" ht="13.5" customHeight="1" x14ac:dyDescent="0.35"/>
    <row r="939" spans="1:16" x14ac:dyDescent="0.35">
      <c r="A939" s="2" t="s">
        <v>1</v>
      </c>
      <c r="B939" s="2"/>
      <c r="D939" s="3">
        <f>D903+1</f>
        <v>70</v>
      </c>
    </row>
    <row r="940" spans="1:16" x14ac:dyDescent="0.35">
      <c r="O940" s="4" t="str">
        <f>"Hải phòng, ngày "&amp;DAY(P940)&amp;" tháng "&amp;MONTH(P940)&amp;" năm 2026"</f>
        <v>Hải phòng, ngày 7 tháng 1 năm 2026</v>
      </c>
      <c r="P940" s="5">
        <f>VLOOKUP('Thang 2'!D939,'Đầu vào'!A:H,2,0)</f>
        <v>46029</v>
      </c>
    </row>
    <row r="942" spans="1:16" ht="21" customHeight="1" x14ac:dyDescent="0.35">
      <c r="A942" s="2" t="s">
        <v>2</v>
      </c>
      <c r="B942" s="2"/>
      <c r="C942" s="2"/>
      <c r="D942" s="6" t="s">
        <v>3</v>
      </c>
      <c r="E942" s="7"/>
      <c r="F942" s="11" t="s">
        <v>4</v>
      </c>
      <c r="H942" s="7" t="s">
        <v>5</v>
      </c>
      <c r="I942" s="7"/>
      <c r="J942" s="8"/>
      <c r="L942" s="7" t="s">
        <v>6</v>
      </c>
      <c r="N942" s="8"/>
    </row>
    <row r="943" spans="1:16" ht="21" customHeight="1" x14ac:dyDescent="0.35">
      <c r="A943" s="2" t="s">
        <v>7</v>
      </c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</row>
    <row r="944" spans="1:16" ht="21" customHeight="1" x14ac:dyDescent="0.35">
      <c r="A944" s="1" t="s">
        <v>8</v>
      </c>
      <c r="C944" s="9" t="str">
        <f>VLOOKUP('Thang 2'!D939,'Đầu vào'!A:H,5,0)</f>
        <v>01 tổ</v>
      </c>
    </row>
    <row r="945" spans="1:16" ht="21" customHeight="1" x14ac:dyDescent="0.35">
      <c r="A945" s="1" t="s">
        <v>9</v>
      </c>
    </row>
    <row r="946" spans="1:16" ht="24" customHeight="1" x14ac:dyDescent="0.35">
      <c r="B946" s="156" t="str">
        <f>VLOOKUP('Thang 2'!D939,'Đầu vào'!A:H,6,0)</f>
        <v>Máy đào, pông tông</v>
      </c>
      <c r="C946" s="156"/>
      <c r="D946" s="156"/>
      <c r="E946" s="156"/>
      <c r="F946" s="156"/>
      <c r="G946" s="156"/>
      <c r="H946" s="156"/>
      <c r="I946" s="156"/>
      <c r="J946" s="156"/>
      <c r="K946" s="156"/>
      <c r="L946" s="156"/>
      <c r="M946" s="156"/>
      <c r="N946" s="156"/>
      <c r="O946" s="156"/>
    </row>
    <row r="947" spans="1:16" ht="19.5" customHeight="1" x14ac:dyDescent="0.35">
      <c r="A947" s="2" t="s">
        <v>10</v>
      </c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</row>
    <row r="948" spans="1:16" ht="19.5" customHeight="1" x14ac:dyDescent="0.35">
      <c r="A948" s="2" t="s">
        <v>11</v>
      </c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</row>
    <row r="949" spans="1:16" ht="46.05" customHeight="1" x14ac:dyDescent="0.35">
      <c r="A949" s="9"/>
      <c r="B949" s="157" t="str">
        <f>VLOOKUP('Thang 2'!D939,'Đầu vào'!A:H,3,0)</f>
        <v>- Đào đất lòng kênh bằng máy đào đoạn 6 từ Km: 0+593 đến Km: 0+752
- Đắp đất bờ kênh bằng máy đoạn 5 từ Km: 0+499 đến Km: 0+593</v>
      </c>
      <c r="C949" s="157"/>
      <c r="D949" s="157"/>
      <c r="E949" s="157"/>
      <c r="F949" s="157"/>
      <c r="G949" s="157"/>
      <c r="H949" s="157"/>
      <c r="I949" s="157"/>
      <c r="J949" s="157"/>
      <c r="K949" s="157"/>
      <c r="L949" s="157"/>
      <c r="M949" s="157"/>
      <c r="N949" s="157"/>
      <c r="O949" s="157"/>
      <c r="P949" s="9"/>
    </row>
    <row r="950" spans="1:16" ht="23.25" customHeight="1" x14ac:dyDescent="0.35">
      <c r="A950" s="2" t="s">
        <v>12</v>
      </c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</row>
    <row r="951" spans="1:16" ht="31.5" customHeight="1" x14ac:dyDescent="0.35">
      <c r="A951" s="9"/>
      <c r="B951" s="157">
        <f>VLOOKUP('Thang 2'!D939,'Đầu vào'!A:H,4,0)</f>
        <v>0</v>
      </c>
      <c r="C951" s="157"/>
      <c r="D951" s="157"/>
      <c r="E951" s="157"/>
      <c r="F951" s="157"/>
      <c r="G951" s="157"/>
      <c r="H951" s="157"/>
      <c r="I951" s="157"/>
      <c r="J951" s="157"/>
      <c r="K951" s="157"/>
      <c r="L951" s="157"/>
      <c r="M951" s="157"/>
      <c r="N951" s="157"/>
      <c r="O951" s="157"/>
      <c r="P951" s="9"/>
    </row>
    <row r="952" spans="1:16" ht="21" customHeight="1" x14ac:dyDescent="0.35">
      <c r="A952" s="2" t="s">
        <v>13</v>
      </c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</row>
    <row r="953" spans="1:16" s="2" customFormat="1" ht="20.25" customHeight="1" x14ac:dyDescent="0.35">
      <c r="A953" s="1" t="s">
        <v>14</v>
      </c>
      <c r="B953" s="1"/>
      <c r="E953" s="1" t="s">
        <v>15</v>
      </c>
      <c r="F953" s="11" t="s">
        <v>4</v>
      </c>
      <c r="G953" s="1"/>
      <c r="H953" s="3" t="s">
        <v>3</v>
      </c>
      <c r="I953" s="1"/>
      <c r="J953" s="8"/>
      <c r="K953" s="1"/>
      <c r="L953" s="7" t="s">
        <v>16</v>
      </c>
      <c r="N953" s="8"/>
      <c r="O953" s="1"/>
    </row>
    <row r="954" spans="1:16" s="2" customFormat="1" ht="6" customHeight="1" x14ac:dyDescent="0.35">
      <c r="A954" s="1"/>
      <c r="B954" s="1"/>
      <c r="E954" s="1"/>
      <c r="F954" s="12"/>
      <c r="G954" s="1"/>
      <c r="H954" s="3"/>
      <c r="I954" s="1"/>
      <c r="J954" s="1"/>
      <c r="K954" s="1"/>
      <c r="L954" s="7"/>
      <c r="N954" s="1"/>
      <c r="O954" s="1"/>
    </row>
    <row r="955" spans="1:16" s="2" customFormat="1" ht="20.25" customHeight="1" x14ac:dyDescent="0.35">
      <c r="A955" s="1" t="s">
        <v>17</v>
      </c>
      <c r="B955" s="1"/>
      <c r="E955" s="1" t="s">
        <v>15</v>
      </c>
      <c r="F955" s="11" t="s">
        <v>4</v>
      </c>
      <c r="G955" s="1"/>
      <c r="H955" s="3" t="s">
        <v>3</v>
      </c>
      <c r="I955" s="1"/>
      <c r="J955" s="8"/>
      <c r="K955" s="1"/>
      <c r="L955" s="7" t="s">
        <v>16</v>
      </c>
      <c r="N955" s="8"/>
    </row>
    <row r="956" spans="1:16" s="2" customFormat="1" ht="5.25" customHeight="1" x14ac:dyDescent="0.35">
      <c r="A956" s="1"/>
      <c r="B956" s="1"/>
      <c r="E956" s="1"/>
      <c r="F956" s="12"/>
      <c r="G956" s="1"/>
      <c r="H956" s="3"/>
      <c r="I956" s="1"/>
      <c r="J956" s="1"/>
      <c r="K956" s="1"/>
      <c r="L956" s="7"/>
      <c r="N956" s="1"/>
      <c r="O956" s="1"/>
    </row>
    <row r="957" spans="1:16" s="2" customFormat="1" ht="21" customHeight="1" x14ac:dyDescent="0.35">
      <c r="A957" s="1" t="s">
        <v>18</v>
      </c>
      <c r="B957" s="1"/>
      <c r="E957" s="1" t="s">
        <v>15</v>
      </c>
      <c r="F957" s="11" t="s">
        <v>4</v>
      </c>
      <c r="G957" s="1"/>
      <c r="H957" s="3" t="s">
        <v>3</v>
      </c>
      <c r="I957" s="1"/>
      <c r="J957" s="8"/>
      <c r="K957" s="1"/>
      <c r="L957" s="7" t="s">
        <v>16</v>
      </c>
      <c r="N957" s="8"/>
    </row>
    <row r="958" spans="1:16" s="2" customFormat="1" ht="6.75" customHeight="1" x14ac:dyDescent="0.35">
      <c r="A958" s="1"/>
      <c r="B958" s="1"/>
      <c r="E958" s="1"/>
      <c r="F958" s="12"/>
      <c r="G958" s="1"/>
      <c r="H958" s="3"/>
      <c r="I958" s="1"/>
      <c r="J958" s="1"/>
      <c r="K958" s="1"/>
      <c r="L958" s="7"/>
      <c r="N958" s="1"/>
      <c r="O958" s="1"/>
    </row>
    <row r="959" spans="1:16" s="2" customFormat="1" ht="19.5" customHeight="1" x14ac:dyDescent="0.35">
      <c r="A959" s="1" t="s">
        <v>19</v>
      </c>
      <c r="B959" s="1"/>
      <c r="E959" s="1" t="s">
        <v>15</v>
      </c>
      <c r="F959" s="11" t="s">
        <v>4</v>
      </c>
      <c r="G959" s="1"/>
      <c r="H959" s="3" t="s">
        <v>3</v>
      </c>
      <c r="I959" s="1"/>
      <c r="J959" s="8"/>
      <c r="K959" s="1"/>
      <c r="L959" s="7" t="s">
        <v>16</v>
      </c>
      <c r="N959" s="8"/>
    </row>
    <row r="960" spans="1:16" ht="7.5" customHeight="1" x14ac:dyDescent="0.35">
      <c r="C960" s="2"/>
      <c r="D960" s="2"/>
      <c r="H960" s="3"/>
      <c r="L960" s="7"/>
      <c r="M960" s="2"/>
      <c r="P960" s="2"/>
    </row>
    <row r="961" spans="1:16" ht="22.5" customHeight="1" x14ac:dyDescent="0.35">
      <c r="A961" s="2" t="s">
        <v>20</v>
      </c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</row>
    <row r="962" spans="1:16" ht="23.25" customHeight="1" x14ac:dyDescent="0.35">
      <c r="B962" s="158">
        <f>VLOOKUP('Thang 2'!D939,'Đầu vào'!A:H,7,0)</f>
        <v>0</v>
      </c>
      <c r="C962" s="158"/>
      <c r="D962" s="158"/>
      <c r="E962" s="158"/>
      <c r="F962" s="158"/>
      <c r="G962" s="158"/>
      <c r="H962" s="158"/>
      <c r="I962" s="158"/>
      <c r="J962" s="158"/>
      <c r="K962" s="158"/>
      <c r="L962" s="158"/>
      <c r="M962" s="158"/>
      <c r="N962" s="158"/>
      <c r="O962" s="158"/>
    </row>
    <row r="963" spans="1:16" ht="20.25" customHeight="1" x14ac:dyDescent="0.35">
      <c r="A963" s="2" t="s">
        <v>21</v>
      </c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</row>
    <row r="964" spans="1:16" ht="24" customHeight="1" x14ac:dyDescent="0.35">
      <c r="B964" s="158">
        <f>VLOOKUP('Thang 2'!D939,'Đầu vào'!A:H,8,0)</f>
        <v>0</v>
      </c>
      <c r="C964" s="158"/>
      <c r="D964" s="158"/>
      <c r="E964" s="158"/>
      <c r="F964" s="158"/>
      <c r="G964" s="158"/>
      <c r="H964" s="158"/>
      <c r="I964" s="158"/>
      <c r="J964" s="158"/>
      <c r="K964" s="158"/>
      <c r="L964" s="158"/>
      <c r="M964" s="158"/>
      <c r="N964" s="158"/>
      <c r="O964" s="158"/>
    </row>
    <row r="966" spans="1:16" s="2" customFormat="1" ht="17.399999999999999" x14ac:dyDescent="0.3">
      <c r="C966" s="10" t="s">
        <v>35</v>
      </c>
      <c r="G966" s="10"/>
      <c r="K966" s="10" t="s">
        <v>22</v>
      </c>
    </row>
    <row r="972" spans="1:16" s="2" customFormat="1" ht="17.399999999999999" x14ac:dyDescent="0.3">
      <c r="C972" s="10" t="str">
        <f>'Đầu vào'!$C$7</f>
        <v xml:space="preserve">Nguyễn Tuấn Thành </v>
      </c>
      <c r="G972" s="10"/>
      <c r="K972" s="10" t="str">
        <f>'Đầu vào'!$C$8</f>
        <v>Nguyễn Sĩ Thoả</v>
      </c>
    </row>
    <row r="973" spans="1:16" ht="22.5" customHeight="1" x14ac:dyDescent="0.35">
      <c r="A973" s="155" t="s">
        <v>0</v>
      </c>
      <c r="B973" s="155"/>
      <c r="C973" s="155"/>
      <c r="D973" s="155"/>
      <c r="E973" s="155"/>
      <c r="F973" s="155"/>
      <c r="G973" s="155"/>
      <c r="H973" s="155"/>
      <c r="I973" s="155"/>
      <c r="J973" s="155"/>
      <c r="K973" s="155"/>
      <c r="L973" s="155"/>
      <c r="M973" s="155"/>
      <c r="N973" s="155"/>
      <c r="O973" s="155"/>
    </row>
    <row r="974" spans="1:16" ht="13.5" customHeight="1" x14ac:dyDescent="0.35"/>
    <row r="975" spans="1:16" x14ac:dyDescent="0.35">
      <c r="A975" s="2" t="s">
        <v>1</v>
      </c>
      <c r="B975" s="2"/>
      <c r="D975" s="3">
        <f>D939+1</f>
        <v>71</v>
      </c>
    </row>
    <row r="976" spans="1:16" x14ac:dyDescent="0.35">
      <c r="O976" s="4" t="str">
        <f>"Hải phòng, ngày "&amp;DAY(P976)&amp;" tháng "&amp;MONTH(P976)&amp;" năm 2026"</f>
        <v>Hải phòng, ngày 8 tháng 1 năm 2026</v>
      </c>
      <c r="P976" s="5">
        <f>VLOOKUP('Thang 2'!D975,'Đầu vào'!A:H,2,0)</f>
        <v>46030</v>
      </c>
    </row>
    <row r="978" spans="1:16" ht="21" customHeight="1" x14ac:dyDescent="0.35">
      <c r="A978" s="2" t="s">
        <v>2</v>
      </c>
      <c r="B978" s="2"/>
      <c r="C978" s="2"/>
      <c r="D978" s="6" t="s">
        <v>3</v>
      </c>
      <c r="E978" s="7"/>
      <c r="F978" s="11" t="s">
        <v>4</v>
      </c>
      <c r="H978" s="7" t="s">
        <v>5</v>
      </c>
      <c r="I978" s="7"/>
      <c r="J978" s="8"/>
      <c r="L978" s="7" t="s">
        <v>6</v>
      </c>
      <c r="N978" s="8"/>
    </row>
    <row r="979" spans="1:16" ht="21" customHeight="1" x14ac:dyDescent="0.35">
      <c r="A979" s="2" t="s">
        <v>7</v>
      </c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</row>
    <row r="980" spans="1:16" ht="21" customHeight="1" x14ac:dyDescent="0.35">
      <c r="A980" s="1" t="s">
        <v>8</v>
      </c>
      <c r="C980" s="9" t="str">
        <f>VLOOKUP('Thang 2'!D975,'Đầu vào'!A:H,5,0)</f>
        <v>01 tổ</v>
      </c>
    </row>
    <row r="981" spans="1:16" ht="21" customHeight="1" x14ac:dyDescent="0.35">
      <c r="A981" s="1" t="s">
        <v>9</v>
      </c>
    </row>
    <row r="982" spans="1:16" ht="24" customHeight="1" x14ac:dyDescent="0.35">
      <c r="B982" s="156" t="str">
        <f>VLOOKUP('Thang 2'!D975,'Đầu vào'!A:H,6,0)</f>
        <v>Máy đào, pông tông</v>
      </c>
      <c r="C982" s="156"/>
      <c r="D982" s="156"/>
      <c r="E982" s="156"/>
      <c r="F982" s="156"/>
      <c r="G982" s="156"/>
      <c r="H982" s="156"/>
      <c r="I982" s="156"/>
      <c r="J982" s="156"/>
      <c r="K982" s="156"/>
      <c r="L982" s="156"/>
      <c r="M982" s="156"/>
      <c r="N982" s="156"/>
      <c r="O982" s="156"/>
    </row>
    <row r="983" spans="1:16" ht="19.5" customHeight="1" x14ac:dyDescent="0.35">
      <c r="A983" s="2" t="s">
        <v>10</v>
      </c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</row>
    <row r="984" spans="1:16" ht="19.5" customHeight="1" x14ac:dyDescent="0.35">
      <c r="A984" s="2" t="s">
        <v>11</v>
      </c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</row>
    <row r="985" spans="1:16" ht="51" customHeight="1" x14ac:dyDescent="0.35">
      <c r="A985" s="9"/>
      <c r="B985" s="157" t="str">
        <f>VLOOKUP('Thang 2'!D975,'Đầu vào'!A:H,3,0)</f>
        <v>- Đào đất lòng kênh bằng máy đào đoạn 6 từ Km: 0+593 đến Km: 0+752
- Đắp đất bờ kênh bằng máy đoạn 5 từ Km: 0+499 đến Km: 0+593</v>
      </c>
      <c r="C985" s="157"/>
      <c r="D985" s="157"/>
      <c r="E985" s="157"/>
      <c r="F985" s="157"/>
      <c r="G985" s="157"/>
      <c r="H985" s="157"/>
      <c r="I985" s="157"/>
      <c r="J985" s="157"/>
      <c r="K985" s="157"/>
      <c r="L985" s="157"/>
      <c r="M985" s="157"/>
      <c r="N985" s="157"/>
      <c r="O985" s="157"/>
      <c r="P985" s="9"/>
    </row>
    <row r="986" spans="1:16" ht="23.25" customHeight="1" x14ac:dyDescent="0.35">
      <c r="A986" s="2" t="s">
        <v>12</v>
      </c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</row>
    <row r="987" spans="1:16" ht="31.5" customHeight="1" x14ac:dyDescent="0.35">
      <c r="A987" s="9"/>
      <c r="B987" s="157">
        <f>VLOOKUP('Thang 2'!D975,'Đầu vào'!A:H,4,0)</f>
        <v>0</v>
      </c>
      <c r="C987" s="157"/>
      <c r="D987" s="157"/>
      <c r="E987" s="157"/>
      <c r="F987" s="157"/>
      <c r="G987" s="157"/>
      <c r="H987" s="157"/>
      <c r="I987" s="157"/>
      <c r="J987" s="157"/>
      <c r="K987" s="157"/>
      <c r="L987" s="157"/>
      <c r="M987" s="157"/>
      <c r="N987" s="157"/>
      <c r="O987" s="157"/>
      <c r="P987" s="9"/>
    </row>
    <row r="988" spans="1:16" ht="21" customHeight="1" x14ac:dyDescent="0.35">
      <c r="A988" s="2" t="s">
        <v>13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</row>
    <row r="989" spans="1:16" s="2" customFormat="1" ht="20.25" customHeight="1" x14ac:dyDescent="0.35">
      <c r="A989" s="1" t="s">
        <v>14</v>
      </c>
      <c r="B989" s="1"/>
      <c r="E989" s="1" t="s">
        <v>15</v>
      </c>
      <c r="F989" s="11" t="s">
        <v>4</v>
      </c>
      <c r="G989" s="1"/>
      <c r="H989" s="3" t="s">
        <v>3</v>
      </c>
      <c r="I989" s="1"/>
      <c r="J989" s="8"/>
      <c r="K989" s="1"/>
      <c r="L989" s="7" t="s">
        <v>16</v>
      </c>
      <c r="N989" s="8"/>
      <c r="O989" s="1"/>
    </row>
    <row r="990" spans="1:16" s="2" customFormat="1" ht="6" customHeight="1" x14ac:dyDescent="0.35">
      <c r="A990" s="1"/>
      <c r="B990" s="1"/>
      <c r="E990" s="1"/>
      <c r="F990" s="12"/>
      <c r="G990" s="1"/>
      <c r="H990" s="3"/>
      <c r="I990" s="1"/>
      <c r="J990" s="1"/>
      <c r="K990" s="1"/>
      <c r="L990" s="7"/>
      <c r="N990" s="1"/>
      <c r="O990" s="1"/>
    </row>
    <row r="991" spans="1:16" s="2" customFormat="1" ht="20.25" customHeight="1" x14ac:dyDescent="0.35">
      <c r="A991" s="1" t="s">
        <v>17</v>
      </c>
      <c r="B991" s="1"/>
      <c r="E991" s="1" t="s">
        <v>15</v>
      </c>
      <c r="F991" s="11" t="s">
        <v>4</v>
      </c>
      <c r="G991" s="1"/>
      <c r="H991" s="3" t="s">
        <v>3</v>
      </c>
      <c r="I991" s="1"/>
      <c r="J991" s="8"/>
      <c r="K991" s="1"/>
      <c r="L991" s="7" t="s">
        <v>16</v>
      </c>
      <c r="N991" s="8"/>
    </row>
    <row r="992" spans="1:16" s="2" customFormat="1" ht="5.25" customHeight="1" x14ac:dyDescent="0.35">
      <c r="A992" s="1"/>
      <c r="B992" s="1"/>
      <c r="E992" s="1"/>
      <c r="F992" s="12"/>
      <c r="G992" s="1"/>
      <c r="H992" s="3"/>
      <c r="I992" s="1"/>
      <c r="J992" s="1"/>
      <c r="K992" s="1"/>
      <c r="L992" s="7"/>
      <c r="N992" s="1"/>
      <c r="O992" s="1"/>
    </row>
    <row r="993" spans="1:16" s="2" customFormat="1" ht="21" customHeight="1" x14ac:dyDescent="0.35">
      <c r="A993" s="1" t="s">
        <v>18</v>
      </c>
      <c r="B993" s="1"/>
      <c r="E993" s="1" t="s">
        <v>15</v>
      </c>
      <c r="F993" s="11" t="s">
        <v>4</v>
      </c>
      <c r="G993" s="1"/>
      <c r="H993" s="3" t="s">
        <v>3</v>
      </c>
      <c r="I993" s="1"/>
      <c r="J993" s="8"/>
      <c r="K993" s="1"/>
      <c r="L993" s="7" t="s">
        <v>16</v>
      </c>
      <c r="N993" s="8"/>
    </row>
    <row r="994" spans="1:16" s="2" customFormat="1" ht="6.75" customHeight="1" x14ac:dyDescent="0.35">
      <c r="A994" s="1"/>
      <c r="B994" s="1"/>
      <c r="E994" s="1"/>
      <c r="F994" s="12"/>
      <c r="G994" s="1"/>
      <c r="H994" s="3"/>
      <c r="I994" s="1"/>
      <c r="J994" s="1"/>
      <c r="K994" s="1"/>
      <c r="L994" s="7"/>
      <c r="N994" s="1"/>
      <c r="O994" s="1"/>
    </row>
    <row r="995" spans="1:16" s="2" customFormat="1" ht="19.5" customHeight="1" x14ac:dyDescent="0.35">
      <c r="A995" s="1" t="s">
        <v>19</v>
      </c>
      <c r="B995" s="1"/>
      <c r="E995" s="1" t="s">
        <v>15</v>
      </c>
      <c r="F995" s="11" t="s">
        <v>4</v>
      </c>
      <c r="G995" s="1"/>
      <c r="H995" s="3" t="s">
        <v>3</v>
      </c>
      <c r="I995" s="1"/>
      <c r="J995" s="8"/>
      <c r="K995" s="1"/>
      <c r="L995" s="7" t="s">
        <v>16</v>
      </c>
      <c r="N995" s="8"/>
    </row>
    <row r="996" spans="1:16" ht="7.5" customHeight="1" x14ac:dyDescent="0.35">
      <c r="C996" s="2"/>
      <c r="D996" s="2"/>
      <c r="H996" s="3"/>
      <c r="L996" s="7"/>
      <c r="M996" s="2"/>
      <c r="P996" s="2"/>
    </row>
    <row r="997" spans="1:16" ht="22.5" customHeight="1" x14ac:dyDescent="0.35">
      <c r="A997" s="2" t="s">
        <v>20</v>
      </c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</row>
    <row r="998" spans="1:16" ht="23.25" customHeight="1" x14ac:dyDescent="0.35">
      <c r="B998" s="158">
        <f>VLOOKUP('Thang 2'!D975,'Đầu vào'!A:H,7,0)</f>
        <v>0</v>
      </c>
      <c r="C998" s="158"/>
      <c r="D998" s="158"/>
      <c r="E998" s="158"/>
      <c r="F998" s="158"/>
      <c r="G998" s="158"/>
      <c r="H998" s="158"/>
      <c r="I998" s="158"/>
      <c r="J998" s="158"/>
      <c r="K998" s="158"/>
      <c r="L998" s="158"/>
      <c r="M998" s="158"/>
      <c r="N998" s="158"/>
      <c r="O998" s="158"/>
    </row>
    <row r="999" spans="1:16" ht="20.25" customHeight="1" x14ac:dyDescent="0.35">
      <c r="A999" s="2" t="s">
        <v>21</v>
      </c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</row>
    <row r="1000" spans="1:16" ht="24" customHeight="1" x14ac:dyDescent="0.35">
      <c r="B1000" s="158">
        <f>VLOOKUP('Thang 2'!D975,'Đầu vào'!A:H,8,0)</f>
        <v>0</v>
      </c>
      <c r="C1000" s="158"/>
      <c r="D1000" s="158"/>
      <c r="E1000" s="158"/>
      <c r="F1000" s="158"/>
      <c r="G1000" s="158"/>
      <c r="H1000" s="158"/>
      <c r="I1000" s="158"/>
      <c r="J1000" s="158"/>
      <c r="K1000" s="158"/>
      <c r="L1000" s="158"/>
      <c r="M1000" s="158"/>
      <c r="N1000" s="158"/>
      <c r="O1000" s="158"/>
    </row>
    <row r="1002" spans="1:16" s="2" customFormat="1" ht="17.399999999999999" x14ac:dyDescent="0.3">
      <c r="C1002" s="10" t="s">
        <v>35</v>
      </c>
      <c r="G1002" s="10"/>
      <c r="K1002" s="10" t="s">
        <v>22</v>
      </c>
    </row>
    <row r="1008" spans="1:16" s="2" customFormat="1" ht="17.399999999999999" x14ac:dyDescent="0.3">
      <c r="C1008" s="10" t="str">
        <f>'Đầu vào'!$C$7</f>
        <v xml:space="preserve">Nguyễn Tuấn Thành </v>
      </c>
      <c r="G1008" s="10"/>
      <c r="K1008" s="10" t="str">
        <f>'Đầu vào'!$C$8</f>
        <v>Nguyễn Sĩ Thoả</v>
      </c>
    </row>
    <row r="1009" spans="1:16" ht="22.5" customHeight="1" x14ac:dyDescent="0.35">
      <c r="A1009" s="155" t="s">
        <v>0</v>
      </c>
      <c r="B1009" s="155"/>
      <c r="C1009" s="155"/>
      <c r="D1009" s="155"/>
      <c r="E1009" s="155"/>
      <c r="F1009" s="155"/>
      <c r="G1009" s="155"/>
      <c r="H1009" s="155"/>
      <c r="I1009" s="155"/>
      <c r="J1009" s="155"/>
      <c r="K1009" s="155"/>
      <c r="L1009" s="155"/>
      <c r="M1009" s="155"/>
      <c r="N1009" s="155"/>
      <c r="O1009" s="155"/>
    </row>
    <row r="1010" spans="1:16" ht="13.5" customHeight="1" x14ac:dyDescent="0.35"/>
    <row r="1011" spans="1:16" x14ac:dyDescent="0.35">
      <c r="A1011" s="2" t="s">
        <v>1</v>
      </c>
      <c r="B1011" s="2"/>
      <c r="D1011" s="3">
        <f>D975+1</f>
        <v>72</v>
      </c>
    </row>
    <row r="1012" spans="1:16" x14ac:dyDescent="0.35">
      <c r="O1012" s="4" t="str">
        <f>"Hải phòng, ngày "&amp;DAY(P1012)&amp;" tháng "&amp;MONTH(P1012)&amp;" năm 2026"</f>
        <v>Hải phòng, ngày 9 tháng 1 năm 2026</v>
      </c>
      <c r="P1012" s="5">
        <f>VLOOKUP('Thang 2'!D1011,'Đầu vào'!A:H,2,0)</f>
        <v>46031</v>
      </c>
    </row>
    <row r="1014" spans="1:16" ht="21" customHeight="1" x14ac:dyDescent="0.35">
      <c r="A1014" s="2" t="s">
        <v>2</v>
      </c>
      <c r="B1014" s="2"/>
      <c r="C1014" s="2"/>
      <c r="D1014" s="6" t="s">
        <v>3</v>
      </c>
      <c r="E1014" s="7"/>
      <c r="F1014" s="11" t="s">
        <v>4</v>
      </c>
      <c r="H1014" s="7" t="s">
        <v>5</v>
      </c>
      <c r="I1014" s="7"/>
      <c r="J1014" s="8"/>
      <c r="L1014" s="7" t="s">
        <v>6</v>
      </c>
      <c r="N1014" s="8"/>
    </row>
    <row r="1015" spans="1:16" ht="21" customHeight="1" x14ac:dyDescent="0.35">
      <c r="A1015" s="2" t="s">
        <v>7</v>
      </c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</row>
    <row r="1016" spans="1:16" ht="21" customHeight="1" x14ac:dyDescent="0.35">
      <c r="A1016" s="1" t="s">
        <v>8</v>
      </c>
      <c r="C1016" s="9" t="str">
        <f>VLOOKUP('Thang 2'!D1011,'Đầu vào'!A:H,5,0)</f>
        <v>01 tổ</v>
      </c>
    </row>
    <row r="1017" spans="1:16" ht="21" customHeight="1" x14ac:dyDescent="0.35">
      <c r="A1017" s="1" t="s">
        <v>9</v>
      </c>
    </row>
    <row r="1018" spans="1:16" ht="24" customHeight="1" x14ac:dyDescent="0.35">
      <c r="B1018" s="156" t="str">
        <f>VLOOKUP('Thang 2'!D1011,'Đầu vào'!A:H,6,0)</f>
        <v>Máy đào, pông tông</v>
      </c>
      <c r="C1018" s="156"/>
      <c r="D1018" s="156"/>
      <c r="E1018" s="156"/>
      <c r="F1018" s="156"/>
      <c r="G1018" s="156"/>
      <c r="H1018" s="156"/>
      <c r="I1018" s="156"/>
      <c r="J1018" s="156"/>
      <c r="K1018" s="156"/>
      <c r="L1018" s="156"/>
      <c r="M1018" s="156"/>
      <c r="N1018" s="156"/>
      <c r="O1018" s="156"/>
    </row>
    <row r="1019" spans="1:16" ht="19.5" customHeight="1" x14ac:dyDescent="0.35">
      <c r="A1019" s="2" t="s">
        <v>10</v>
      </c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</row>
    <row r="1020" spans="1:16" ht="19.5" customHeight="1" x14ac:dyDescent="0.35">
      <c r="A1020" s="2" t="s">
        <v>11</v>
      </c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</row>
    <row r="1021" spans="1:16" ht="67.95" customHeight="1" x14ac:dyDescent="0.35">
      <c r="A1021" s="9"/>
      <c r="B1021" s="157" t="str">
        <f>VLOOKUP('Thang 2'!D1011,'Đầu vào'!A:H,3,0)</f>
        <v>- Đào đất lòng kênh bằng máy đào đoạn 7 từ Km: 0+752 đến Km: 0+888.9
- Đắp đất bờ kênh bằng máy đoạn 6 từ Km: 0+593 đến Km: 0+752
- Đắp đất bờ kênh bằng máy đoạn 7 từ Km: 0+752 đến Km: 0+888.9</v>
      </c>
      <c r="C1021" s="157"/>
      <c r="D1021" s="157"/>
      <c r="E1021" s="157"/>
      <c r="F1021" s="157"/>
      <c r="G1021" s="157"/>
      <c r="H1021" s="157"/>
      <c r="I1021" s="157"/>
      <c r="J1021" s="157"/>
      <c r="K1021" s="157"/>
      <c r="L1021" s="157"/>
      <c r="M1021" s="157"/>
      <c r="N1021" s="157"/>
      <c r="O1021" s="157"/>
      <c r="P1021" s="9"/>
    </row>
    <row r="1022" spans="1:16" ht="23.25" customHeight="1" x14ac:dyDescent="0.35">
      <c r="A1022" s="2" t="s">
        <v>12</v>
      </c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</row>
    <row r="1023" spans="1:16" ht="31.5" customHeight="1" x14ac:dyDescent="0.35">
      <c r="A1023" s="9"/>
      <c r="B1023" s="157">
        <f>VLOOKUP('Thang 2'!D1011,'Đầu vào'!A:H,4,0)</f>
        <v>0</v>
      </c>
      <c r="C1023" s="157"/>
      <c r="D1023" s="157"/>
      <c r="E1023" s="157"/>
      <c r="F1023" s="157"/>
      <c r="G1023" s="157"/>
      <c r="H1023" s="157"/>
      <c r="I1023" s="157"/>
      <c r="J1023" s="157"/>
      <c r="K1023" s="157"/>
      <c r="L1023" s="157"/>
      <c r="M1023" s="157"/>
      <c r="N1023" s="157"/>
      <c r="O1023" s="157"/>
      <c r="P1023" s="9"/>
    </row>
    <row r="1024" spans="1:16" ht="21" customHeight="1" x14ac:dyDescent="0.35">
      <c r="A1024" s="2" t="s">
        <v>13</v>
      </c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</row>
    <row r="1025" spans="1:16" s="2" customFormat="1" ht="20.25" customHeight="1" x14ac:dyDescent="0.35">
      <c r="A1025" s="1" t="s">
        <v>14</v>
      </c>
      <c r="B1025" s="1"/>
      <c r="E1025" s="1" t="s">
        <v>15</v>
      </c>
      <c r="F1025" s="11" t="s">
        <v>4</v>
      </c>
      <c r="G1025" s="1"/>
      <c r="H1025" s="3" t="s">
        <v>3</v>
      </c>
      <c r="I1025" s="1"/>
      <c r="J1025" s="8"/>
      <c r="K1025" s="1"/>
      <c r="L1025" s="7" t="s">
        <v>16</v>
      </c>
      <c r="N1025" s="8"/>
      <c r="O1025" s="1"/>
    </row>
    <row r="1026" spans="1:16" s="2" customFormat="1" ht="6" customHeight="1" x14ac:dyDescent="0.35">
      <c r="A1026" s="1"/>
      <c r="B1026" s="1"/>
      <c r="E1026" s="1"/>
      <c r="F1026" s="12"/>
      <c r="G1026" s="1"/>
      <c r="H1026" s="3"/>
      <c r="I1026" s="1"/>
      <c r="J1026" s="1"/>
      <c r="K1026" s="1"/>
      <c r="L1026" s="7"/>
      <c r="N1026" s="1"/>
      <c r="O1026" s="1"/>
    </row>
    <row r="1027" spans="1:16" s="2" customFormat="1" ht="20.25" customHeight="1" x14ac:dyDescent="0.35">
      <c r="A1027" s="1" t="s">
        <v>17</v>
      </c>
      <c r="B1027" s="1"/>
      <c r="E1027" s="1" t="s">
        <v>15</v>
      </c>
      <c r="F1027" s="11" t="s">
        <v>4</v>
      </c>
      <c r="G1027" s="1"/>
      <c r="H1027" s="3" t="s">
        <v>3</v>
      </c>
      <c r="I1027" s="1"/>
      <c r="J1027" s="8"/>
      <c r="K1027" s="1"/>
      <c r="L1027" s="7" t="s">
        <v>16</v>
      </c>
      <c r="N1027" s="8"/>
    </row>
    <row r="1028" spans="1:16" s="2" customFormat="1" ht="5.25" customHeight="1" x14ac:dyDescent="0.35">
      <c r="A1028" s="1"/>
      <c r="B1028" s="1"/>
      <c r="E1028" s="1"/>
      <c r="F1028" s="12"/>
      <c r="G1028" s="1"/>
      <c r="H1028" s="3"/>
      <c r="I1028" s="1"/>
      <c r="J1028" s="1"/>
      <c r="K1028" s="1"/>
      <c r="L1028" s="7"/>
      <c r="N1028" s="1"/>
      <c r="O1028" s="1"/>
    </row>
    <row r="1029" spans="1:16" s="2" customFormat="1" ht="21" customHeight="1" x14ac:dyDescent="0.35">
      <c r="A1029" s="1" t="s">
        <v>18</v>
      </c>
      <c r="B1029" s="1"/>
      <c r="E1029" s="1" t="s">
        <v>15</v>
      </c>
      <c r="F1029" s="11" t="s">
        <v>4</v>
      </c>
      <c r="G1029" s="1"/>
      <c r="H1029" s="3" t="s">
        <v>3</v>
      </c>
      <c r="I1029" s="1"/>
      <c r="J1029" s="8"/>
      <c r="K1029" s="1"/>
      <c r="L1029" s="7" t="s">
        <v>16</v>
      </c>
      <c r="N1029" s="8"/>
    </row>
    <row r="1030" spans="1:16" s="2" customFormat="1" ht="6.75" customHeight="1" x14ac:dyDescent="0.35">
      <c r="A1030" s="1"/>
      <c r="B1030" s="1"/>
      <c r="E1030" s="1"/>
      <c r="F1030" s="12"/>
      <c r="G1030" s="1"/>
      <c r="H1030" s="3"/>
      <c r="I1030" s="1"/>
      <c r="J1030" s="1"/>
      <c r="K1030" s="1"/>
      <c r="L1030" s="7"/>
      <c r="N1030" s="1"/>
      <c r="O1030" s="1"/>
    </row>
    <row r="1031" spans="1:16" s="2" customFormat="1" ht="19.5" customHeight="1" x14ac:dyDescent="0.35">
      <c r="A1031" s="1" t="s">
        <v>19</v>
      </c>
      <c r="B1031" s="1"/>
      <c r="E1031" s="1" t="s">
        <v>15</v>
      </c>
      <c r="F1031" s="11" t="s">
        <v>4</v>
      </c>
      <c r="G1031" s="1"/>
      <c r="H1031" s="3" t="s">
        <v>3</v>
      </c>
      <c r="I1031" s="1"/>
      <c r="J1031" s="8"/>
      <c r="K1031" s="1"/>
      <c r="L1031" s="7" t="s">
        <v>16</v>
      </c>
      <c r="N1031" s="8"/>
    </row>
    <row r="1032" spans="1:16" ht="7.5" customHeight="1" x14ac:dyDescent="0.35">
      <c r="C1032" s="2"/>
      <c r="D1032" s="2"/>
      <c r="H1032" s="3"/>
      <c r="L1032" s="7"/>
      <c r="M1032" s="2"/>
      <c r="P1032" s="2"/>
    </row>
    <row r="1033" spans="1:16" ht="22.5" customHeight="1" x14ac:dyDescent="0.35">
      <c r="A1033" s="2" t="s">
        <v>20</v>
      </c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</row>
    <row r="1034" spans="1:16" ht="23.25" customHeight="1" x14ac:dyDescent="0.35">
      <c r="B1034" s="158">
        <f>VLOOKUP('Thang 2'!D1011,'Đầu vào'!A:H,7,0)</f>
        <v>0</v>
      </c>
      <c r="C1034" s="158"/>
      <c r="D1034" s="158"/>
      <c r="E1034" s="158"/>
      <c r="F1034" s="158"/>
      <c r="G1034" s="158"/>
      <c r="H1034" s="158"/>
      <c r="I1034" s="158"/>
      <c r="J1034" s="158"/>
      <c r="K1034" s="158"/>
      <c r="L1034" s="158"/>
      <c r="M1034" s="158"/>
      <c r="N1034" s="158"/>
      <c r="O1034" s="158"/>
    </row>
    <row r="1035" spans="1:16" ht="20.25" customHeight="1" x14ac:dyDescent="0.35">
      <c r="A1035" s="2" t="s">
        <v>21</v>
      </c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</row>
    <row r="1036" spans="1:16" ht="24" customHeight="1" x14ac:dyDescent="0.35">
      <c r="B1036" s="158">
        <f>VLOOKUP('Thang 2'!D1011,'Đầu vào'!A:H,8,0)</f>
        <v>0</v>
      </c>
      <c r="C1036" s="158"/>
      <c r="D1036" s="158"/>
      <c r="E1036" s="158"/>
      <c r="F1036" s="158"/>
      <c r="G1036" s="158"/>
      <c r="H1036" s="158"/>
      <c r="I1036" s="158"/>
      <c r="J1036" s="158"/>
      <c r="K1036" s="158"/>
      <c r="L1036" s="158"/>
      <c r="M1036" s="158"/>
      <c r="N1036" s="158"/>
      <c r="O1036" s="158"/>
    </row>
    <row r="1038" spans="1:16" s="2" customFormat="1" ht="17.399999999999999" x14ac:dyDescent="0.3">
      <c r="C1038" s="10" t="s">
        <v>35</v>
      </c>
      <c r="G1038" s="10"/>
      <c r="K1038" s="10" t="s">
        <v>22</v>
      </c>
    </row>
    <row r="1044" spans="1:16" s="2" customFormat="1" ht="17.399999999999999" x14ac:dyDescent="0.3">
      <c r="C1044" s="10" t="str">
        <f>'Đầu vào'!$C$7</f>
        <v xml:space="preserve">Nguyễn Tuấn Thành </v>
      </c>
      <c r="G1044" s="10"/>
      <c r="K1044" s="10" t="str">
        <f>'Đầu vào'!$C$8</f>
        <v>Nguyễn Sĩ Thoả</v>
      </c>
    </row>
    <row r="1045" spans="1:16" ht="22.5" customHeight="1" x14ac:dyDescent="0.35">
      <c r="A1045" s="155" t="s">
        <v>0</v>
      </c>
      <c r="B1045" s="155"/>
      <c r="C1045" s="155"/>
      <c r="D1045" s="155"/>
      <c r="E1045" s="155"/>
      <c r="F1045" s="155"/>
      <c r="G1045" s="155"/>
      <c r="H1045" s="155"/>
      <c r="I1045" s="155"/>
      <c r="J1045" s="155"/>
      <c r="K1045" s="155"/>
      <c r="L1045" s="155"/>
      <c r="M1045" s="155"/>
      <c r="N1045" s="155"/>
      <c r="O1045" s="155"/>
    </row>
    <row r="1046" spans="1:16" ht="13.5" customHeight="1" x14ac:dyDescent="0.35"/>
    <row r="1047" spans="1:16" x14ac:dyDescent="0.35">
      <c r="A1047" s="2" t="s">
        <v>1</v>
      </c>
      <c r="B1047" s="2"/>
      <c r="D1047" s="3">
        <f>D1011+1</f>
        <v>73</v>
      </c>
    </row>
    <row r="1048" spans="1:16" x14ac:dyDescent="0.35">
      <c r="O1048" s="4" t="str">
        <f>"Hải phòng, ngày "&amp;DAY(P1048)&amp;" tháng "&amp;MONTH(P1048)&amp;" năm 2026"</f>
        <v>Hải phòng, ngày 10 tháng 1 năm 2026</v>
      </c>
      <c r="P1048" s="5">
        <f>VLOOKUP('Thang 2'!D1047,'Đầu vào'!A:H,2,0)</f>
        <v>46032</v>
      </c>
    </row>
    <row r="1050" spans="1:16" ht="21" customHeight="1" x14ac:dyDescent="0.35">
      <c r="A1050" s="2" t="s">
        <v>2</v>
      </c>
      <c r="B1050" s="2"/>
      <c r="C1050" s="2"/>
      <c r="D1050" s="6" t="s">
        <v>3</v>
      </c>
      <c r="E1050" s="7"/>
      <c r="F1050" s="11" t="s">
        <v>4</v>
      </c>
      <c r="H1050" s="7" t="s">
        <v>5</v>
      </c>
      <c r="I1050" s="7"/>
      <c r="J1050" s="8"/>
      <c r="L1050" s="7" t="s">
        <v>6</v>
      </c>
      <c r="N1050" s="8"/>
    </row>
    <row r="1051" spans="1:16" ht="21" customHeight="1" x14ac:dyDescent="0.35">
      <c r="A1051" s="2" t="s">
        <v>7</v>
      </c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</row>
    <row r="1052" spans="1:16" ht="21" customHeight="1" x14ac:dyDescent="0.35">
      <c r="A1052" s="1" t="s">
        <v>8</v>
      </c>
      <c r="C1052" s="9" t="str">
        <f>VLOOKUP('Thang 2'!D1047,'Đầu vào'!A:H,5,0)</f>
        <v>01 tổ</v>
      </c>
    </row>
    <row r="1053" spans="1:16" ht="21" customHeight="1" x14ac:dyDescent="0.35">
      <c r="A1053" s="1" t="s">
        <v>9</v>
      </c>
    </row>
    <row r="1054" spans="1:16" ht="24" customHeight="1" x14ac:dyDescent="0.35">
      <c r="B1054" s="156" t="str">
        <f>VLOOKUP('Thang 2'!D1047,'Đầu vào'!A:H,6,0)</f>
        <v>Máy đào, pông tông</v>
      </c>
      <c r="C1054" s="156"/>
      <c r="D1054" s="156"/>
      <c r="E1054" s="156"/>
      <c r="F1054" s="156"/>
      <c r="G1054" s="156"/>
      <c r="H1054" s="156"/>
      <c r="I1054" s="156"/>
      <c r="J1054" s="156"/>
      <c r="K1054" s="156"/>
      <c r="L1054" s="156"/>
      <c r="M1054" s="156"/>
      <c r="N1054" s="156"/>
      <c r="O1054" s="156"/>
    </row>
    <row r="1055" spans="1:16" ht="19.5" customHeight="1" x14ac:dyDescent="0.35">
      <c r="A1055" s="2" t="s">
        <v>10</v>
      </c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</row>
    <row r="1056" spans="1:16" ht="19.5" customHeight="1" x14ac:dyDescent="0.35">
      <c r="A1056" s="2" t="s">
        <v>11</v>
      </c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</row>
    <row r="1057" spans="1:16" ht="63" customHeight="1" x14ac:dyDescent="0.35">
      <c r="A1057" s="9"/>
      <c r="B1057" s="157" t="str">
        <f>VLOOKUP('Thang 2'!D1047,'Đầu vào'!A:H,3,0)</f>
        <v>- Đào đất lòng kênh bằng máy đào đoạn 7 từ Km: 0+752 đến Km: 0+888.9
- Đắp đất bờ kênh bằng máy đoạn 6 từ Km: 0+593 đến Km: 0+752
- Đắp đất bờ kênh bằng máy đoạn 7 từ Km: 0+752 đến Km: 0+888.9</v>
      </c>
      <c r="C1057" s="157"/>
      <c r="D1057" s="157"/>
      <c r="E1057" s="157"/>
      <c r="F1057" s="157"/>
      <c r="G1057" s="157"/>
      <c r="H1057" s="157"/>
      <c r="I1057" s="157"/>
      <c r="J1057" s="157"/>
      <c r="K1057" s="157"/>
      <c r="L1057" s="157"/>
      <c r="M1057" s="157"/>
      <c r="N1057" s="157"/>
      <c r="O1057" s="157"/>
      <c r="P1057" s="9"/>
    </row>
    <row r="1058" spans="1:16" ht="23.25" customHeight="1" x14ac:dyDescent="0.35">
      <c r="A1058" s="2" t="s">
        <v>12</v>
      </c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</row>
    <row r="1059" spans="1:16" ht="31.5" customHeight="1" x14ac:dyDescent="0.35">
      <c r="A1059" s="9"/>
      <c r="B1059" s="157">
        <f>VLOOKUP('Thang 2'!D1047,'Đầu vào'!A:H,4,0)</f>
        <v>0</v>
      </c>
      <c r="C1059" s="157"/>
      <c r="D1059" s="157"/>
      <c r="E1059" s="157"/>
      <c r="F1059" s="157"/>
      <c r="G1059" s="157"/>
      <c r="H1059" s="157"/>
      <c r="I1059" s="157"/>
      <c r="J1059" s="157"/>
      <c r="K1059" s="157"/>
      <c r="L1059" s="157"/>
      <c r="M1059" s="157"/>
      <c r="N1059" s="157"/>
      <c r="O1059" s="157"/>
      <c r="P1059" s="9"/>
    </row>
    <row r="1060" spans="1:16" ht="21" customHeight="1" x14ac:dyDescent="0.35">
      <c r="A1060" s="2" t="s">
        <v>13</v>
      </c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</row>
    <row r="1061" spans="1:16" s="2" customFormat="1" ht="20.25" customHeight="1" x14ac:dyDescent="0.35">
      <c r="A1061" s="1" t="s">
        <v>14</v>
      </c>
      <c r="B1061" s="1"/>
      <c r="E1061" s="1" t="s">
        <v>15</v>
      </c>
      <c r="F1061" s="11" t="s">
        <v>4</v>
      </c>
      <c r="G1061" s="1"/>
      <c r="H1061" s="3" t="s">
        <v>3</v>
      </c>
      <c r="I1061" s="1"/>
      <c r="J1061" s="8"/>
      <c r="K1061" s="1"/>
      <c r="L1061" s="7" t="s">
        <v>16</v>
      </c>
      <c r="N1061" s="8"/>
      <c r="O1061" s="1"/>
    </row>
    <row r="1062" spans="1:16" s="2" customFormat="1" ht="6" customHeight="1" x14ac:dyDescent="0.35">
      <c r="A1062" s="1"/>
      <c r="B1062" s="1"/>
      <c r="E1062" s="1"/>
      <c r="F1062" s="12"/>
      <c r="G1062" s="1"/>
      <c r="H1062" s="3"/>
      <c r="I1062" s="1"/>
      <c r="J1062" s="1"/>
      <c r="K1062" s="1"/>
      <c r="L1062" s="7"/>
      <c r="N1062" s="1"/>
      <c r="O1062" s="1"/>
    </row>
    <row r="1063" spans="1:16" s="2" customFormat="1" ht="20.25" customHeight="1" x14ac:dyDescent="0.35">
      <c r="A1063" s="1" t="s">
        <v>17</v>
      </c>
      <c r="B1063" s="1"/>
      <c r="E1063" s="1" t="s">
        <v>15</v>
      </c>
      <c r="F1063" s="11" t="s">
        <v>4</v>
      </c>
      <c r="G1063" s="1"/>
      <c r="H1063" s="3" t="s">
        <v>3</v>
      </c>
      <c r="I1063" s="1"/>
      <c r="J1063" s="8"/>
      <c r="K1063" s="1"/>
      <c r="L1063" s="7" t="s">
        <v>16</v>
      </c>
      <c r="N1063" s="8"/>
    </row>
    <row r="1064" spans="1:16" s="2" customFormat="1" ht="5.25" customHeight="1" x14ac:dyDescent="0.35">
      <c r="A1064" s="1"/>
      <c r="B1064" s="1"/>
      <c r="E1064" s="1"/>
      <c r="F1064" s="12"/>
      <c r="G1064" s="1"/>
      <c r="H1064" s="3"/>
      <c r="I1064" s="1"/>
      <c r="J1064" s="1"/>
      <c r="K1064" s="1"/>
      <c r="L1064" s="7"/>
      <c r="N1064" s="1"/>
      <c r="O1064" s="1"/>
    </row>
    <row r="1065" spans="1:16" s="2" customFormat="1" ht="21" customHeight="1" x14ac:dyDescent="0.35">
      <c r="A1065" s="1" t="s">
        <v>18</v>
      </c>
      <c r="B1065" s="1"/>
      <c r="E1065" s="1" t="s">
        <v>15</v>
      </c>
      <c r="F1065" s="11" t="s">
        <v>4</v>
      </c>
      <c r="G1065" s="1"/>
      <c r="H1065" s="3" t="s">
        <v>3</v>
      </c>
      <c r="I1065" s="1"/>
      <c r="J1065" s="8"/>
      <c r="K1065" s="1"/>
      <c r="L1065" s="7" t="s">
        <v>16</v>
      </c>
      <c r="N1065" s="8"/>
    </row>
    <row r="1066" spans="1:16" s="2" customFormat="1" ht="6.75" customHeight="1" x14ac:dyDescent="0.35">
      <c r="A1066" s="1"/>
      <c r="B1066" s="1"/>
      <c r="E1066" s="1"/>
      <c r="F1066" s="12"/>
      <c r="G1066" s="1"/>
      <c r="H1066" s="3"/>
      <c r="I1066" s="1"/>
      <c r="J1066" s="1"/>
      <c r="K1066" s="1"/>
      <c r="L1066" s="7"/>
      <c r="N1066" s="1"/>
      <c r="O1066" s="1"/>
    </row>
    <row r="1067" spans="1:16" s="2" customFormat="1" ht="19.5" customHeight="1" x14ac:dyDescent="0.35">
      <c r="A1067" s="1" t="s">
        <v>19</v>
      </c>
      <c r="B1067" s="1"/>
      <c r="E1067" s="1" t="s">
        <v>15</v>
      </c>
      <c r="F1067" s="11" t="s">
        <v>4</v>
      </c>
      <c r="G1067" s="1"/>
      <c r="H1067" s="3" t="s">
        <v>3</v>
      </c>
      <c r="I1067" s="1"/>
      <c r="J1067" s="8"/>
      <c r="K1067" s="1"/>
      <c r="L1067" s="7" t="s">
        <v>16</v>
      </c>
      <c r="N1067" s="8"/>
    </row>
    <row r="1068" spans="1:16" ht="7.5" customHeight="1" x14ac:dyDescent="0.35">
      <c r="C1068" s="2"/>
      <c r="D1068" s="2"/>
      <c r="H1068" s="3"/>
      <c r="L1068" s="7"/>
      <c r="M1068" s="2"/>
      <c r="P1068" s="2"/>
    </row>
    <row r="1069" spans="1:16" ht="22.5" customHeight="1" x14ac:dyDescent="0.35">
      <c r="A1069" s="2" t="s">
        <v>20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</row>
    <row r="1070" spans="1:16" ht="23.25" customHeight="1" x14ac:dyDescent="0.35">
      <c r="B1070" s="158">
        <f>VLOOKUP('Thang 2'!D1047,'Đầu vào'!A:H,7,0)</f>
        <v>0</v>
      </c>
      <c r="C1070" s="158"/>
      <c r="D1070" s="158"/>
      <c r="E1070" s="158"/>
      <c r="F1070" s="158"/>
      <c r="G1070" s="158"/>
      <c r="H1070" s="158"/>
      <c r="I1070" s="158"/>
      <c r="J1070" s="158"/>
      <c r="K1070" s="158"/>
      <c r="L1070" s="158"/>
      <c r="M1070" s="158"/>
      <c r="N1070" s="158"/>
      <c r="O1070" s="158"/>
    </row>
    <row r="1071" spans="1:16" ht="20.25" customHeight="1" x14ac:dyDescent="0.35">
      <c r="A1071" s="2" t="s">
        <v>21</v>
      </c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</row>
    <row r="1072" spans="1:16" ht="24" customHeight="1" x14ac:dyDescent="0.35">
      <c r="B1072" s="158">
        <f>VLOOKUP('Thang 2'!D1047,'Đầu vào'!A:H,8,0)</f>
        <v>0</v>
      </c>
      <c r="C1072" s="158"/>
      <c r="D1072" s="158"/>
      <c r="E1072" s="158"/>
      <c r="F1072" s="158"/>
      <c r="G1072" s="158"/>
      <c r="H1072" s="158"/>
      <c r="I1072" s="158"/>
      <c r="J1072" s="158"/>
      <c r="K1072" s="158"/>
      <c r="L1072" s="158"/>
      <c r="M1072" s="158"/>
      <c r="N1072" s="158"/>
      <c r="O1072" s="158"/>
    </row>
    <row r="1074" spans="3:11" s="2" customFormat="1" ht="17.399999999999999" x14ac:dyDescent="0.3">
      <c r="C1074" s="10" t="s">
        <v>35</v>
      </c>
      <c r="G1074" s="10"/>
      <c r="K1074" s="10" t="s">
        <v>22</v>
      </c>
    </row>
    <row r="1080" spans="3:11" s="2" customFormat="1" ht="17.399999999999999" x14ac:dyDescent="0.3">
      <c r="C1080" s="10" t="str">
        <f>'Đầu vào'!$C$7</f>
        <v xml:space="preserve">Nguyễn Tuấn Thành </v>
      </c>
      <c r="G1080" s="10"/>
      <c r="K1080" s="10" t="str">
        <f>'Đầu vào'!$C$8</f>
        <v>Nguyễn Sĩ Thoả</v>
      </c>
    </row>
  </sheetData>
  <mergeCells count="180">
    <mergeCell ref="A37:O37"/>
    <mergeCell ref="B46:O46"/>
    <mergeCell ref="B49:O49"/>
    <mergeCell ref="B51:O51"/>
    <mergeCell ref="B62:O62"/>
    <mergeCell ref="B64:O64"/>
    <mergeCell ref="A1:O1"/>
    <mergeCell ref="B10:O10"/>
    <mergeCell ref="B13:O13"/>
    <mergeCell ref="B15:O15"/>
    <mergeCell ref="B26:O26"/>
    <mergeCell ref="B28:O28"/>
    <mergeCell ref="A109:O109"/>
    <mergeCell ref="B118:O118"/>
    <mergeCell ref="B121:O121"/>
    <mergeCell ref="B123:O123"/>
    <mergeCell ref="B134:O134"/>
    <mergeCell ref="B136:O136"/>
    <mergeCell ref="A73:O73"/>
    <mergeCell ref="B82:O82"/>
    <mergeCell ref="B85:O85"/>
    <mergeCell ref="B87:O87"/>
    <mergeCell ref="B98:O98"/>
    <mergeCell ref="B100:O100"/>
    <mergeCell ref="A181:O181"/>
    <mergeCell ref="B190:O190"/>
    <mergeCell ref="B193:O193"/>
    <mergeCell ref="B195:O195"/>
    <mergeCell ref="B206:O206"/>
    <mergeCell ref="B208:O208"/>
    <mergeCell ref="A145:O145"/>
    <mergeCell ref="B154:O154"/>
    <mergeCell ref="B157:O157"/>
    <mergeCell ref="B159:O159"/>
    <mergeCell ref="B170:O170"/>
    <mergeCell ref="B172:O172"/>
    <mergeCell ref="A253:O253"/>
    <mergeCell ref="B262:O262"/>
    <mergeCell ref="B265:O265"/>
    <mergeCell ref="B267:O267"/>
    <mergeCell ref="B278:O278"/>
    <mergeCell ref="B280:O280"/>
    <mergeCell ref="A217:O217"/>
    <mergeCell ref="B226:O226"/>
    <mergeCell ref="B229:O229"/>
    <mergeCell ref="B231:O231"/>
    <mergeCell ref="B242:O242"/>
    <mergeCell ref="B244:O244"/>
    <mergeCell ref="A325:O325"/>
    <mergeCell ref="B334:O334"/>
    <mergeCell ref="B337:O337"/>
    <mergeCell ref="B339:O339"/>
    <mergeCell ref="B350:O350"/>
    <mergeCell ref="B352:O352"/>
    <mergeCell ref="A289:O289"/>
    <mergeCell ref="B298:O298"/>
    <mergeCell ref="B301:O301"/>
    <mergeCell ref="B303:O303"/>
    <mergeCell ref="B314:O314"/>
    <mergeCell ref="B316:O316"/>
    <mergeCell ref="A397:O397"/>
    <mergeCell ref="B406:O406"/>
    <mergeCell ref="B409:O409"/>
    <mergeCell ref="B411:O411"/>
    <mergeCell ref="B422:O422"/>
    <mergeCell ref="B424:O424"/>
    <mergeCell ref="A361:O361"/>
    <mergeCell ref="B370:O370"/>
    <mergeCell ref="B373:O373"/>
    <mergeCell ref="B375:O375"/>
    <mergeCell ref="B386:O386"/>
    <mergeCell ref="B388:O388"/>
    <mergeCell ref="A469:O469"/>
    <mergeCell ref="B478:O478"/>
    <mergeCell ref="B481:O481"/>
    <mergeCell ref="B483:O483"/>
    <mergeCell ref="B494:O494"/>
    <mergeCell ref="B496:O496"/>
    <mergeCell ref="A433:O433"/>
    <mergeCell ref="B442:O442"/>
    <mergeCell ref="B445:O445"/>
    <mergeCell ref="B447:O447"/>
    <mergeCell ref="B458:O458"/>
    <mergeCell ref="B460:O460"/>
    <mergeCell ref="A541:O541"/>
    <mergeCell ref="B550:O550"/>
    <mergeCell ref="B553:O553"/>
    <mergeCell ref="B555:O555"/>
    <mergeCell ref="B566:O566"/>
    <mergeCell ref="B568:O568"/>
    <mergeCell ref="A505:O505"/>
    <mergeCell ref="B514:O514"/>
    <mergeCell ref="B517:O517"/>
    <mergeCell ref="B519:O519"/>
    <mergeCell ref="B530:O530"/>
    <mergeCell ref="B532:O532"/>
    <mergeCell ref="A613:O613"/>
    <mergeCell ref="B622:O622"/>
    <mergeCell ref="B625:O625"/>
    <mergeCell ref="B627:O627"/>
    <mergeCell ref="B638:O638"/>
    <mergeCell ref="B640:O640"/>
    <mergeCell ref="A577:O577"/>
    <mergeCell ref="B586:O586"/>
    <mergeCell ref="B589:O589"/>
    <mergeCell ref="B591:O591"/>
    <mergeCell ref="B602:O602"/>
    <mergeCell ref="B604:O604"/>
    <mergeCell ref="A685:O685"/>
    <mergeCell ref="B694:O694"/>
    <mergeCell ref="B697:O697"/>
    <mergeCell ref="B699:O699"/>
    <mergeCell ref="B710:O710"/>
    <mergeCell ref="B712:O712"/>
    <mergeCell ref="A649:O649"/>
    <mergeCell ref="B658:O658"/>
    <mergeCell ref="B661:O661"/>
    <mergeCell ref="B663:O663"/>
    <mergeCell ref="B674:O674"/>
    <mergeCell ref="B676:O676"/>
    <mergeCell ref="A757:O757"/>
    <mergeCell ref="B766:O766"/>
    <mergeCell ref="B769:O769"/>
    <mergeCell ref="B771:O771"/>
    <mergeCell ref="B782:O782"/>
    <mergeCell ref="B784:O784"/>
    <mergeCell ref="A721:O721"/>
    <mergeCell ref="B730:O730"/>
    <mergeCell ref="B733:O733"/>
    <mergeCell ref="B735:O735"/>
    <mergeCell ref="B746:O746"/>
    <mergeCell ref="B748:O748"/>
    <mergeCell ref="A829:O829"/>
    <mergeCell ref="B838:O838"/>
    <mergeCell ref="B841:O841"/>
    <mergeCell ref="B843:O843"/>
    <mergeCell ref="B854:O854"/>
    <mergeCell ref="B856:O856"/>
    <mergeCell ref="A793:O793"/>
    <mergeCell ref="B802:O802"/>
    <mergeCell ref="B805:O805"/>
    <mergeCell ref="B807:O807"/>
    <mergeCell ref="B818:O818"/>
    <mergeCell ref="B820:O820"/>
    <mergeCell ref="A901:O901"/>
    <mergeCell ref="B910:O910"/>
    <mergeCell ref="B913:O913"/>
    <mergeCell ref="B915:O915"/>
    <mergeCell ref="B926:O926"/>
    <mergeCell ref="B928:O928"/>
    <mergeCell ref="A865:O865"/>
    <mergeCell ref="B874:O874"/>
    <mergeCell ref="B877:O877"/>
    <mergeCell ref="B879:O879"/>
    <mergeCell ref="B890:O890"/>
    <mergeCell ref="B892:O892"/>
    <mergeCell ref="A973:O973"/>
    <mergeCell ref="B982:O982"/>
    <mergeCell ref="B985:O985"/>
    <mergeCell ref="B987:O987"/>
    <mergeCell ref="B998:O998"/>
    <mergeCell ref="B1000:O1000"/>
    <mergeCell ref="A937:O937"/>
    <mergeCell ref="B946:O946"/>
    <mergeCell ref="B949:O949"/>
    <mergeCell ref="B951:O951"/>
    <mergeCell ref="B962:O962"/>
    <mergeCell ref="B964:O964"/>
    <mergeCell ref="A1045:O1045"/>
    <mergeCell ref="B1054:O1054"/>
    <mergeCell ref="B1057:O1057"/>
    <mergeCell ref="B1059:O1059"/>
    <mergeCell ref="B1070:O1070"/>
    <mergeCell ref="B1072:O1072"/>
    <mergeCell ref="A1009:O1009"/>
    <mergeCell ref="B1018:O1018"/>
    <mergeCell ref="B1021:O1021"/>
    <mergeCell ref="B1023:O1023"/>
    <mergeCell ref="B1034:O1034"/>
    <mergeCell ref="B1036:O1036"/>
  </mergeCells>
  <conditionalFormatting sqref="A1:B9 B10 A11:B12 B13 A14:B14 A16:B25 B26 A27:B27 B28 A29:B29 A30 A31:B35 A36 A37:B45 B46 A47:B48 B49 A50:B50 B51 A52:B61 B62 A63:B63 B64 A65:B65 A66 A67:B71 A72 A73:B81 B82 A83:B84 B85 A86:B86 B87 A88:B97 B98 A99:B99 B100 A101:B101 A102 A103:B107 A108 A109:B117 B118 A119:B120 B121 A122:B122 B123 A124:B133 B134 A135:B135 B136 A137:B137 A138 A139:B143 A144 A145:B153 B154 A155:B156 B157 A158:B158 B159 A160:B169 B170 A171:B171 B172 A173:B173 A174 A175:B179 A180 A181:B189 B190 A191:B192 B193 A194:B194 B195 A196:B205 B206 A207:B207 B208 A209:B209 A210 A211:B215 A216 A217:B225 B226 A227:B228 B229 A230:B230 B231 A232:B241 B242 A243:B243 B244 A245:B245 A246 A247:B251 A252 A253:B261 B262 A263:B264 B265 A266:B266 B267 A268:B277 B278 A279:B279 B280 A281:B281 A282 A283:B287 A288 A289:B297 B298 A299:B300 B301 A302:B302 B303 A304:B313 B314 A315:B315 B316 A317:B317 A318 A319:B323 A324 A325:B333 B334 A335:B336 B337 A338:B338 B339 A340:B349 B350 A351:B351 B352 A353:B353 A354 A355:B359 A360 A361:B369 B370 A371:B372 B373 A374:B374 B375 A376:B385 B386 A387:B387 B388 A389:B389 A390 A391:B395 A396 A397:B405 B406 A407:B408 B409 A410:B410 B411 A412:B421 B422 A423:B423 B424 A425:B425 A426 A427:B431 A432 A433:B441 B442 A443:B444 B445 A446:B446 B447 A448:B457 B458 A459:B459 B460 A461:B461 A462 A463:B467 A468 A469:B477 B478 A479:B480 B481 A482:B482 A484:B493 B494 A495:B495 B496 A497:B497 A498 A499:B503 A504 A505:B513 B514 A515:B516 B517 B519 A520:B529 B530 A531:B531 B532 A533:B533 A534 A535:B539 A540 A541:B549 B550 A551:B552 B553 A554:B554 B555 A556:B565 B566 A567:B567 B568 A569:B569 A570 A571:B575 A576 A577:B585 B586 A587:B588 B589 A590:B590 B591 A592:B601 B602 A603:B603 B604 A605:B605 A606 A607:B611 A612 A613:B621 B622 A623:B624 B625 B627 A628:B637 B638 A639:B639 B640 A641:B641 A642 A643:B647 A648 A649:B657 B658 A659:B660 B661 A662:B662 B663 A664:B673 B674 A675:B675 B676 A677:B677 A678 A679:B683 A684 A685:B693 B694 A695:B696 B697 A698:B698 B699 A700:B709 B710 A711:B711 B712 A713:B713 A714 A715:B719 A720 A721:B729 B730 A731:B732 B733 A734:B734 B735 A736:B745 B746 A747:B747 B748 A749:B749 A750 A751:B755 A756 A757:B765 B766 A767:B768 B769 A770:B770 B771 A772:B781 B782 A783:B783 B784 A785:B785 A786 A787:B791 A792 A793:B801 B802 A803:B804 B805 A806:B806 B807 A808:B817 B818 A819:B819 B820 A821:B821 A822 A823:B827 A828 A829:B837 B838 A839:B840 B841 A842:B842 B843 A844:B853 B854 A855:B855 B856 A857:B857 A858 A859:B863 A864 A865:B873 B874 A875:B876 B877 A878:B878 B879 A880:B889 B890 A891:B891 B892 A893:B893 A894 A895:B899 A900 A901:B909 B910 A911:B912 B913 A914:B914 B915 A916:B925 B926 A927:B927 B928 A929:B929 A930 A931:B935 A936 A937:B945 B946 A947:B948 B949 A950:B950 B951 A952:B961 B962 A963:B963 B964 A965:B965 A966 A967:B971 A972 A973:B981 B982 A983:B984 B985 A986:B986 B987 A988:B997 B998 A999:B999 B1000 A1001:B1001 A1002 A1003:B1007 A1008 A1009:B1017 B1018 A1019:B1020 B1021 A1022:B1022 B1023 A1024:B1033 B1034 A1035:B1035 B1036 A1037:B1037 A1038 A1039:B1043 A1044 A1045:B1053 B1054 A1055:B1056 B1057 A1058:B1058 B1059 A1060:B1069 B1070 A1071:B1071 B1072 A1073:B1073 A1074 A1075:B1079 A1080 A1081:B1048576 A626:B626 A518:B518">
    <cfRule type="cellIs" dxfId="5" priority="3" operator="equal">
      <formula>0</formula>
    </cfRule>
  </conditionalFormatting>
  <conditionalFormatting sqref="B15">
    <cfRule type="cellIs" dxfId="4" priority="2" operator="equal">
      <formula>0</formula>
    </cfRule>
  </conditionalFormatting>
  <conditionalFormatting sqref="B483">
    <cfRule type="cellIs" dxfId="3" priority="1" operator="equal">
      <formula>0</formula>
    </cfRule>
  </conditionalFormatting>
  <printOptions horizontalCentered="1"/>
  <pageMargins left="0.70866141732283472" right="0.51181102362204722" top="0.74803149606299213" bottom="0.55118110236220474" header="0.31496062992125984" footer="0.31496062992125984"/>
  <pageSetup paperSize="9" scale="95" fitToHeight="0" orientation="portrait" r:id="rId1"/>
  <rowBreaks count="29" manualBreakCount="29">
    <brk id="36" max="16383" man="1"/>
    <brk id="72" max="16383" man="1"/>
    <brk id="108" max="14" man="1"/>
    <brk id="144" max="16383" man="1"/>
    <brk id="180" max="16383" man="1"/>
    <brk id="216" max="16383" man="1"/>
    <brk id="252" max="16383" man="1"/>
    <brk id="288" max="16383" man="1"/>
    <brk id="324" max="16383" man="1"/>
    <brk id="360" max="16383" man="1"/>
    <brk id="396" max="16383" man="1"/>
    <brk id="432" max="16383" man="1"/>
    <brk id="468" max="16383" man="1"/>
    <brk id="504" max="16383" man="1"/>
    <brk id="540" max="16383" man="1"/>
    <brk id="576" max="16383" man="1"/>
    <brk id="612" max="16383" man="1"/>
    <brk id="648" max="16383" man="1"/>
    <brk id="684" max="16383" man="1"/>
    <brk id="720" max="16383" man="1"/>
    <brk id="756" max="16383" man="1"/>
    <brk id="792" max="16383" man="1"/>
    <brk id="828" max="16383" man="1"/>
    <brk id="864" max="16383" man="1"/>
    <brk id="900" max="16383" man="1"/>
    <brk id="936" max="16383" man="1"/>
    <brk id="972" max="16383" man="1"/>
    <brk id="1008" max="16383" man="1"/>
    <brk id="104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5B970-3171-954C-B1A4-05A1511AFC06}">
  <sheetPr>
    <tabColor theme="9" tint="0.39997558519241921"/>
    <pageSetUpPr fitToPage="1"/>
  </sheetPr>
  <dimension ref="A1:P1080"/>
  <sheetViews>
    <sheetView view="pageLayout" topLeftCell="A913" zoomScale="80" zoomScaleNormal="100" zoomScaleSheetLayoutView="100" zoomScalePageLayoutView="80" workbookViewId="0">
      <selection activeCell="G941" sqref="G941"/>
    </sheetView>
  </sheetViews>
  <sheetFormatPr defaultColWidth="8.77734375" defaultRowHeight="18" x14ac:dyDescent="0.35"/>
  <cols>
    <col min="1" max="1" width="3.33203125" style="1" customWidth="1"/>
    <col min="2" max="2" width="13.6640625" style="1" customWidth="1"/>
    <col min="3" max="3" width="11.33203125" style="1" customWidth="1"/>
    <col min="4" max="4" width="10" style="1" customWidth="1"/>
    <col min="5" max="5" width="6.44140625" style="1" customWidth="1"/>
    <col min="6" max="7" width="3.77734375" style="1" customWidth="1"/>
    <col min="8" max="8" width="9.44140625" style="1" customWidth="1"/>
    <col min="9" max="9" width="6" style="1" customWidth="1"/>
    <col min="10" max="10" width="3.77734375" style="1" customWidth="1"/>
    <col min="11" max="11" width="3.44140625" style="1" customWidth="1"/>
    <col min="12" max="12" width="7.77734375" style="1" customWidth="1"/>
    <col min="13" max="13" width="4" style="1" customWidth="1"/>
    <col min="14" max="14" width="3.6640625" style="1" customWidth="1"/>
    <col min="15" max="15" width="5.77734375" style="1" customWidth="1"/>
    <col min="16" max="16" width="15.6640625" style="1" customWidth="1"/>
    <col min="17" max="256" width="8.77734375" style="1"/>
    <col min="257" max="257" width="16.109375" style="1" customWidth="1"/>
    <col min="258" max="258" width="14.44140625" style="1" customWidth="1"/>
    <col min="259" max="259" width="12.44140625" style="1" customWidth="1"/>
    <col min="260" max="260" width="6.109375" style="1" customWidth="1"/>
    <col min="261" max="262" width="3.77734375" style="1" customWidth="1"/>
    <col min="263" max="263" width="8.77734375" style="1"/>
    <col min="264" max="264" width="5.44140625" style="1" customWidth="1"/>
    <col min="265" max="266" width="3.44140625" style="1" customWidth="1"/>
    <col min="267" max="267" width="8.77734375" style="1"/>
    <col min="268" max="268" width="4.6640625" style="1" customWidth="1"/>
    <col min="269" max="269" width="3.6640625" style="1" customWidth="1"/>
    <col min="270" max="270" width="5.77734375" style="1" customWidth="1"/>
    <col min="271" max="271" width="3.6640625" style="1" customWidth="1"/>
    <col min="272" max="272" width="15.6640625" style="1" customWidth="1"/>
    <col min="273" max="512" width="8.77734375" style="1"/>
    <col min="513" max="513" width="16.109375" style="1" customWidth="1"/>
    <col min="514" max="514" width="14.44140625" style="1" customWidth="1"/>
    <col min="515" max="515" width="12.44140625" style="1" customWidth="1"/>
    <col min="516" max="516" width="6.109375" style="1" customWidth="1"/>
    <col min="517" max="518" width="3.77734375" style="1" customWidth="1"/>
    <col min="519" max="519" width="8.77734375" style="1"/>
    <col min="520" max="520" width="5.44140625" style="1" customWidth="1"/>
    <col min="521" max="522" width="3.44140625" style="1" customWidth="1"/>
    <col min="523" max="523" width="8.77734375" style="1"/>
    <col min="524" max="524" width="4.6640625" style="1" customWidth="1"/>
    <col min="525" max="525" width="3.6640625" style="1" customWidth="1"/>
    <col min="526" max="526" width="5.77734375" style="1" customWidth="1"/>
    <col min="527" max="527" width="3.6640625" style="1" customWidth="1"/>
    <col min="528" max="528" width="15.6640625" style="1" customWidth="1"/>
    <col min="529" max="768" width="8.77734375" style="1"/>
    <col min="769" max="769" width="16.109375" style="1" customWidth="1"/>
    <col min="770" max="770" width="14.44140625" style="1" customWidth="1"/>
    <col min="771" max="771" width="12.44140625" style="1" customWidth="1"/>
    <col min="772" max="772" width="6.109375" style="1" customWidth="1"/>
    <col min="773" max="774" width="3.77734375" style="1" customWidth="1"/>
    <col min="775" max="775" width="8.77734375" style="1"/>
    <col min="776" max="776" width="5.44140625" style="1" customWidth="1"/>
    <col min="777" max="778" width="3.44140625" style="1" customWidth="1"/>
    <col min="779" max="779" width="8.77734375" style="1"/>
    <col min="780" max="780" width="4.6640625" style="1" customWidth="1"/>
    <col min="781" max="781" width="3.6640625" style="1" customWidth="1"/>
    <col min="782" max="782" width="5.77734375" style="1" customWidth="1"/>
    <col min="783" max="783" width="3.6640625" style="1" customWidth="1"/>
    <col min="784" max="784" width="15.6640625" style="1" customWidth="1"/>
    <col min="785" max="1024" width="8.77734375" style="1"/>
    <col min="1025" max="1025" width="16.109375" style="1" customWidth="1"/>
    <col min="1026" max="1026" width="14.44140625" style="1" customWidth="1"/>
    <col min="1027" max="1027" width="12.44140625" style="1" customWidth="1"/>
    <col min="1028" max="1028" width="6.109375" style="1" customWidth="1"/>
    <col min="1029" max="1030" width="3.77734375" style="1" customWidth="1"/>
    <col min="1031" max="1031" width="8.77734375" style="1"/>
    <col min="1032" max="1032" width="5.44140625" style="1" customWidth="1"/>
    <col min="1033" max="1034" width="3.44140625" style="1" customWidth="1"/>
    <col min="1035" max="1035" width="8.77734375" style="1"/>
    <col min="1036" max="1036" width="4.6640625" style="1" customWidth="1"/>
    <col min="1037" max="1037" width="3.6640625" style="1" customWidth="1"/>
    <col min="1038" max="1038" width="5.77734375" style="1" customWidth="1"/>
    <col min="1039" max="1039" width="3.6640625" style="1" customWidth="1"/>
    <col min="1040" max="1040" width="15.6640625" style="1" customWidth="1"/>
    <col min="1041" max="1280" width="8.77734375" style="1"/>
    <col min="1281" max="1281" width="16.109375" style="1" customWidth="1"/>
    <col min="1282" max="1282" width="14.44140625" style="1" customWidth="1"/>
    <col min="1283" max="1283" width="12.44140625" style="1" customWidth="1"/>
    <col min="1284" max="1284" width="6.109375" style="1" customWidth="1"/>
    <col min="1285" max="1286" width="3.77734375" style="1" customWidth="1"/>
    <col min="1287" max="1287" width="8.77734375" style="1"/>
    <col min="1288" max="1288" width="5.44140625" style="1" customWidth="1"/>
    <col min="1289" max="1290" width="3.44140625" style="1" customWidth="1"/>
    <col min="1291" max="1291" width="8.77734375" style="1"/>
    <col min="1292" max="1292" width="4.6640625" style="1" customWidth="1"/>
    <col min="1293" max="1293" width="3.6640625" style="1" customWidth="1"/>
    <col min="1294" max="1294" width="5.77734375" style="1" customWidth="1"/>
    <col min="1295" max="1295" width="3.6640625" style="1" customWidth="1"/>
    <col min="1296" max="1296" width="15.6640625" style="1" customWidth="1"/>
    <col min="1297" max="1536" width="8.77734375" style="1"/>
    <col min="1537" max="1537" width="16.109375" style="1" customWidth="1"/>
    <col min="1538" max="1538" width="14.44140625" style="1" customWidth="1"/>
    <col min="1539" max="1539" width="12.44140625" style="1" customWidth="1"/>
    <col min="1540" max="1540" width="6.109375" style="1" customWidth="1"/>
    <col min="1541" max="1542" width="3.77734375" style="1" customWidth="1"/>
    <col min="1543" max="1543" width="8.77734375" style="1"/>
    <col min="1544" max="1544" width="5.44140625" style="1" customWidth="1"/>
    <col min="1545" max="1546" width="3.44140625" style="1" customWidth="1"/>
    <col min="1547" max="1547" width="8.77734375" style="1"/>
    <col min="1548" max="1548" width="4.6640625" style="1" customWidth="1"/>
    <col min="1549" max="1549" width="3.6640625" style="1" customWidth="1"/>
    <col min="1550" max="1550" width="5.77734375" style="1" customWidth="1"/>
    <col min="1551" max="1551" width="3.6640625" style="1" customWidth="1"/>
    <col min="1552" max="1552" width="15.6640625" style="1" customWidth="1"/>
    <col min="1553" max="1792" width="8.77734375" style="1"/>
    <col min="1793" max="1793" width="16.109375" style="1" customWidth="1"/>
    <col min="1794" max="1794" width="14.44140625" style="1" customWidth="1"/>
    <col min="1795" max="1795" width="12.44140625" style="1" customWidth="1"/>
    <col min="1796" max="1796" width="6.109375" style="1" customWidth="1"/>
    <col min="1797" max="1798" width="3.77734375" style="1" customWidth="1"/>
    <col min="1799" max="1799" width="8.77734375" style="1"/>
    <col min="1800" max="1800" width="5.44140625" style="1" customWidth="1"/>
    <col min="1801" max="1802" width="3.44140625" style="1" customWidth="1"/>
    <col min="1803" max="1803" width="8.77734375" style="1"/>
    <col min="1804" max="1804" width="4.6640625" style="1" customWidth="1"/>
    <col min="1805" max="1805" width="3.6640625" style="1" customWidth="1"/>
    <col min="1806" max="1806" width="5.77734375" style="1" customWidth="1"/>
    <col min="1807" max="1807" width="3.6640625" style="1" customWidth="1"/>
    <col min="1808" max="1808" width="15.6640625" style="1" customWidth="1"/>
    <col min="1809" max="2048" width="8.77734375" style="1"/>
    <col min="2049" max="2049" width="16.109375" style="1" customWidth="1"/>
    <col min="2050" max="2050" width="14.44140625" style="1" customWidth="1"/>
    <col min="2051" max="2051" width="12.44140625" style="1" customWidth="1"/>
    <col min="2052" max="2052" width="6.109375" style="1" customWidth="1"/>
    <col min="2053" max="2054" width="3.77734375" style="1" customWidth="1"/>
    <col min="2055" max="2055" width="8.77734375" style="1"/>
    <col min="2056" max="2056" width="5.44140625" style="1" customWidth="1"/>
    <col min="2057" max="2058" width="3.44140625" style="1" customWidth="1"/>
    <col min="2059" max="2059" width="8.77734375" style="1"/>
    <col min="2060" max="2060" width="4.6640625" style="1" customWidth="1"/>
    <col min="2061" max="2061" width="3.6640625" style="1" customWidth="1"/>
    <col min="2062" max="2062" width="5.77734375" style="1" customWidth="1"/>
    <col min="2063" max="2063" width="3.6640625" style="1" customWidth="1"/>
    <col min="2064" max="2064" width="15.6640625" style="1" customWidth="1"/>
    <col min="2065" max="2304" width="8.77734375" style="1"/>
    <col min="2305" max="2305" width="16.109375" style="1" customWidth="1"/>
    <col min="2306" max="2306" width="14.44140625" style="1" customWidth="1"/>
    <col min="2307" max="2307" width="12.44140625" style="1" customWidth="1"/>
    <col min="2308" max="2308" width="6.109375" style="1" customWidth="1"/>
    <col min="2309" max="2310" width="3.77734375" style="1" customWidth="1"/>
    <col min="2311" max="2311" width="8.77734375" style="1"/>
    <col min="2312" max="2312" width="5.44140625" style="1" customWidth="1"/>
    <col min="2313" max="2314" width="3.44140625" style="1" customWidth="1"/>
    <col min="2315" max="2315" width="8.77734375" style="1"/>
    <col min="2316" max="2316" width="4.6640625" style="1" customWidth="1"/>
    <col min="2317" max="2317" width="3.6640625" style="1" customWidth="1"/>
    <col min="2318" max="2318" width="5.77734375" style="1" customWidth="1"/>
    <col min="2319" max="2319" width="3.6640625" style="1" customWidth="1"/>
    <col min="2320" max="2320" width="15.6640625" style="1" customWidth="1"/>
    <col min="2321" max="2560" width="8.77734375" style="1"/>
    <col min="2561" max="2561" width="16.109375" style="1" customWidth="1"/>
    <col min="2562" max="2562" width="14.44140625" style="1" customWidth="1"/>
    <col min="2563" max="2563" width="12.44140625" style="1" customWidth="1"/>
    <col min="2564" max="2564" width="6.109375" style="1" customWidth="1"/>
    <col min="2565" max="2566" width="3.77734375" style="1" customWidth="1"/>
    <col min="2567" max="2567" width="8.77734375" style="1"/>
    <col min="2568" max="2568" width="5.44140625" style="1" customWidth="1"/>
    <col min="2569" max="2570" width="3.44140625" style="1" customWidth="1"/>
    <col min="2571" max="2571" width="8.77734375" style="1"/>
    <col min="2572" max="2572" width="4.6640625" style="1" customWidth="1"/>
    <col min="2573" max="2573" width="3.6640625" style="1" customWidth="1"/>
    <col min="2574" max="2574" width="5.77734375" style="1" customWidth="1"/>
    <col min="2575" max="2575" width="3.6640625" style="1" customWidth="1"/>
    <col min="2576" max="2576" width="15.6640625" style="1" customWidth="1"/>
    <col min="2577" max="2816" width="8.77734375" style="1"/>
    <col min="2817" max="2817" width="16.109375" style="1" customWidth="1"/>
    <col min="2818" max="2818" width="14.44140625" style="1" customWidth="1"/>
    <col min="2819" max="2819" width="12.44140625" style="1" customWidth="1"/>
    <col min="2820" max="2820" width="6.109375" style="1" customWidth="1"/>
    <col min="2821" max="2822" width="3.77734375" style="1" customWidth="1"/>
    <col min="2823" max="2823" width="8.77734375" style="1"/>
    <col min="2824" max="2824" width="5.44140625" style="1" customWidth="1"/>
    <col min="2825" max="2826" width="3.44140625" style="1" customWidth="1"/>
    <col min="2827" max="2827" width="8.77734375" style="1"/>
    <col min="2828" max="2828" width="4.6640625" style="1" customWidth="1"/>
    <col min="2829" max="2829" width="3.6640625" style="1" customWidth="1"/>
    <col min="2830" max="2830" width="5.77734375" style="1" customWidth="1"/>
    <col min="2831" max="2831" width="3.6640625" style="1" customWidth="1"/>
    <col min="2832" max="2832" width="15.6640625" style="1" customWidth="1"/>
    <col min="2833" max="3072" width="8.77734375" style="1"/>
    <col min="3073" max="3073" width="16.109375" style="1" customWidth="1"/>
    <col min="3074" max="3074" width="14.44140625" style="1" customWidth="1"/>
    <col min="3075" max="3075" width="12.44140625" style="1" customWidth="1"/>
    <col min="3076" max="3076" width="6.109375" style="1" customWidth="1"/>
    <col min="3077" max="3078" width="3.77734375" style="1" customWidth="1"/>
    <col min="3079" max="3079" width="8.77734375" style="1"/>
    <col min="3080" max="3080" width="5.44140625" style="1" customWidth="1"/>
    <col min="3081" max="3082" width="3.44140625" style="1" customWidth="1"/>
    <col min="3083" max="3083" width="8.77734375" style="1"/>
    <col min="3084" max="3084" width="4.6640625" style="1" customWidth="1"/>
    <col min="3085" max="3085" width="3.6640625" style="1" customWidth="1"/>
    <col min="3086" max="3086" width="5.77734375" style="1" customWidth="1"/>
    <col min="3087" max="3087" width="3.6640625" style="1" customWidth="1"/>
    <col min="3088" max="3088" width="15.6640625" style="1" customWidth="1"/>
    <col min="3089" max="3328" width="8.77734375" style="1"/>
    <col min="3329" max="3329" width="16.109375" style="1" customWidth="1"/>
    <col min="3330" max="3330" width="14.44140625" style="1" customWidth="1"/>
    <col min="3331" max="3331" width="12.44140625" style="1" customWidth="1"/>
    <col min="3332" max="3332" width="6.109375" style="1" customWidth="1"/>
    <col min="3333" max="3334" width="3.77734375" style="1" customWidth="1"/>
    <col min="3335" max="3335" width="8.77734375" style="1"/>
    <col min="3336" max="3336" width="5.44140625" style="1" customWidth="1"/>
    <col min="3337" max="3338" width="3.44140625" style="1" customWidth="1"/>
    <col min="3339" max="3339" width="8.77734375" style="1"/>
    <col min="3340" max="3340" width="4.6640625" style="1" customWidth="1"/>
    <col min="3341" max="3341" width="3.6640625" style="1" customWidth="1"/>
    <col min="3342" max="3342" width="5.77734375" style="1" customWidth="1"/>
    <col min="3343" max="3343" width="3.6640625" style="1" customWidth="1"/>
    <col min="3344" max="3344" width="15.6640625" style="1" customWidth="1"/>
    <col min="3345" max="3584" width="8.77734375" style="1"/>
    <col min="3585" max="3585" width="16.109375" style="1" customWidth="1"/>
    <col min="3586" max="3586" width="14.44140625" style="1" customWidth="1"/>
    <col min="3587" max="3587" width="12.44140625" style="1" customWidth="1"/>
    <col min="3588" max="3588" width="6.109375" style="1" customWidth="1"/>
    <col min="3589" max="3590" width="3.77734375" style="1" customWidth="1"/>
    <col min="3591" max="3591" width="8.77734375" style="1"/>
    <col min="3592" max="3592" width="5.44140625" style="1" customWidth="1"/>
    <col min="3593" max="3594" width="3.44140625" style="1" customWidth="1"/>
    <col min="3595" max="3595" width="8.77734375" style="1"/>
    <col min="3596" max="3596" width="4.6640625" style="1" customWidth="1"/>
    <col min="3597" max="3597" width="3.6640625" style="1" customWidth="1"/>
    <col min="3598" max="3598" width="5.77734375" style="1" customWidth="1"/>
    <col min="3599" max="3599" width="3.6640625" style="1" customWidth="1"/>
    <col min="3600" max="3600" width="15.6640625" style="1" customWidth="1"/>
    <col min="3601" max="3840" width="8.77734375" style="1"/>
    <col min="3841" max="3841" width="16.109375" style="1" customWidth="1"/>
    <col min="3842" max="3842" width="14.44140625" style="1" customWidth="1"/>
    <col min="3843" max="3843" width="12.44140625" style="1" customWidth="1"/>
    <col min="3844" max="3844" width="6.109375" style="1" customWidth="1"/>
    <col min="3845" max="3846" width="3.77734375" style="1" customWidth="1"/>
    <col min="3847" max="3847" width="8.77734375" style="1"/>
    <col min="3848" max="3848" width="5.44140625" style="1" customWidth="1"/>
    <col min="3849" max="3850" width="3.44140625" style="1" customWidth="1"/>
    <col min="3851" max="3851" width="8.77734375" style="1"/>
    <col min="3852" max="3852" width="4.6640625" style="1" customWidth="1"/>
    <col min="3853" max="3853" width="3.6640625" style="1" customWidth="1"/>
    <col min="3854" max="3854" width="5.77734375" style="1" customWidth="1"/>
    <col min="3855" max="3855" width="3.6640625" style="1" customWidth="1"/>
    <col min="3856" max="3856" width="15.6640625" style="1" customWidth="1"/>
    <col min="3857" max="4096" width="8.77734375" style="1"/>
    <col min="4097" max="4097" width="16.109375" style="1" customWidth="1"/>
    <col min="4098" max="4098" width="14.44140625" style="1" customWidth="1"/>
    <col min="4099" max="4099" width="12.44140625" style="1" customWidth="1"/>
    <col min="4100" max="4100" width="6.109375" style="1" customWidth="1"/>
    <col min="4101" max="4102" width="3.77734375" style="1" customWidth="1"/>
    <col min="4103" max="4103" width="8.77734375" style="1"/>
    <col min="4104" max="4104" width="5.44140625" style="1" customWidth="1"/>
    <col min="4105" max="4106" width="3.44140625" style="1" customWidth="1"/>
    <col min="4107" max="4107" width="8.77734375" style="1"/>
    <col min="4108" max="4108" width="4.6640625" style="1" customWidth="1"/>
    <col min="4109" max="4109" width="3.6640625" style="1" customWidth="1"/>
    <col min="4110" max="4110" width="5.77734375" style="1" customWidth="1"/>
    <col min="4111" max="4111" width="3.6640625" style="1" customWidth="1"/>
    <col min="4112" max="4112" width="15.6640625" style="1" customWidth="1"/>
    <col min="4113" max="4352" width="8.77734375" style="1"/>
    <col min="4353" max="4353" width="16.109375" style="1" customWidth="1"/>
    <col min="4354" max="4354" width="14.44140625" style="1" customWidth="1"/>
    <col min="4355" max="4355" width="12.44140625" style="1" customWidth="1"/>
    <col min="4356" max="4356" width="6.109375" style="1" customWidth="1"/>
    <col min="4357" max="4358" width="3.77734375" style="1" customWidth="1"/>
    <col min="4359" max="4359" width="8.77734375" style="1"/>
    <col min="4360" max="4360" width="5.44140625" style="1" customWidth="1"/>
    <col min="4361" max="4362" width="3.44140625" style="1" customWidth="1"/>
    <col min="4363" max="4363" width="8.77734375" style="1"/>
    <col min="4364" max="4364" width="4.6640625" style="1" customWidth="1"/>
    <col min="4365" max="4365" width="3.6640625" style="1" customWidth="1"/>
    <col min="4366" max="4366" width="5.77734375" style="1" customWidth="1"/>
    <col min="4367" max="4367" width="3.6640625" style="1" customWidth="1"/>
    <col min="4368" max="4368" width="15.6640625" style="1" customWidth="1"/>
    <col min="4369" max="4608" width="8.77734375" style="1"/>
    <col min="4609" max="4609" width="16.109375" style="1" customWidth="1"/>
    <col min="4610" max="4610" width="14.44140625" style="1" customWidth="1"/>
    <col min="4611" max="4611" width="12.44140625" style="1" customWidth="1"/>
    <col min="4612" max="4612" width="6.109375" style="1" customWidth="1"/>
    <col min="4613" max="4614" width="3.77734375" style="1" customWidth="1"/>
    <col min="4615" max="4615" width="8.77734375" style="1"/>
    <col min="4616" max="4616" width="5.44140625" style="1" customWidth="1"/>
    <col min="4617" max="4618" width="3.44140625" style="1" customWidth="1"/>
    <col min="4619" max="4619" width="8.77734375" style="1"/>
    <col min="4620" max="4620" width="4.6640625" style="1" customWidth="1"/>
    <col min="4621" max="4621" width="3.6640625" style="1" customWidth="1"/>
    <col min="4622" max="4622" width="5.77734375" style="1" customWidth="1"/>
    <col min="4623" max="4623" width="3.6640625" style="1" customWidth="1"/>
    <col min="4624" max="4624" width="15.6640625" style="1" customWidth="1"/>
    <col min="4625" max="4864" width="8.77734375" style="1"/>
    <col min="4865" max="4865" width="16.109375" style="1" customWidth="1"/>
    <col min="4866" max="4866" width="14.44140625" style="1" customWidth="1"/>
    <col min="4867" max="4867" width="12.44140625" style="1" customWidth="1"/>
    <col min="4868" max="4868" width="6.109375" style="1" customWidth="1"/>
    <col min="4869" max="4870" width="3.77734375" style="1" customWidth="1"/>
    <col min="4871" max="4871" width="8.77734375" style="1"/>
    <col min="4872" max="4872" width="5.44140625" style="1" customWidth="1"/>
    <col min="4873" max="4874" width="3.44140625" style="1" customWidth="1"/>
    <col min="4875" max="4875" width="8.77734375" style="1"/>
    <col min="4876" max="4876" width="4.6640625" style="1" customWidth="1"/>
    <col min="4877" max="4877" width="3.6640625" style="1" customWidth="1"/>
    <col min="4878" max="4878" width="5.77734375" style="1" customWidth="1"/>
    <col min="4879" max="4879" width="3.6640625" style="1" customWidth="1"/>
    <col min="4880" max="4880" width="15.6640625" style="1" customWidth="1"/>
    <col min="4881" max="5120" width="8.77734375" style="1"/>
    <col min="5121" max="5121" width="16.109375" style="1" customWidth="1"/>
    <col min="5122" max="5122" width="14.44140625" style="1" customWidth="1"/>
    <col min="5123" max="5123" width="12.44140625" style="1" customWidth="1"/>
    <col min="5124" max="5124" width="6.109375" style="1" customWidth="1"/>
    <col min="5125" max="5126" width="3.77734375" style="1" customWidth="1"/>
    <col min="5127" max="5127" width="8.77734375" style="1"/>
    <col min="5128" max="5128" width="5.44140625" style="1" customWidth="1"/>
    <col min="5129" max="5130" width="3.44140625" style="1" customWidth="1"/>
    <col min="5131" max="5131" width="8.77734375" style="1"/>
    <col min="5132" max="5132" width="4.6640625" style="1" customWidth="1"/>
    <col min="5133" max="5133" width="3.6640625" style="1" customWidth="1"/>
    <col min="5134" max="5134" width="5.77734375" style="1" customWidth="1"/>
    <col min="5135" max="5135" width="3.6640625" style="1" customWidth="1"/>
    <col min="5136" max="5136" width="15.6640625" style="1" customWidth="1"/>
    <col min="5137" max="5376" width="8.77734375" style="1"/>
    <col min="5377" max="5377" width="16.109375" style="1" customWidth="1"/>
    <col min="5378" max="5378" width="14.44140625" style="1" customWidth="1"/>
    <col min="5379" max="5379" width="12.44140625" style="1" customWidth="1"/>
    <col min="5380" max="5380" width="6.109375" style="1" customWidth="1"/>
    <col min="5381" max="5382" width="3.77734375" style="1" customWidth="1"/>
    <col min="5383" max="5383" width="8.77734375" style="1"/>
    <col min="5384" max="5384" width="5.44140625" style="1" customWidth="1"/>
    <col min="5385" max="5386" width="3.44140625" style="1" customWidth="1"/>
    <col min="5387" max="5387" width="8.77734375" style="1"/>
    <col min="5388" max="5388" width="4.6640625" style="1" customWidth="1"/>
    <col min="5389" max="5389" width="3.6640625" style="1" customWidth="1"/>
    <col min="5390" max="5390" width="5.77734375" style="1" customWidth="1"/>
    <col min="5391" max="5391" width="3.6640625" style="1" customWidth="1"/>
    <col min="5392" max="5392" width="15.6640625" style="1" customWidth="1"/>
    <col min="5393" max="5632" width="8.77734375" style="1"/>
    <col min="5633" max="5633" width="16.109375" style="1" customWidth="1"/>
    <col min="5634" max="5634" width="14.44140625" style="1" customWidth="1"/>
    <col min="5635" max="5635" width="12.44140625" style="1" customWidth="1"/>
    <col min="5636" max="5636" width="6.109375" style="1" customWidth="1"/>
    <col min="5637" max="5638" width="3.77734375" style="1" customWidth="1"/>
    <col min="5639" max="5639" width="8.77734375" style="1"/>
    <col min="5640" max="5640" width="5.44140625" style="1" customWidth="1"/>
    <col min="5641" max="5642" width="3.44140625" style="1" customWidth="1"/>
    <col min="5643" max="5643" width="8.77734375" style="1"/>
    <col min="5644" max="5644" width="4.6640625" style="1" customWidth="1"/>
    <col min="5645" max="5645" width="3.6640625" style="1" customWidth="1"/>
    <col min="5646" max="5646" width="5.77734375" style="1" customWidth="1"/>
    <col min="5647" max="5647" width="3.6640625" style="1" customWidth="1"/>
    <col min="5648" max="5648" width="15.6640625" style="1" customWidth="1"/>
    <col min="5649" max="5888" width="8.77734375" style="1"/>
    <col min="5889" max="5889" width="16.109375" style="1" customWidth="1"/>
    <col min="5890" max="5890" width="14.44140625" style="1" customWidth="1"/>
    <col min="5891" max="5891" width="12.44140625" style="1" customWidth="1"/>
    <col min="5892" max="5892" width="6.109375" style="1" customWidth="1"/>
    <col min="5893" max="5894" width="3.77734375" style="1" customWidth="1"/>
    <col min="5895" max="5895" width="8.77734375" style="1"/>
    <col min="5896" max="5896" width="5.44140625" style="1" customWidth="1"/>
    <col min="5897" max="5898" width="3.44140625" style="1" customWidth="1"/>
    <col min="5899" max="5899" width="8.77734375" style="1"/>
    <col min="5900" max="5900" width="4.6640625" style="1" customWidth="1"/>
    <col min="5901" max="5901" width="3.6640625" style="1" customWidth="1"/>
    <col min="5902" max="5902" width="5.77734375" style="1" customWidth="1"/>
    <col min="5903" max="5903" width="3.6640625" style="1" customWidth="1"/>
    <col min="5904" max="5904" width="15.6640625" style="1" customWidth="1"/>
    <col min="5905" max="6144" width="8.77734375" style="1"/>
    <col min="6145" max="6145" width="16.109375" style="1" customWidth="1"/>
    <col min="6146" max="6146" width="14.44140625" style="1" customWidth="1"/>
    <col min="6147" max="6147" width="12.44140625" style="1" customWidth="1"/>
    <col min="6148" max="6148" width="6.109375" style="1" customWidth="1"/>
    <col min="6149" max="6150" width="3.77734375" style="1" customWidth="1"/>
    <col min="6151" max="6151" width="8.77734375" style="1"/>
    <col min="6152" max="6152" width="5.44140625" style="1" customWidth="1"/>
    <col min="6153" max="6154" width="3.44140625" style="1" customWidth="1"/>
    <col min="6155" max="6155" width="8.77734375" style="1"/>
    <col min="6156" max="6156" width="4.6640625" style="1" customWidth="1"/>
    <col min="6157" max="6157" width="3.6640625" style="1" customWidth="1"/>
    <col min="6158" max="6158" width="5.77734375" style="1" customWidth="1"/>
    <col min="6159" max="6159" width="3.6640625" style="1" customWidth="1"/>
    <col min="6160" max="6160" width="15.6640625" style="1" customWidth="1"/>
    <col min="6161" max="6400" width="8.77734375" style="1"/>
    <col min="6401" max="6401" width="16.109375" style="1" customWidth="1"/>
    <col min="6402" max="6402" width="14.44140625" style="1" customWidth="1"/>
    <col min="6403" max="6403" width="12.44140625" style="1" customWidth="1"/>
    <col min="6404" max="6404" width="6.109375" style="1" customWidth="1"/>
    <col min="6405" max="6406" width="3.77734375" style="1" customWidth="1"/>
    <col min="6407" max="6407" width="8.77734375" style="1"/>
    <col min="6408" max="6408" width="5.44140625" style="1" customWidth="1"/>
    <col min="6409" max="6410" width="3.44140625" style="1" customWidth="1"/>
    <col min="6411" max="6411" width="8.77734375" style="1"/>
    <col min="6412" max="6412" width="4.6640625" style="1" customWidth="1"/>
    <col min="6413" max="6413" width="3.6640625" style="1" customWidth="1"/>
    <col min="6414" max="6414" width="5.77734375" style="1" customWidth="1"/>
    <col min="6415" max="6415" width="3.6640625" style="1" customWidth="1"/>
    <col min="6416" max="6416" width="15.6640625" style="1" customWidth="1"/>
    <col min="6417" max="6656" width="8.77734375" style="1"/>
    <col min="6657" max="6657" width="16.109375" style="1" customWidth="1"/>
    <col min="6658" max="6658" width="14.44140625" style="1" customWidth="1"/>
    <col min="6659" max="6659" width="12.44140625" style="1" customWidth="1"/>
    <col min="6660" max="6660" width="6.109375" style="1" customWidth="1"/>
    <col min="6661" max="6662" width="3.77734375" style="1" customWidth="1"/>
    <col min="6663" max="6663" width="8.77734375" style="1"/>
    <col min="6664" max="6664" width="5.44140625" style="1" customWidth="1"/>
    <col min="6665" max="6666" width="3.44140625" style="1" customWidth="1"/>
    <col min="6667" max="6667" width="8.77734375" style="1"/>
    <col min="6668" max="6668" width="4.6640625" style="1" customWidth="1"/>
    <col min="6669" max="6669" width="3.6640625" style="1" customWidth="1"/>
    <col min="6670" max="6670" width="5.77734375" style="1" customWidth="1"/>
    <col min="6671" max="6671" width="3.6640625" style="1" customWidth="1"/>
    <col min="6672" max="6672" width="15.6640625" style="1" customWidth="1"/>
    <col min="6673" max="6912" width="8.77734375" style="1"/>
    <col min="6913" max="6913" width="16.109375" style="1" customWidth="1"/>
    <col min="6914" max="6914" width="14.44140625" style="1" customWidth="1"/>
    <col min="6915" max="6915" width="12.44140625" style="1" customWidth="1"/>
    <col min="6916" max="6916" width="6.109375" style="1" customWidth="1"/>
    <col min="6917" max="6918" width="3.77734375" style="1" customWidth="1"/>
    <col min="6919" max="6919" width="8.77734375" style="1"/>
    <col min="6920" max="6920" width="5.44140625" style="1" customWidth="1"/>
    <col min="6921" max="6922" width="3.44140625" style="1" customWidth="1"/>
    <col min="6923" max="6923" width="8.77734375" style="1"/>
    <col min="6924" max="6924" width="4.6640625" style="1" customWidth="1"/>
    <col min="6925" max="6925" width="3.6640625" style="1" customWidth="1"/>
    <col min="6926" max="6926" width="5.77734375" style="1" customWidth="1"/>
    <col min="6927" max="6927" width="3.6640625" style="1" customWidth="1"/>
    <col min="6928" max="6928" width="15.6640625" style="1" customWidth="1"/>
    <col min="6929" max="7168" width="8.77734375" style="1"/>
    <col min="7169" max="7169" width="16.109375" style="1" customWidth="1"/>
    <col min="7170" max="7170" width="14.44140625" style="1" customWidth="1"/>
    <col min="7171" max="7171" width="12.44140625" style="1" customWidth="1"/>
    <col min="7172" max="7172" width="6.109375" style="1" customWidth="1"/>
    <col min="7173" max="7174" width="3.77734375" style="1" customWidth="1"/>
    <col min="7175" max="7175" width="8.77734375" style="1"/>
    <col min="7176" max="7176" width="5.44140625" style="1" customWidth="1"/>
    <col min="7177" max="7178" width="3.44140625" style="1" customWidth="1"/>
    <col min="7179" max="7179" width="8.77734375" style="1"/>
    <col min="7180" max="7180" width="4.6640625" style="1" customWidth="1"/>
    <col min="7181" max="7181" width="3.6640625" style="1" customWidth="1"/>
    <col min="7182" max="7182" width="5.77734375" style="1" customWidth="1"/>
    <col min="7183" max="7183" width="3.6640625" style="1" customWidth="1"/>
    <col min="7184" max="7184" width="15.6640625" style="1" customWidth="1"/>
    <col min="7185" max="7424" width="8.77734375" style="1"/>
    <col min="7425" max="7425" width="16.109375" style="1" customWidth="1"/>
    <col min="7426" max="7426" width="14.44140625" style="1" customWidth="1"/>
    <col min="7427" max="7427" width="12.44140625" style="1" customWidth="1"/>
    <col min="7428" max="7428" width="6.109375" style="1" customWidth="1"/>
    <col min="7429" max="7430" width="3.77734375" style="1" customWidth="1"/>
    <col min="7431" max="7431" width="8.77734375" style="1"/>
    <col min="7432" max="7432" width="5.44140625" style="1" customWidth="1"/>
    <col min="7433" max="7434" width="3.44140625" style="1" customWidth="1"/>
    <col min="7435" max="7435" width="8.77734375" style="1"/>
    <col min="7436" max="7436" width="4.6640625" style="1" customWidth="1"/>
    <col min="7437" max="7437" width="3.6640625" style="1" customWidth="1"/>
    <col min="7438" max="7438" width="5.77734375" style="1" customWidth="1"/>
    <col min="7439" max="7439" width="3.6640625" style="1" customWidth="1"/>
    <col min="7440" max="7440" width="15.6640625" style="1" customWidth="1"/>
    <col min="7441" max="7680" width="8.77734375" style="1"/>
    <col min="7681" max="7681" width="16.109375" style="1" customWidth="1"/>
    <col min="7682" max="7682" width="14.44140625" style="1" customWidth="1"/>
    <col min="7683" max="7683" width="12.44140625" style="1" customWidth="1"/>
    <col min="7684" max="7684" width="6.109375" style="1" customWidth="1"/>
    <col min="7685" max="7686" width="3.77734375" style="1" customWidth="1"/>
    <col min="7687" max="7687" width="8.77734375" style="1"/>
    <col min="7688" max="7688" width="5.44140625" style="1" customWidth="1"/>
    <col min="7689" max="7690" width="3.44140625" style="1" customWidth="1"/>
    <col min="7691" max="7691" width="8.77734375" style="1"/>
    <col min="7692" max="7692" width="4.6640625" style="1" customWidth="1"/>
    <col min="7693" max="7693" width="3.6640625" style="1" customWidth="1"/>
    <col min="7694" max="7694" width="5.77734375" style="1" customWidth="1"/>
    <col min="7695" max="7695" width="3.6640625" style="1" customWidth="1"/>
    <col min="7696" max="7696" width="15.6640625" style="1" customWidth="1"/>
    <col min="7697" max="7936" width="8.77734375" style="1"/>
    <col min="7937" max="7937" width="16.109375" style="1" customWidth="1"/>
    <col min="7938" max="7938" width="14.44140625" style="1" customWidth="1"/>
    <col min="7939" max="7939" width="12.44140625" style="1" customWidth="1"/>
    <col min="7940" max="7940" width="6.109375" style="1" customWidth="1"/>
    <col min="7941" max="7942" width="3.77734375" style="1" customWidth="1"/>
    <col min="7943" max="7943" width="8.77734375" style="1"/>
    <col min="7944" max="7944" width="5.44140625" style="1" customWidth="1"/>
    <col min="7945" max="7946" width="3.44140625" style="1" customWidth="1"/>
    <col min="7947" max="7947" width="8.77734375" style="1"/>
    <col min="7948" max="7948" width="4.6640625" style="1" customWidth="1"/>
    <col min="7949" max="7949" width="3.6640625" style="1" customWidth="1"/>
    <col min="7950" max="7950" width="5.77734375" style="1" customWidth="1"/>
    <col min="7951" max="7951" width="3.6640625" style="1" customWidth="1"/>
    <col min="7952" max="7952" width="15.6640625" style="1" customWidth="1"/>
    <col min="7953" max="8192" width="8.77734375" style="1"/>
    <col min="8193" max="8193" width="16.109375" style="1" customWidth="1"/>
    <col min="8194" max="8194" width="14.44140625" style="1" customWidth="1"/>
    <col min="8195" max="8195" width="12.44140625" style="1" customWidth="1"/>
    <col min="8196" max="8196" width="6.109375" style="1" customWidth="1"/>
    <col min="8197" max="8198" width="3.77734375" style="1" customWidth="1"/>
    <col min="8199" max="8199" width="8.77734375" style="1"/>
    <col min="8200" max="8200" width="5.44140625" style="1" customWidth="1"/>
    <col min="8201" max="8202" width="3.44140625" style="1" customWidth="1"/>
    <col min="8203" max="8203" width="8.77734375" style="1"/>
    <col min="8204" max="8204" width="4.6640625" style="1" customWidth="1"/>
    <col min="8205" max="8205" width="3.6640625" style="1" customWidth="1"/>
    <col min="8206" max="8206" width="5.77734375" style="1" customWidth="1"/>
    <col min="8207" max="8207" width="3.6640625" style="1" customWidth="1"/>
    <col min="8208" max="8208" width="15.6640625" style="1" customWidth="1"/>
    <col min="8209" max="8448" width="8.77734375" style="1"/>
    <col min="8449" max="8449" width="16.109375" style="1" customWidth="1"/>
    <col min="8450" max="8450" width="14.44140625" style="1" customWidth="1"/>
    <col min="8451" max="8451" width="12.44140625" style="1" customWidth="1"/>
    <col min="8452" max="8452" width="6.109375" style="1" customWidth="1"/>
    <col min="8453" max="8454" width="3.77734375" style="1" customWidth="1"/>
    <col min="8455" max="8455" width="8.77734375" style="1"/>
    <col min="8456" max="8456" width="5.44140625" style="1" customWidth="1"/>
    <col min="8457" max="8458" width="3.44140625" style="1" customWidth="1"/>
    <col min="8459" max="8459" width="8.77734375" style="1"/>
    <col min="8460" max="8460" width="4.6640625" style="1" customWidth="1"/>
    <col min="8461" max="8461" width="3.6640625" style="1" customWidth="1"/>
    <col min="8462" max="8462" width="5.77734375" style="1" customWidth="1"/>
    <col min="8463" max="8463" width="3.6640625" style="1" customWidth="1"/>
    <col min="8464" max="8464" width="15.6640625" style="1" customWidth="1"/>
    <col min="8465" max="8704" width="8.77734375" style="1"/>
    <col min="8705" max="8705" width="16.109375" style="1" customWidth="1"/>
    <col min="8706" max="8706" width="14.44140625" style="1" customWidth="1"/>
    <col min="8707" max="8707" width="12.44140625" style="1" customWidth="1"/>
    <col min="8708" max="8708" width="6.109375" style="1" customWidth="1"/>
    <col min="8709" max="8710" width="3.77734375" style="1" customWidth="1"/>
    <col min="8711" max="8711" width="8.77734375" style="1"/>
    <col min="8712" max="8712" width="5.44140625" style="1" customWidth="1"/>
    <col min="8713" max="8714" width="3.44140625" style="1" customWidth="1"/>
    <col min="8715" max="8715" width="8.77734375" style="1"/>
    <col min="8716" max="8716" width="4.6640625" style="1" customWidth="1"/>
    <col min="8717" max="8717" width="3.6640625" style="1" customWidth="1"/>
    <col min="8718" max="8718" width="5.77734375" style="1" customWidth="1"/>
    <col min="8719" max="8719" width="3.6640625" style="1" customWidth="1"/>
    <col min="8720" max="8720" width="15.6640625" style="1" customWidth="1"/>
    <col min="8721" max="8960" width="8.77734375" style="1"/>
    <col min="8961" max="8961" width="16.109375" style="1" customWidth="1"/>
    <col min="8962" max="8962" width="14.44140625" style="1" customWidth="1"/>
    <col min="8963" max="8963" width="12.44140625" style="1" customWidth="1"/>
    <col min="8964" max="8964" width="6.109375" style="1" customWidth="1"/>
    <col min="8965" max="8966" width="3.77734375" style="1" customWidth="1"/>
    <col min="8967" max="8967" width="8.77734375" style="1"/>
    <col min="8968" max="8968" width="5.44140625" style="1" customWidth="1"/>
    <col min="8969" max="8970" width="3.44140625" style="1" customWidth="1"/>
    <col min="8971" max="8971" width="8.77734375" style="1"/>
    <col min="8972" max="8972" width="4.6640625" style="1" customWidth="1"/>
    <col min="8973" max="8973" width="3.6640625" style="1" customWidth="1"/>
    <col min="8974" max="8974" width="5.77734375" style="1" customWidth="1"/>
    <col min="8975" max="8975" width="3.6640625" style="1" customWidth="1"/>
    <col min="8976" max="8976" width="15.6640625" style="1" customWidth="1"/>
    <col min="8977" max="9216" width="8.77734375" style="1"/>
    <col min="9217" max="9217" width="16.109375" style="1" customWidth="1"/>
    <col min="9218" max="9218" width="14.44140625" style="1" customWidth="1"/>
    <col min="9219" max="9219" width="12.44140625" style="1" customWidth="1"/>
    <col min="9220" max="9220" width="6.109375" style="1" customWidth="1"/>
    <col min="9221" max="9222" width="3.77734375" style="1" customWidth="1"/>
    <col min="9223" max="9223" width="8.77734375" style="1"/>
    <col min="9224" max="9224" width="5.44140625" style="1" customWidth="1"/>
    <col min="9225" max="9226" width="3.44140625" style="1" customWidth="1"/>
    <col min="9227" max="9227" width="8.77734375" style="1"/>
    <col min="9228" max="9228" width="4.6640625" style="1" customWidth="1"/>
    <col min="9229" max="9229" width="3.6640625" style="1" customWidth="1"/>
    <col min="9230" max="9230" width="5.77734375" style="1" customWidth="1"/>
    <col min="9231" max="9231" width="3.6640625" style="1" customWidth="1"/>
    <col min="9232" max="9232" width="15.6640625" style="1" customWidth="1"/>
    <col min="9233" max="9472" width="8.77734375" style="1"/>
    <col min="9473" max="9473" width="16.109375" style="1" customWidth="1"/>
    <col min="9474" max="9474" width="14.44140625" style="1" customWidth="1"/>
    <col min="9475" max="9475" width="12.44140625" style="1" customWidth="1"/>
    <col min="9476" max="9476" width="6.109375" style="1" customWidth="1"/>
    <col min="9477" max="9478" width="3.77734375" style="1" customWidth="1"/>
    <col min="9479" max="9479" width="8.77734375" style="1"/>
    <col min="9480" max="9480" width="5.44140625" style="1" customWidth="1"/>
    <col min="9481" max="9482" width="3.44140625" style="1" customWidth="1"/>
    <col min="9483" max="9483" width="8.77734375" style="1"/>
    <col min="9484" max="9484" width="4.6640625" style="1" customWidth="1"/>
    <col min="9485" max="9485" width="3.6640625" style="1" customWidth="1"/>
    <col min="9486" max="9486" width="5.77734375" style="1" customWidth="1"/>
    <col min="9487" max="9487" width="3.6640625" style="1" customWidth="1"/>
    <col min="9488" max="9488" width="15.6640625" style="1" customWidth="1"/>
    <col min="9489" max="9728" width="8.77734375" style="1"/>
    <col min="9729" max="9729" width="16.109375" style="1" customWidth="1"/>
    <col min="9730" max="9730" width="14.44140625" style="1" customWidth="1"/>
    <col min="9731" max="9731" width="12.44140625" style="1" customWidth="1"/>
    <col min="9732" max="9732" width="6.109375" style="1" customWidth="1"/>
    <col min="9733" max="9734" width="3.77734375" style="1" customWidth="1"/>
    <col min="9735" max="9735" width="8.77734375" style="1"/>
    <col min="9736" max="9736" width="5.44140625" style="1" customWidth="1"/>
    <col min="9737" max="9738" width="3.44140625" style="1" customWidth="1"/>
    <col min="9739" max="9739" width="8.77734375" style="1"/>
    <col min="9740" max="9740" width="4.6640625" style="1" customWidth="1"/>
    <col min="9741" max="9741" width="3.6640625" style="1" customWidth="1"/>
    <col min="9742" max="9742" width="5.77734375" style="1" customWidth="1"/>
    <col min="9743" max="9743" width="3.6640625" style="1" customWidth="1"/>
    <col min="9744" max="9744" width="15.6640625" style="1" customWidth="1"/>
    <col min="9745" max="9984" width="8.77734375" style="1"/>
    <col min="9985" max="9985" width="16.109375" style="1" customWidth="1"/>
    <col min="9986" max="9986" width="14.44140625" style="1" customWidth="1"/>
    <col min="9987" max="9987" width="12.44140625" style="1" customWidth="1"/>
    <col min="9988" max="9988" width="6.109375" style="1" customWidth="1"/>
    <col min="9989" max="9990" width="3.77734375" style="1" customWidth="1"/>
    <col min="9991" max="9991" width="8.77734375" style="1"/>
    <col min="9992" max="9992" width="5.44140625" style="1" customWidth="1"/>
    <col min="9993" max="9994" width="3.44140625" style="1" customWidth="1"/>
    <col min="9995" max="9995" width="8.77734375" style="1"/>
    <col min="9996" max="9996" width="4.6640625" style="1" customWidth="1"/>
    <col min="9997" max="9997" width="3.6640625" style="1" customWidth="1"/>
    <col min="9998" max="9998" width="5.77734375" style="1" customWidth="1"/>
    <col min="9999" max="9999" width="3.6640625" style="1" customWidth="1"/>
    <col min="10000" max="10000" width="15.6640625" style="1" customWidth="1"/>
    <col min="10001" max="10240" width="8.77734375" style="1"/>
    <col min="10241" max="10241" width="16.109375" style="1" customWidth="1"/>
    <col min="10242" max="10242" width="14.44140625" style="1" customWidth="1"/>
    <col min="10243" max="10243" width="12.44140625" style="1" customWidth="1"/>
    <col min="10244" max="10244" width="6.109375" style="1" customWidth="1"/>
    <col min="10245" max="10246" width="3.77734375" style="1" customWidth="1"/>
    <col min="10247" max="10247" width="8.77734375" style="1"/>
    <col min="10248" max="10248" width="5.44140625" style="1" customWidth="1"/>
    <col min="10249" max="10250" width="3.44140625" style="1" customWidth="1"/>
    <col min="10251" max="10251" width="8.77734375" style="1"/>
    <col min="10252" max="10252" width="4.6640625" style="1" customWidth="1"/>
    <col min="10253" max="10253" width="3.6640625" style="1" customWidth="1"/>
    <col min="10254" max="10254" width="5.77734375" style="1" customWidth="1"/>
    <col min="10255" max="10255" width="3.6640625" style="1" customWidth="1"/>
    <col min="10256" max="10256" width="15.6640625" style="1" customWidth="1"/>
    <col min="10257" max="10496" width="8.77734375" style="1"/>
    <col min="10497" max="10497" width="16.109375" style="1" customWidth="1"/>
    <col min="10498" max="10498" width="14.44140625" style="1" customWidth="1"/>
    <col min="10499" max="10499" width="12.44140625" style="1" customWidth="1"/>
    <col min="10500" max="10500" width="6.109375" style="1" customWidth="1"/>
    <col min="10501" max="10502" width="3.77734375" style="1" customWidth="1"/>
    <col min="10503" max="10503" width="8.77734375" style="1"/>
    <col min="10504" max="10504" width="5.44140625" style="1" customWidth="1"/>
    <col min="10505" max="10506" width="3.44140625" style="1" customWidth="1"/>
    <col min="10507" max="10507" width="8.77734375" style="1"/>
    <col min="10508" max="10508" width="4.6640625" style="1" customWidth="1"/>
    <col min="10509" max="10509" width="3.6640625" style="1" customWidth="1"/>
    <col min="10510" max="10510" width="5.77734375" style="1" customWidth="1"/>
    <col min="10511" max="10511" width="3.6640625" style="1" customWidth="1"/>
    <col min="10512" max="10512" width="15.6640625" style="1" customWidth="1"/>
    <col min="10513" max="10752" width="8.77734375" style="1"/>
    <col min="10753" max="10753" width="16.109375" style="1" customWidth="1"/>
    <col min="10754" max="10754" width="14.44140625" style="1" customWidth="1"/>
    <col min="10755" max="10755" width="12.44140625" style="1" customWidth="1"/>
    <col min="10756" max="10756" width="6.109375" style="1" customWidth="1"/>
    <col min="10757" max="10758" width="3.77734375" style="1" customWidth="1"/>
    <col min="10759" max="10759" width="8.77734375" style="1"/>
    <col min="10760" max="10760" width="5.44140625" style="1" customWidth="1"/>
    <col min="10761" max="10762" width="3.44140625" style="1" customWidth="1"/>
    <col min="10763" max="10763" width="8.77734375" style="1"/>
    <col min="10764" max="10764" width="4.6640625" style="1" customWidth="1"/>
    <col min="10765" max="10765" width="3.6640625" style="1" customWidth="1"/>
    <col min="10766" max="10766" width="5.77734375" style="1" customWidth="1"/>
    <col min="10767" max="10767" width="3.6640625" style="1" customWidth="1"/>
    <col min="10768" max="10768" width="15.6640625" style="1" customWidth="1"/>
    <col min="10769" max="11008" width="8.77734375" style="1"/>
    <col min="11009" max="11009" width="16.109375" style="1" customWidth="1"/>
    <col min="11010" max="11010" width="14.44140625" style="1" customWidth="1"/>
    <col min="11011" max="11011" width="12.44140625" style="1" customWidth="1"/>
    <col min="11012" max="11012" width="6.109375" style="1" customWidth="1"/>
    <col min="11013" max="11014" width="3.77734375" style="1" customWidth="1"/>
    <col min="11015" max="11015" width="8.77734375" style="1"/>
    <col min="11016" max="11016" width="5.44140625" style="1" customWidth="1"/>
    <col min="11017" max="11018" width="3.44140625" style="1" customWidth="1"/>
    <col min="11019" max="11019" width="8.77734375" style="1"/>
    <col min="11020" max="11020" width="4.6640625" style="1" customWidth="1"/>
    <col min="11021" max="11021" width="3.6640625" style="1" customWidth="1"/>
    <col min="11022" max="11022" width="5.77734375" style="1" customWidth="1"/>
    <col min="11023" max="11023" width="3.6640625" style="1" customWidth="1"/>
    <col min="11024" max="11024" width="15.6640625" style="1" customWidth="1"/>
    <col min="11025" max="11264" width="8.77734375" style="1"/>
    <col min="11265" max="11265" width="16.109375" style="1" customWidth="1"/>
    <col min="11266" max="11266" width="14.44140625" style="1" customWidth="1"/>
    <col min="11267" max="11267" width="12.44140625" style="1" customWidth="1"/>
    <col min="11268" max="11268" width="6.109375" style="1" customWidth="1"/>
    <col min="11269" max="11270" width="3.77734375" style="1" customWidth="1"/>
    <col min="11271" max="11271" width="8.77734375" style="1"/>
    <col min="11272" max="11272" width="5.44140625" style="1" customWidth="1"/>
    <col min="11273" max="11274" width="3.44140625" style="1" customWidth="1"/>
    <col min="11275" max="11275" width="8.77734375" style="1"/>
    <col min="11276" max="11276" width="4.6640625" style="1" customWidth="1"/>
    <col min="11277" max="11277" width="3.6640625" style="1" customWidth="1"/>
    <col min="11278" max="11278" width="5.77734375" style="1" customWidth="1"/>
    <col min="11279" max="11279" width="3.6640625" style="1" customWidth="1"/>
    <col min="11280" max="11280" width="15.6640625" style="1" customWidth="1"/>
    <col min="11281" max="11520" width="8.77734375" style="1"/>
    <col min="11521" max="11521" width="16.109375" style="1" customWidth="1"/>
    <col min="11522" max="11522" width="14.44140625" style="1" customWidth="1"/>
    <col min="11523" max="11523" width="12.44140625" style="1" customWidth="1"/>
    <col min="11524" max="11524" width="6.109375" style="1" customWidth="1"/>
    <col min="11525" max="11526" width="3.77734375" style="1" customWidth="1"/>
    <col min="11527" max="11527" width="8.77734375" style="1"/>
    <col min="11528" max="11528" width="5.44140625" style="1" customWidth="1"/>
    <col min="11529" max="11530" width="3.44140625" style="1" customWidth="1"/>
    <col min="11531" max="11531" width="8.77734375" style="1"/>
    <col min="11532" max="11532" width="4.6640625" style="1" customWidth="1"/>
    <col min="11533" max="11533" width="3.6640625" style="1" customWidth="1"/>
    <col min="11534" max="11534" width="5.77734375" style="1" customWidth="1"/>
    <col min="11535" max="11535" width="3.6640625" style="1" customWidth="1"/>
    <col min="11536" max="11536" width="15.6640625" style="1" customWidth="1"/>
    <col min="11537" max="11776" width="8.77734375" style="1"/>
    <col min="11777" max="11777" width="16.109375" style="1" customWidth="1"/>
    <col min="11778" max="11778" width="14.44140625" style="1" customWidth="1"/>
    <col min="11779" max="11779" width="12.44140625" style="1" customWidth="1"/>
    <col min="11780" max="11780" width="6.109375" style="1" customWidth="1"/>
    <col min="11781" max="11782" width="3.77734375" style="1" customWidth="1"/>
    <col min="11783" max="11783" width="8.77734375" style="1"/>
    <col min="11784" max="11784" width="5.44140625" style="1" customWidth="1"/>
    <col min="11785" max="11786" width="3.44140625" style="1" customWidth="1"/>
    <col min="11787" max="11787" width="8.77734375" style="1"/>
    <col min="11788" max="11788" width="4.6640625" style="1" customWidth="1"/>
    <col min="11789" max="11789" width="3.6640625" style="1" customWidth="1"/>
    <col min="11790" max="11790" width="5.77734375" style="1" customWidth="1"/>
    <col min="11791" max="11791" width="3.6640625" style="1" customWidth="1"/>
    <col min="11792" max="11792" width="15.6640625" style="1" customWidth="1"/>
    <col min="11793" max="12032" width="8.77734375" style="1"/>
    <col min="12033" max="12033" width="16.109375" style="1" customWidth="1"/>
    <col min="12034" max="12034" width="14.44140625" style="1" customWidth="1"/>
    <col min="12035" max="12035" width="12.44140625" style="1" customWidth="1"/>
    <col min="12036" max="12036" width="6.109375" style="1" customWidth="1"/>
    <col min="12037" max="12038" width="3.77734375" style="1" customWidth="1"/>
    <col min="12039" max="12039" width="8.77734375" style="1"/>
    <col min="12040" max="12040" width="5.44140625" style="1" customWidth="1"/>
    <col min="12041" max="12042" width="3.44140625" style="1" customWidth="1"/>
    <col min="12043" max="12043" width="8.77734375" style="1"/>
    <col min="12044" max="12044" width="4.6640625" style="1" customWidth="1"/>
    <col min="12045" max="12045" width="3.6640625" style="1" customWidth="1"/>
    <col min="12046" max="12046" width="5.77734375" style="1" customWidth="1"/>
    <col min="12047" max="12047" width="3.6640625" style="1" customWidth="1"/>
    <col min="12048" max="12048" width="15.6640625" style="1" customWidth="1"/>
    <col min="12049" max="12288" width="8.77734375" style="1"/>
    <col min="12289" max="12289" width="16.109375" style="1" customWidth="1"/>
    <col min="12290" max="12290" width="14.44140625" style="1" customWidth="1"/>
    <col min="12291" max="12291" width="12.44140625" style="1" customWidth="1"/>
    <col min="12292" max="12292" width="6.109375" style="1" customWidth="1"/>
    <col min="12293" max="12294" width="3.77734375" style="1" customWidth="1"/>
    <col min="12295" max="12295" width="8.77734375" style="1"/>
    <col min="12296" max="12296" width="5.44140625" style="1" customWidth="1"/>
    <col min="12297" max="12298" width="3.44140625" style="1" customWidth="1"/>
    <col min="12299" max="12299" width="8.77734375" style="1"/>
    <col min="12300" max="12300" width="4.6640625" style="1" customWidth="1"/>
    <col min="12301" max="12301" width="3.6640625" style="1" customWidth="1"/>
    <col min="12302" max="12302" width="5.77734375" style="1" customWidth="1"/>
    <col min="12303" max="12303" width="3.6640625" style="1" customWidth="1"/>
    <col min="12304" max="12304" width="15.6640625" style="1" customWidth="1"/>
    <col min="12305" max="12544" width="8.77734375" style="1"/>
    <col min="12545" max="12545" width="16.109375" style="1" customWidth="1"/>
    <col min="12546" max="12546" width="14.44140625" style="1" customWidth="1"/>
    <col min="12547" max="12547" width="12.44140625" style="1" customWidth="1"/>
    <col min="12548" max="12548" width="6.109375" style="1" customWidth="1"/>
    <col min="12549" max="12550" width="3.77734375" style="1" customWidth="1"/>
    <col min="12551" max="12551" width="8.77734375" style="1"/>
    <col min="12552" max="12552" width="5.44140625" style="1" customWidth="1"/>
    <col min="12553" max="12554" width="3.44140625" style="1" customWidth="1"/>
    <col min="12555" max="12555" width="8.77734375" style="1"/>
    <col min="12556" max="12556" width="4.6640625" style="1" customWidth="1"/>
    <col min="12557" max="12557" width="3.6640625" style="1" customWidth="1"/>
    <col min="12558" max="12558" width="5.77734375" style="1" customWidth="1"/>
    <col min="12559" max="12559" width="3.6640625" style="1" customWidth="1"/>
    <col min="12560" max="12560" width="15.6640625" style="1" customWidth="1"/>
    <col min="12561" max="12800" width="8.77734375" style="1"/>
    <col min="12801" max="12801" width="16.109375" style="1" customWidth="1"/>
    <col min="12802" max="12802" width="14.44140625" style="1" customWidth="1"/>
    <col min="12803" max="12803" width="12.44140625" style="1" customWidth="1"/>
    <col min="12804" max="12804" width="6.109375" style="1" customWidth="1"/>
    <col min="12805" max="12806" width="3.77734375" style="1" customWidth="1"/>
    <col min="12807" max="12807" width="8.77734375" style="1"/>
    <col min="12808" max="12808" width="5.44140625" style="1" customWidth="1"/>
    <col min="12809" max="12810" width="3.44140625" style="1" customWidth="1"/>
    <col min="12811" max="12811" width="8.77734375" style="1"/>
    <col min="12812" max="12812" width="4.6640625" style="1" customWidth="1"/>
    <col min="12813" max="12813" width="3.6640625" style="1" customWidth="1"/>
    <col min="12814" max="12814" width="5.77734375" style="1" customWidth="1"/>
    <col min="12815" max="12815" width="3.6640625" style="1" customWidth="1"/>
    <col min="12816" max="12816" width="15.6640625" style="1" customWidth="1"/>
    <col min="12817" max="13056" width="8.77734375" style="1"/>
    <col min="13057" max="13057" width="16.109375" style="1" customWidth="1"/>
    <col min="13058" max="13058" width="14.44140625" style="1" customWidth="1"/>
    <col min="13059" max="13059" width="12.44140625" style="1" customWidth="1"/>
    <col min="13060" max="13060" width="6.109375" style="1" customWidth="1"/>
    <col min="13061" max="13062" width="3.77734375" style="1" customWidth="1"/>
    <col min="13063" max="13063" width="8.77734375" style="1"/>
    <col min="13064" max="13064" width="5.44140625" style="1" customWidth="1"/>
    <col min="13065" max="13066" width="3.44140625" style="1" customWidth="1"/>
    <col min="13067" max="13067" width="8.77734375" style="1"/>
    <col min="13068" max="13068" width="4.6640625" style="1" customWidth="1"/>
    <col min="13069" max="13069" width="3.6640625" style="1" customWidth="1"/>
    <col min="13070" max="13070" width="5.77734375" style="1" customWidth="1"/>
    <col min="13071" max="13071" width="3.6640625" style="1" customWidth="1"/>
    <col min="13072" max="13072" width="15.6640625" style="1" customWidth="1"/>
    <col min="13073" max="13312" width="8.77734375" style="1"/>
    <col min="13313" max="13313" width="16.109375" style="1" customWidth="1"/>
    <col min="13314" max="13314" width="14.44140625" style="1" customWidth="1"/>
    <col min="13315" max="13315" width="12.44140625" style="1" customWidth="1"/>
    <col min="13316" max="13316" width="6.109375" style="1" customWidth="1"/>
    <col min="13317" max="13318" width="3.77734375" style="1" customWidth="1"/>
    <col min="13319" max="13319" width="8.77734375" style="1"/>
    <col min="13320" max="13320" width="5.44140625" style="1" customWidth="1"/>
    <col min="13321" max="13322" width="3.44140625" style="1" customWidth="1"/>
    <col min="13323" max="13323" width="8.77734375" style="1"/>
    <col min="13324" max="13324" width="4.6640625" style="1" customWidth="1"/>
    <col min="13325" max="13325" width="3.6640625" style="1" customWidth="1"/>
    <col min="13326" max="13326" width="5.77734375" style="1" customWidth="1"/>
    <col min="13327" max="13327" width="3.6640625" style="1" customWidth="1"/>
    <col min="13328" max="13328" width="15.6640625" style="1" customWidth="1"/>
    <col min="13329" max="13568" width="8.77734375" style="1"/>
    <col min="13569" max="13569" width="16.109375" style="1" customWidth="1"/>
    <col min="13570" max="13570" width="14.44140625" style="1" customWidth="1"/>
    <col min="13571" max="13571" width="12.44140625" style="1" customWidth="1"/>
    <col min="13572" max="13572" width="6.109375" style="1" customWidth="1"/>
    <col min="13573" max="13574" width="3.77734375" style="1" customWidth="1"/>
    <col min="13575" max="13575" width="8.77734375" style="1"/>
    <col min="13576" max="13576" width="5.44140625" style="1" customWidth="1"/>
    <col min="13577" max="13578" width="3.44140625" style="1" customWidth="1"/>
    <col min="13579" max="13579" width="8.77734375" style="1"/>
    <col min="13580" max="13580" width="4.6640625" style="1" customWidth="1"/>
    <col min="13581" max="13581" width="3.6640625" style="1" customWidth="1"/>
    <col min="13582" max="13582" width="5.77734375" style="1" customWidth="1"/>
    <col min="13583" max="13583" width="3.6640625" style="1" customWidth="1"/>
    <col min="13584" max="13584" width="15.6640625" style="1" customWidth="1"/>
    <col min="13585" max="13824" width="8.77734375" style="1"/>
    <col min="13825" max="13825" width="16.109375" style="1" customWidth="1"/>
    <col min="13826" max="13826" width="14.44140625" style="1" customWidth="1"/>
    <col min="13827" max="13827" width="12.44140625" style="1" customWidth="1"/>
    <col min="13828" max="13828" width="6.109375" style="1" customWidth="1"/>
    <col min="13829" max="13830" width="3.77734375" style="1" customWidth="1"/>
    <col min="13831" max="13831" width="8.77734375" style="1"/>
    <col min="13832" max="13832" width="5.44140625" style="1" customWidth="1"/>
    <col min="13833" max="13834" width="3.44140625" style="1" customWidth="1"/>
    <col min="13835" max="13835" width="8.77734375" style="1"/>
    <col min="13836" max="13836" width="4.6640625" style="1" customWidth="1"/>
    <col min="13837" max="13837" width="3.6640625" style="1" customWidth="1"/>
    <col min="13838" max="13838" width="5.77734375" style="1" customWidth="1"/>
    <col min="13839" max="13839" width="3.6640625" style="1" customWidth="1"/>
    <col min="13840" max="13840" width="15.6640625" style="1" customWidth="1"/>
    <col min="13841" max="14080" width="8.77734375" style="1"/>
    <col min="14081" max="14081" width="16.109375" style="1" customWidth="1"/>
    <col min="14082" max="14082" width="14.44140625" style="1" customWidth="1"/>
    <col min="14083" max="14083" width="12.44140625" style="1" customWidth="1"/>
    <col min="14084" max="14084" width="6.109375" style="1" customWidth="1"/>
    <col min="14085" max="14086" width="3.77734375" style="1" customWidth="1"/>
    <col min="14087" max="14087" width="8.77734375" style="1"/>
    <col min="14088" max="14088" width="5.44140625" style="1" customWidth="1"/>
    <col min="14089" max="14090" width="3.44140625" style="1" customWidth="1"/>
    <col min="14091" max="14091" width="8.77734375" style="1"/>
    <col min="14092" max="14092" width="4.6640625" style="1" customWidth="1"/>
    <col min="14093" max="14093" width="3.6640625" style="1" customWidth="1"/>
    <col min="14094" max="14094" width="5.77734375" style="1" customWidth="1"/>
    <col min="14095" max="14095" width="3.6640625" style="1" customWidth="1"/>
    <col min="14096" max="14096" width="15.6640625" style="1" customWidth="1"/>
    <col min="14097" max="14336" width="8.77734375" style="1"/>
    <col min="14337" max="14337" width="16.109375" style="1" customWidth="1"/>
    <col min="14338" max="14338" width="14.44140625" style="1" customWidth="1"/>
    <col min="14339" max="14339" width="12.44140625" style="1" customWidth="1"/>
    <col min="14340" max="14340" width="6.109375" style="1" customWidth="1"/>
    <col min="14341" max="14342" width="3.77734375" style="1" customWidth="1"/>
    <col min="14343" max="14343" width="8.77734375" style="1"/>
    <col min="14344" max="14344" width="5.44140625" style="1" customWidth="1"/>
    <col min="14345" max="14346" width="3.44140625" style="1" customWidth="1"/>
    <col min="14347" max="14347" width="8.77734375" style="1"/>
    <col min="14348" max="14348" width="4.6640625" style="1" customWidth="1"/>
    <col min="14349" max="14349" width="3.6640625" style="1" customWidth="1"/>
    <col min="14350" max="14350" width="5.77734375" style="1" customWidth="1"/>
    <col min="14351" max="14351" width="3.6640625" style="1" customWidth="1"/>
    <col min="14352" max="14352" width="15.6640625" style="1" customWidth="1"/>
    <col min="14353" max="14592" width="8.77734375" style="1"/>
    <col min="14593" max="14593" width="16.109375" style="1" customWidth="1"/>
    <col min="14594" max="14594" width="14.44140625" style="1" customWidth="1"/>
    <col min="14595" max="14595" width="12.44140625" style="1" customWidth="1"/>
    <col min="14596" max="14596" width="6.109375" style="1" customWidth="1"/>
    <col min="14597" max="14598" width="3.77734375" style="1" customWidth="1"/>
    <col min="14599" max="14599" width="8.77734375" style="1"/>
    <col min="14600" max="14600" width="5.44140625" style="1" customWidth="1"/>
    <col min="14601" max="14602" width="3.44140625" style="1" customWidth="1"/>
    <col min="14603" max="14603" width="8.77734375" style="1"/>
    <col min="14604" max="14604" width="4.6640625" style="1" customWidth="1"/>
    <col min="14605" max="14605" width="3.6640625" style="1" customWidth="1"/>
    <col min="14606" max="14606" width="5.77734375" style="1" customWidth="1"/>
    <col min="14607" max="14607" width="3.6640625" style="1" customWidth="1"/>
    <col min="14608" max="14608" width="15.6640625" style="1" customWidth="1"/>
    <col min="14609" max="14848" width="8.77734375" style="1"/>
    <col min="14849" max="14849" width="16.109375" style="1" customWidth="1"/>
    <col min="14850" max="14850" width="14.44140625" style="1" customWidth="1"/>
    <col min="14851" max="14851" width="12.44140625" style="1" customWidth="1"/>
    <col min="14852" max="14852" width="6.109375" style="1" customWidth="1"/>
    <col min="14853" max="14854" width="3.77734375" style="1" customWidth="1"/>
    <col min="14855" max="14855" width="8.77734375" style="1"/>
    <col min="14856" max="14856" width="5.44140625" style="1" customWidth="1"/>
    <col min="14857" max="14858" width="3.44140625" style="1" customWidth="1"/>
    <col min="14859" max="14859" width="8.77734375" style="1"/>
    <col min="14860" max="14860" width="4.6640625" style="1" customWidth="1"/>
    <col min="14861" max="14861" width="3.6640625" style="1" customWidth="1"/>
    <col min="14862" max="14862" width="5.77734375" style="1" customWidth="1"/>
    <col min="14863" max="14863" width="3.6640625" style="1" customWidth="1"/>
    <col min="14864" max="14864" width="15.6640625" style="1" customWidth="1"/>
    <col min="14865" max="15104" width="8.77734375" style="1"/>
    <col min="15105" max="15105" width="16.109375" style="1" customWidth="1"/>
    <col min="15106" max="15106" width="14.44140625" style="1" customWidth="1"/>
    <col min="15107" max="15107" width="12.44140625" style="1" customWidth="1"/>
    <col min="15108" max="15108" width="6.109375" style="1" customWidth="1"/>
    <col min="15109" max="15110" width="3.77734375" style="1" customWidth="1"/>
    <col min="15111" max="15111" width="8.77734375" style="1"/>
    <col min="15112" max="15112" width="5.44140625" style="1" customWidth="1"/>
    <col min="15113" max="15114" width="3.44140625" style="1" customWidth="1"/>
    <col min="15115" max="15115" width="8.77734375" style="1"/>
    <col min="15116" max="15116" width="4.6640625" style="1" customWidth="1"/>
    <col min="15117" max="15117" width="3.6640625" style="1" customWidth="1"/>
    <col min="15118" max="15118" width="5.77734375" style="1" customWidth="1"/>
    <col min="15119" max="15119" width="3.6640625" style="1" customWidth="1"/>
    <col min="15120" max="15120" width="15.6640625" style="1" customWidth="1"/>
    <col min="15121" max="15360" width="8.77734375" style="1"/>
    <col min="15361" max="15361" width="16.109375" style="1" customWidth="1"/>
    <col min="15362" max="15362" width="14.44140625" style="1" customWidth="1"/>
    <col min="15363" max="15363" width="12.44140625" style="1" customWidth="1"/>
    <col min="15364" max="15364" width="6.109375" style="1" customWidth="1"/>
    <col min="15365" max="15366" width="3.77734375" style="1" customWidth="1"/>
    <col min="15367" max="15367" width="8.77734375" style="1"/>
    <col min="15368" max="15368" width="5.44140625" style="1" customWidth="1"/>
    <col min="15369" max="15370" width="3.44140625" style="1" customWidth="1"/>
    <col min="15371" max="15371" width="8.77734375" style="1"/>
    <col min="15372" max="15372" width="4.6640625" style="1" customWidth="1"/>
    <col min="15373" max="15373" width="3.6640625" style="1" customWidth="1"/>
    <col min="15374" max="15374" width="5.77734375" style="1" customWidth="1"/>
    <col min="15375" max="15375" width="3.6640625" style="1" customWidth="1"/>
    <col min="15376" max="15376" width="15.6640625" style="1" customWidth="1"/>
    <col min="15377" max="15616" width="8.77734375" style="1"/>
    <col min="15617" max="15617" width="16.109375" style="1" customWidth="1"/>
    <col min="15618" max="15618" width="14.44140625" style="1" customWidth="1"/>
    <col min="15619" max="15619" width="12.44140625" style="1" customWidth="1"/>
    <col min="15620" max="15620" width="6.109375" style="1" customWidth="1"/>
    <col min="15621" max="15622" width="3.77734375" style="1" customWidth="1"/>
    <col min="15623" max="15623" width="8.77734375" style="1"/>
    <col min="15624" max="15624" width="5.44140625" style="1" customWidth="1"/>
    <col min="15625" max="15626" width="3.44140625" style="1" customWidth="1"/>
    <col min="15627" max="15627" width="8.77734375" style="1"/>
    <col min="15628" max="15628" width="4.6640625" style="1" customWidth="1"/>
    <col min="15629" max="15629" width="3.6640625" style="1" customWidth="1"/>
    <col min="15630" max="15630" width="5.77734375" style="1" customWidth="1"/>
    <col min="15631" max="15631" width="3.6640625" style="1" customWidth="1"/>
    <col min="15632" max="15632" width="15.6640625" style="1" customWidth="1"/>
    <col min="15633" max="15872" width="8.77734375" style="1"/>
    <col min="15873" max="15873" width="16.109375" style="1" customWidth="1"/>
    <col min="15874" max="15874" width="14.44140625" style="1" customWidth="1"/>
    <col min="15875" max="15875" width="12.44140625" style="1" customWidth="1"/>
    <col min="15876" max="15876" width="6.109375" style="1" customWidth="1"/>
    <col min="15877" max="15878" width="3.77734375" style="1" customWidth="1"/>
    <col min="15879" max="15879" width="8.77734375" style="1"/>
    <col min="15880" max="15880" width="5.44140625" style="1" customWidth="1"/>
    <col min="15881" max="15882" width="3.44140625" style="1" customWidth="1"/>
    <col min="15883" max="15883" width="8.77734375" style="1"/>
    <col min="15884" max="15884" width="4.6640625" style="1" customWidth="1"/>
    <col min="15885" max="15885" width="3.6640625" style="1" customWidth="1"/>
    <col min="15886" max="15886" width="5.77734375" style="1" customWidth="1"/>
    <col min="15887" max="15887" width="3.6640625" style="1" customWidth="1"/>
    <col min="15888" max="15888" width="15.6640625" style="1" customWidth="1"/>
    <col min="15889" max="16128" width="8.77734375" style="1"/>
    <col min="16129" max="16129" width="16.109375" style="1" customWidth="1"/>
    <col min="16130" max="16130" width="14.44140625" style="1" customWidth="1"/>
    <col min="16131" max="16131" width="12.44140625" style="1" customWidth="1"/>
    <col min="16132" max="16132" width="6.109375" style="1" customWidth="1"/>
    <col min="16133" max="16134" width="3.77734375" style="1" customWidth="1"/>
    <col min="16135" max="16135" width="8.77734375" style="1"/>
    <col min="16136" max="16136" width="5.44140625" style="1" customWidth="1"/>
    <col min="16137" max="16138" width="3.44140625" style="1" customWidth="1"/>
    <col min="16139" max="16139" width="8.77734375" style="1"/>
    <col min="16140" max="16140" width="4.6640625" style="1" customWidth="1"/>
    <col min="16141" max="16141" width="3.6640625" style="1" customWidth="1"/>
    <col min="16142" max="16142" width="5.77734375" style="1" customWidth="1"/>
    <col min="16143" max="16143" width="3.6640625" style="1" customWidth="1"/>
    <col min="16144" max="16144" width="15.6640625" style="1" customWidth="1"/>
    <col min="16145" max="16384" width="8.77734375" style="1"/>
  </cols>
  <sheetData>
    <row r="1" spans="1:16" ht="23.25" customHeight="1" x14ac:dyDescent="0.35">
      <c r="A1" s="155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</row>
    <row r="2" spans="1:16" ht="13.5" customHeight="1" x14ac:dyDescent="0.35"/>
    <row r="3" spans="1:16" x14ac:dyDescent="0.35">
      <c r="A3" s="2" t="s">
        <v>1</v>
      </c>
      <c r="B3" s="2"/>
      <c r="D3" s="3">
        <v>74</v>
      </c>
    </row>
    <row r="4" spans="1:16" x14ac:dyDescent="0.35">
      <c r="O4" s="4" t="str">
        <f>"Hải phòng, ngày "&amp;DAY(P4)&amp;" tháng "&amp;MONTH(P4)&amp;" năm 2026"</f>
        <v>Hải phòng, ngày 11 tháng 1 năm 2026</v>
      </c>
      <c r="P4" s="5">
        <f>VLOOKUP('Thang 3'!D3,'Đầu vào'!A:H,2,0)</f>
        <v>46033</v>
      </c>
    </row>
    <row r="5" spans="1:16" ht="12" customHeight="1" x14ac:dyDescent="0.35"/>
    <row r="6" spans="1:16" ht="21" customHeight="1" x14ac:dyDescent="0.35">
      <c r="A6" s="2" t="s">
        <v>2</v>
      </c>
      <c r="B6" s="2"/>
      <c r="C6" s="2"/>
      <c r="D6" s="6" t="s">
        <v>3</v>
      </c>
      <c r="E6" s="7"/>
      <c r="F6" s="11" t="s">
        <v>4</v>
      </c>
      <c r="H6" s="7" t="s">
        <v>5</v>
      </c>
      <c r="I6" s="7"/>
      <c r="J6" s="8"/>
      <c r="L6" s="7" t="s">
        <v>6</v>
      </c>
      <c r="N6" s="8"/>
    </row>
    <row r="7" spans="1:16" s="2" customFormat="1" ht="21.75" customHeight="1" x14ac:dyDescent="0.3">
      <c r="A7" s="2" t="s">
        <v>7</v>
      </c>
    </row>
    <row r="8" spans="1:16" ht="21.75" customHeight="1" x14ac:dyDescent="0.35">
      <c r="A8" s="1" t="s">
        <v>8</v>
      </c>
      <c r="C8" s="9" t="str">
        <f>VLOOKUP('Thang 3'!D3,'Đầu vào'!A:H,5,0)</f>
        <v>01 tổ</v>
      </c>
    </row>
    <row r="9" spans="1:16" ht="21.75" customHeight="1" x14ac:dyDescent="0.35">
      <c r="A9" s="1" t="s">
        <v>9</v>
      </c>
    </row>
    <row r="10" spans="1:16" ht="21" customHeight="1" x14ac:dyDescent="0.35">
      <c r="B10" s="156" t="str">
        <f>VLOOKUP('Thang 3'!D3,'Đầu vào'!A:H,6,0)</f>
        <v>Máy đào, pông tông</v>
      </c>
      <c r="C10" s="156"/>
      <c r="D10" s="156"/>
      <c r="E10" s="156"/>
      <c r="F10" s="156"/>
      <c r="G10" s="156"/>
      <c r="H10" s="156"/>
      <c r="I10" s="156"/>
      <c r="J10" s="156"/>
      <c r="K10" s="156"/>
      <c r="L10" s="156"/>
      <c r="M10" s="156"/>
      <c r="N10" s="156"/>
      <c r="O10" s="156"/>
    </row>
    <row r="11" spans="1:16" s="2" customFormat="1" ht="20.25" customHeight="1" x14ac:dyDescent="0.3">
      <c r="A11" s="2" t="s">
        <v>10</v>
      </c>
    </row>
    <row r="12" spans="1:16" s="2" customFormat="1" ht="20.25" customHeight="1" x14ac:dyDescent="0.3">
      <c r="A12" s="2" t="s">
        <v>11</v>
      </c>
    </row>
    <row r="13" spans="1:16" s="94" customFormat="1" ht="76.8" customHeight="1" x14ac:dyDescent="0.25">
      <c r="B13" s="162" t="str">
        <f>VLOOKUP('Thang 3'!D3,'Đầu vào'!A:H,3,0)</f>
        <v>- Đào đất lòng kênh bằng máy đào đoạn 7 từ Km: 0+752 đến Km: 0+888.9
- Đắp đất bờ kênh bằng máy đoạn 6 từ Km: 0+593 đến Km: 0+752
- Đắp đất bờ kênh bằng máy đoạn 7 từ Km: 0+752 đến Km: 0+888.9</v>
      </c>
      <c r="C13" s="162"/>
      <c r="D13" s="162"/>
      <c r="E13" s="162"/>
      <c r="F13" s="162"/>
      <c r="G13" s="162"/>
      <c r="H13" s="162"/>
      <c r="I13" s="162"/>
      <c r="J13" s="162"/>
      <c r="K13" s="162"/>
      <c r="L13" s="162"/>
      <c r="M13" s="162"/>
      <c r="N13" s="162"/>
      <c r="O13" s="162"/>
    </row>
    <row r="14" spans="1:16" s="2" customFormat="1" ht="23.25" customHeight="1" x14ac:dyDescent="0.3">
      <c r="A14" s="2" t="s">
        <v>12</v>
      </c>
    </row>
    <row r="15" spans="1:16" s="94" customFormat="1" ht="25.05" customHeight="1" x14ac:dyDescent="0.25">
      <c r="B15" s="157">
        <f>VLOOKUP('Thang 3'!D3,'Đầu vào'!A:H,4,0)</f>
        <v>0</v>
      </c>
      <c r="C15" s="157"/>
      <c r="D15" s="157"/>
      <c r="E15" s="157"/>
      <c r="F15" s="157"/>
      <c r="G15" s="157"/>
      <c r="H15" s="157"/>
      <c r="I15" s="157"/>
      <c r="J15" s="157"/>
      <c r="K15" s="157"/>
      <c r="L15" s="157"/>
      <c r="M15" s="157"/>
      <c r="N15" s="157"/>
      <c r="O15" s="157"/>
    </row>
    <row r="16" spans="1:16" s="2" customFormat="1" ht="21" customHeight="1" x14ac:dyDescent="0.3">
      <c r="A16" s="2" t="s">
        <v>13</v>
      </c>
    </row>
    <row r="17" spans="1:15" s="2" customFormat="1" ht="20.25" customHeight="1" x14ac:dyDescent="0.35">
      <c r="A17" s="1" t="s">
        <v>14</v>
      </c>
      <c r="B17" s="1"/>
      <c r="E17" s="1" t="s">
        <v>15</v>
      </c>
      <c r="F17" s="11" t="s">
        <v>4</v>
      </c>
      <c r="G17" s="1"/>
      <c r="H17" s="3" t="s">
        <v>3</v>
      </c>
      <c r="I17" s="1"/>
      <c r="J17" s="8"/>
      <c r="K17" s="1"/>
      <c r="L17" s="7" t="s">
        <v>16</v>
      </c>
      <c r="N17" s="8"/>
      <c r="O17" s="1"/>
    </row>
    <row r="18" spans="1:15" s="2" customFormat="1" ht="6" customHeight="1" x14ac:dyDescent="0.35">
      <c r="A18" s="1"/>
      <c r="B18" s="1"/>
      <c r="E18" s="1"/>
      <c r="F18" s="12"/>
      <c r="G18" s="1"/>
      <c r="H18" s="3"/>
      <c r="I18" s="1"/>
      <c r="J18" s="1"/>
      <c r="K18" s="1"/>
      <c r="L18" s="7"/>
      <c r="N18" s="1"/>
      <c r="O18" s="1"/>
    </row>
    <row r="19" spans="1:15" s="2" customFormat="1" ht="20.25" customHeight="1" x14ac:dyDescent="0.35">
      <c r="A19" s="1" t="s">
        <v>17</v>
      </c>
      <c r="B19" s="1"/>
      <c r="E19" s="1" t="s">
        <v>15</v>
      </c>
      <c r="F19" s="11" t="s">
        <v>4</v>
      </c>
      <c r="G19" s="1"/>
      <c r="H19" s="3" t="s">
        <v>3</v>
      </c>
      <c r="I19" s="1"/>
      <c r="J19" s="8"/>
      <c r="K19" s="1"/>
      <c r="L19" s="7" t="s">
        <v>16</v>
      </c>
      <c r="N19" s="8"/>
    </row>
    <row r="20" spans="1:15" s="2" customFormat="1" ht="5.25" customHeight="1" x14ac:dyDescent="0.35">
      <c r="A20" s="1"/>
      <c r="B20" s="1"/>
      <c r="E20" s="1"/>
      <c r="F20" s="12"/>
      <c r="G20" s="1"/>
      <c r="H20" s="3"/>
      <c r="I20" s="1"/>
      <c r="J20" s="1"/>
      <c r="K20" s="1"/>
      <c r="L20" s="7"/>
      <c r="N20" s="1"/>
      <c r="O20" s="1"/>
    </row>
    <row r="21" spans="1:15" s="2" customFormat="1" ht="21" customHeight="1" x14ac:dyDescent="0.35">
      <c r="A21" s="1" t="s">
        <v>18</v>
      </c>
      <c r="B21" s="1"/>
      <c r="E21" s="1" t="s">
        <v>15</v>
      </c>
      <c r="F21" s="11" t="s">
        <v>4</v>
      </c>
      <c r="G21" s="1"/>
      <c r="H21" s="3" t="s">
        <v>3</v>
      </c>
      <c r="I21" s="1"/>
      <c r="J21" s="8"/>
      <c r="K21" s="1"/>
      <c r="L21" s="7" t="s">
        <v>16</v>
      </c>
      <c r="N21" s="8"/>
    </row>
    <row r="22" spans="1:15" s="2" customFormat="1" ht="6.75" customHeight="1" x14ac:dyDescent="0.35">
      <c r="A22" s="1"/>
      <c r="B22" s="1"/>
      <c r="E22" s="1"/>
      <c r="F22" s="12"/>
      <c r="G22" s="1"/>
      <c r="H22" s="3"/>
      <c r="I22" s="1"/>
      <c r="J22" s="1"/>
      <c r="K22" s="1"/>
      <c r="L22" s="7"/>
      <c r="N22" s="1"/>
      <c r="O22" s="1"/>
    </row>
    <row r="23" spans="1:15" s="2" customFormat="1" ht="19.5" customHeight="1" x14ac:dyDescent="0.35">
      <c r="A23" s="1" t="s">
        <v>19</v>
      </c>
      <c r="B23" s="1"/>
      <c r="E23" s="1" t="s">
        <v>15</v>
      </c>
      <c r="F23" s="11" t="s">
        <v>4</v>
      </c>
      <c r="G23" s="1"/>
      <c r="H23" s="3" t="s">
        <v>3</v>
      </c>
      <c r="I23" s="1"/>
      <c r="J23" s="8"/>
      <c r="K23" s="1"/>
      <c r="L23" s="7" t="s">
        <v>16</v>
      </c>
      <c r="N23" s="8"/>
    </row>
    <row r="24" spans="1:15" s="2" customFormat="1" ht="6" customHeight="1" x14ac:dyDescent="0.35">
      <c r="A24" s="1"/>
      <c r="B24" s="1"/>
      <c r="E24" s="1"/>
      <c r="F24" s="1"/>
      <c r="G24" s="1"/>
      <c r="H24" s="3"/>
      <c r="I24" s="1"/>
      <c r="J24" s="1"/>
      <c r="K24" s="1"/>
      <c r="L24" s="7"/>
      <c r="N24" s="1"/>
      <c r="O24" s="1"/>
    </row>
    <row r="25" spans="1:15" s="2" customFormat="1" ht="20.25" customHeight="1" x14ac:dyDescent="0.3">
      <c r="A25" s="2" t="s">
        <v>20</v>
      </c>
    </row>
    <row r="26" spans="1:15" s="76" customFormat="1" ht="27.75" customHeight="1" x14ac:dyDescent="0.25">
      <c r="B26" s="164" t="s">
        <v>117</v>
      </c>
      <c r="C26" s="165"/>
      <c r="D26" s="165"/>
      <c r="E26" s="165"/>
      <c r="F26" s="165"/>
      <c r="G26" s="165"/>
      <c r="H26" s="165"/>
      <c r="I26" s="165"/>
      <c r="J26" s="165"/>
      <c r="K26" s="165"/>
      <c r="L26" s="165"/>
      <c r="M26" s="165"/>
      <c r="N26" s="165"/>
      <c r="O26" s="165"/>
    </row>
    <row r="27" spans="1:15" s="2" customFormat="1" ht="20.25" customHeight="1" x14ac:dyDescent="0.3">
      <c r="A27" s="2" t="s">
        <v>21</v>
      </c>
    </row>
    <row r="28" spans="1:15" ht="20.25" customHeight="1" x14ac:dyDescent="0.35">
      <c r="B28" s="158">
        <f>VLOOKUP('Thang 3'!D3,'Đầu vào'!A:H,8,0)</f>
        <v>0</v>
      </c>
      <c r="C28" s="158"/>
      <c r="D28" s="158"/>
      <c r="E28" s="158"/>
      <c r="F28" s="158"/>
      <c r="G28" s="158"/>
      <c r="H28" s="158"/>
      <c r="I28" s="158"/>
      <c r="J28" s="158"/>
      <c r="K28" s="158"/>
      <c r="L28" s="158"/>
      <c r="M28" s="158"/>
      <c r="N28" s="158"/>
      <c r="O28" s="158"/>
    </row>
    <row r="29" spans="1:15" ht="8.25" customHeight="1" x14ac:dyDescent="0.35"/>
    <row r="30" spans="1:15" s="2" customFormat="1" ht="17.399999999999999" x14ac:dyDescent="0.3">
      <c r="C30" s="10" t="s">
        <v>35</v>
      </c>
      <c r="G30" s="10"/>
      <c r="K30" s="10" t="s">
        <v>22</v>
      </c>
    </row>
    <row r="36" spans="1:16" s="2" customFormat="1" ht="17.399999999999999" x14ac:dyDescent="0.3">
      <c r="C36" s="10" t="str">
        <f>'Đầu vào'!$C$7</f>
        <v xml:space="preserve">Nguyễn Tuấn Thành </v>
      </c>
      <c r="G36" s="10"/>
      <c r="K36" s="10" t="str">
        <f>'Đầu vào'!$C$8</f>
        <v>Nguyễn Sĩ Thoả</v>
      </c>
    </row>
    <row r="37" spans="1:16" ht="22.5" customHeight="1" x14ac:dyDescent="0.35">
      <c r="A37" s="155" t="s">
        <v>0</v>
      </c>
      <c r="B37" s="155"/>
      <c r="C37" s="155"/>
      <c r="D37" s="155"/>
      <c r="E37" s="155"/>
      <c r="F37" s="155"/>
      <c r="G37" s="155"/>
      <c r="H37" s="155"/>
      <c r="I37" s="155"/>
      <c r="J37" s="155"/>
      <c r="K37" s="155"/>
      <c r="L37" s="155"/>
      <c r="M37" s="155"/>
      <c r="N37" s="155"/>
      <c r="O37" s="155"/>
    </row>
    <row r="38" spans="1:16" ht="13.5" customHeight="1" x14ac:dyDescent="0.35"/>
    <row r="39" spans="1:16" x14ac:dyDescent="0.35">
      <c r="A39" s="2" t="s">
        <v>1</v>
      </c>
      <c r="B39" s="2"/>
      <c r="D39" s="3">
        <f>D3+1</f>
        <v>75</v>
      </c>
    </row>
    <row r="40" spans="1:16" x14ac:dyDescent="0.35">
      <c r="O40" s="4" t="str">
        <f>"Hải phòng, ngày "&amp;DAY(P40)&amp;" tháng "&amp;MONTH(P40)&amp;" năm 2026"</f>
        <v>Hải phòng, ngày 12 tháng 1 năm 2026</v>
      </c>
      <c r="P40" s="5">
        <f>VLOOKUP('Thang 3'!D39,'Đầu vào'!A:H,2,0)</f>
        <v>46034</v>
      </c>
    </row>
    <row r="42" spans="1:16" ht="21" customHeight="1" x14ac:dyDescent="0.35">
      <c r="A42" s="2" t="s">
        <v>2</v>
      </c>
      <c r="B42" s="2"/>
      <c r="C42" s="2"/>
      <c r="D42" s="6" t="s">
        <v>3</v>
      </c>
      <c r="E42" s="7"/>
      <c r="F42" s="11" t="s">
        <v>4</v>
      </c>
      <c r="H42" s="7" t="s">
        <v>5</v>
      </c>
      <c r="I42" s="7"/>
      <c r="J42" s="8"/>
      <c r="L42" s="7" t="s">
        <v>6</v>
      </c>
      <c r="N42" s="8"/>
    </row>
    <row r="43" spans="1:16" ht="21" customHeight="1" x14ac:dyDescent="0.35">
      <c r="A43" s="2" t="s">
        <v>7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 ht="21" customHeight="1" x14ac:dyDescent="0.35">
      <c r="A44" s="1" t="s">
        <v>8</v>
      </c>
      <c r="C44" s="9" t="str">
        <f>VLOOKUP('Thang 3'!D39,'Đầu vào'!A:H,5,0)</f>
        <v>01 tổ</v>
      </c>
    </row>
    <row r="45" spans="1:16" ht="21" customHeight="1" x14ac:dyDescent="0.35">
      <c r="A45" s="1" t="s">
        <v>9</v>
      </c>
    </row>
    <row r="46" spans="1:16" ht="24" customHeight="1" x14ac:dyDescent="0.35">
      <c r="B46" s="156" t="str">
        <f>VLOOKUP('Thang 3'!D39,'Đầu vào'!A:H,6,0)</f>
        <v>Máy đào, pông tông</v>
      </c>
      <c r="C46" s="156"/>
      <c r="D46" s="156"/>
      <c r="E46" s="156"/>
      <c r="F46" s="156"/>
      <c r="G46" s="156"/>
      <c r="H46" s="156"/>
      <c r="I46" s="156"/>
      <c r="J46" s="156"/>
      <c r="K46" s="156"/>
      <c r="L46" s="156"/>
      <c r="M46" s="156"/>
      <c r="N46" s="156"/>
      <c r="O46" s="156"/>
    </row>
    <row r="47" spans="1:16" ht="19.5" customHeight="1" x14ac:dyDescent="0.35">
      <c r="A47" s="2" t="s">
        <v>10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</row>
    <row r="48" spans="1:16" ht="19.5" customHeight="1" x14ac:dyDescent="0.35">
      <c r="A48" s="2" t="s">
        <v>11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 ht="51.75" customHeight="1" x14ac:dyDescent="0.35">
      <c r="A49" s="9"/>
      <c r="B49" s="157" t="str">
        <f>VLOOKUP('Thang 3'!D39,'Đầu vào'!A:H,3,0)</f>
        <v>- Đào đất lòng kênh bằng máy đào đoạn 7 từ Km: 0+752 đến Km: 0+888.9
- Đắp đất bờ kênh bằng máy đoạn 6 từ Km: 0+593 đến Km: 0+752
- Đắp đất bờ kênh bằng máy đoạn 7 từ Km: 0+752 đến Km: 0+888.9</v>
      </c>
      <c r="C49" s="157"/>
      <c r="D49" s="157"/>
      <c r="E49" s="157"/>
      <c r="F49" s="157"/>
      <c r="G49" s="157"/>
      <c r="H49" s="157"/>
      <c r="I49" s="157"/>
      <c r="J49" s="157"/>
      <c r="K49" s="157"/>
      <c r="L49" s="157"/>
      <c r="M49" s="157"/>
      <c r="N49" s="157"/>
      <c r="O49" s="157"/>
      <c r="P49" s="9"/>
    </row>
    <row r="50" spans="1:16" ht="23.25" customHeight="1" x14ac:dyDescent="0.35">
      <c r="A50" s="2" t="s">
        <v>12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26.25" customHeight="1" x14ac:dyDescent="0.35">
      <c r="A51" s="9"/>
      <c r="B51" s="157">
        <f>VLOOKUP('Thang 3'!D39,'Đầu vào'!A:H,4,0)</f>
        <v>0</v>
      </c>
      <c r="C51" s="157"/>
      <c r="D51" s="157"/>
      <c r="E51" s="157"/>
      <c r="F51" s="157"/>
      <c r="G51" s="157"/>
      <c r="H51" s="157"/>
      <c r="I51" s="157"/>
      <c r="J51" s="157"/>
      <c r="K51" s="157"/>
      <c r="L51" s="157"/>
      <c r="M51" s="157"/>
      <c r="N51" s="157"/>
      <c r="O51" s="157"/>
      <c r="P51" s="9"/>
    </row>
    <row r="52" spans="1:16" ht="21" customHeight="1" x14ac:dyDescent="0.35">
      <c r="A52" s="2" t="s">
        <v>13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s="2" customFormat="1" ht="20.25" customHeight="1" x14ac:dyDescent="0.35">
      <c r="A53" s="1" t="s">
        <v>14</v>
      </c>
      <c r="B53" s="1"/>
      <c r="E53" s="1" t="s">
        <v>15</v>
      </c>
      <c r="F53" s="11" t="s">
        <v>4</v>
      </c>
      <c r="G53" s="1"/>
      <c r="H53" s="3" t="s">
        <v>3</v>
      </c>
      <c r="I53" s="1"/>
      <c r="J53" s="8"/>
      <c r="K53" s="1"/>
      <c r="L53" s="7" t="s">
        <v>16</v>
      </c>
      <c r="N53" s="8"/>
      <c r="O53" s="1"/>
    </row>
    <row r="54" spans="1:16" s="2" customFormat="1" ht="6" customHeight="1" x14ac:dyDescent="0.35">
      <c r="A54" s="1"/>
      <c r="B54" s="1"/>
      <c r="E54" s="1"/>
      <c r="F54" s="12"/>
      <c r="G54" s="1"/>
      <c r="H54" s="3"/>
      <c r="I54" s="1"/>
      <c r="J54" s="1"/>
      <c r="K54" s="1"/>
      <c r="L54" s="7"/>
      <c r="N54" s="1"/>
      <c r="O54" s="1"/>
    </row>
    <row r="55" spans="1:16" s="2" customFormat="1" ht="20.25" customHeight="1" x14ac:dyDescent="0.35">
      <c r="A55" s="1" t="s">
        <v>17</v>
      </c>
      <c r="B55" s="1"/>
      <c r="E55" s="1" t="s">
        <v>15</v>
      </c>
      <c r="F55" s="11" t="s">
        <v>4</v>
      </c>
      <c r="G55" s="1"/>
      <c r="H55" s="3" t="s">
        <v>3</v>
      </c>
      <c r="I55" s="1"/>
      <c r="J55" s="8"/>
      <c r="K55" s="1"/>
      <c r="L55" s="7" t="s">
        <v>16</v>
      </c>
      <c r="N55" s="8"/>
    </row>
    <row r="56" spans="1:16" s="2" customFormat="1" ht="5.25" customHeight="1" x14ac:dyDescent="0.35">
      <c r="A56" s="1"/>
      <c r="B56" s="1"/>
      <c r="E56" s="1"/>
      <c r="F56" s="12"/>
      <c r="G56" s="1"/>
      <c r="H56" s="3"/>
      <c r="I56" s="1"/>
      <c r="J56" s="1"/>
      <c r="K56" s="1"/>
      <c r="L56" s="7"/>
      <c r="N56" s="1"/>
      <c r="O56" s="1"/>
    </row>
    <row r="57" spans="1:16" s="2" customFormat="1" ht="21" customHeight="1" x14ac:dyDescent="0.35">
      <c r="A57" s="1" t="s">
        <v>18</v>
      </c>
      <c r="B57" s="1"/>
      <c r="E57" s="1" t="s">
        <v>15</v>
      </c>
      <c r="F57" s="11" t="s">
        <v>4</v>
      </c>
      <c r="G57" s="1"/>
      <c r="H57" s="3" t="s">
        <v>3</v>
      </c>
      <c r="I57" s="1"/>
      <c r="J57" s="8"/>
      <c r="K57" s="1"/>
      <c r="L57" s="7" t="s">
        <v>16</v>
      </c>
      <c r="N57" s="8"/>
    </row>
    <row r="58" spans="1:16" s="2" customFormat="1" ht="6.75" customHeight="1" x14ac:dyDescent="0.35">
      <c r="A58" s="1"/>
      <c r="B58" s="1"/>
      <c r="E58" s="1"/>
      <c r="F58" s="12"/>
      <c r="G58" s="1"/>
      <c r="H58" s="3"/>
      <c r="I58" s="1"/>
      <c r="J58" s="1"/>
      <c r="K58" s="1"/>
      <c r="L58" s="7"/>
      <c r="N58" s="1"/>
      <c r="O58" s="1"/>
    </row>
    <row r="59" spans="1:16" s="2" customFormat="1" ht="19.5" customHeight="1" x14ac:dyDescent="0.35">
      <c r="A59" s="1" t="s">
        <v>19</v>
      </c>
      <c r="B59" s="1"/>
      <c r="E59" s="1" t="s">
        <v>15</v>
      </c>
      <c r="F59" s="11" t="s">
        <v>4</v>
      </c>
      <c r="G59" s="1"/>
      <c r="H59" s="3" t="s">
        <v>3</v>
      </c>
      <c r="I59" s="1"/>
      <c r="J59" s="8"/>
      <c r="K59" s="1"/>
      <c r="L59" s="7" t="s">
        <v>16</v>
      </c>
      <c r="N59" s="8"/>
    </row>
    <row r="60" spans="1:16" ht="7.5" customHeight="1" x14ac:dyDescent="0.35">
      <c r="C60" s="2"/>
      <c r="D60" s="2"/>
      <c r="H60" s="3"/>
      <c r="L60" s="7"/>
      <c r="M60" s="2"/>
      <c r="P60" s="2"/>
    </row>
    <row r="61" spans="1:16" ht="22.5" customHeight="1" x14ac:dyDescent="0.35">
      <c r="A61" s="2" t="s">
        <v>20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1:16" ht="23.25" customHeight="1" x14ac:dyDescent="0.35">
      <c r="B62" s="158">
        <f>VLOOKUP('Thang 3'!D39,'Đầu vào'!A:H,7,0)</f>
        <v>0</v>
      </c>
      <c r="C62" s="158"/>
      <c r="D62" s="158"/>
      <c r="E62" s="158"/>
      <c r="F62" s="158"/>
      <c r="G62" s="158"/>
      <c r="H62" s="158"/>
      <c r="I62" s="158"/>
      <c r="J62" s="158"/>
      <c r="K62" s="158"/>
      <c r="L62" s="158"/>
      <c r="M62" s="158"/>
      <c r="N62" s="158"/>
      <c r="O62" s="158"/>
    </row>
    <row r="63" spans="1:16" ht="20.25" customHeight="1" x14ac:dyDescent="0.35">
      <c r="A63" s="2" t="s">
        <v>21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1:16" ht="24" customHeight="1" x14ac:dyDescent="0.35">
      <c r="B64" s="158">
        <f>VLOOKUP('Thang 3'!D39,'Đầu vào'!A:H,8,0)</f>
        <v>0</v>
      </c>
      <c r="C64" s="158"/>
      <c r="D64" s="158"/>
      <c r="E64" s="158"/>
      <c r="F64" s="158"/>
      <c r="G64" s="158"/>
      <c r="H64" s="158"/>
      <c r="I64" s="158"/>
      <c r="J64" s="158"/>
      <c r="K64" s="158"/>
      <c r="L64" s="158"/>
      <c r="M64" s="158"/>
      <c r="N64" s="158"/>
      <c r="O64" s="158"/>
    </row>
    <row r="66" spans="1:16" s="2" customFormat="1" ht="17.399999999999999" x14ac:dyDescent="0.3">
      <c r="C66" s="10" t="s">
        <v>35</v>
      </c>
      <c r="G66" s="10"/>
      <c r="K66" s="10" t="s">
        <v>22</v>
      </c>
    </row>
    <row r="72" spans="1:16" s="2" customFormat="1" ht="17.399999999999999" x14ac:dyDescent="0.3">
      <c r="C72" s="10" t="str">
        <f>'Đầu vào'!$C$7</f>
        <v xml:space="preserve">Nguyễn Tuấn Thành </v>
      </c>
      <c r="G72" s="10"/>
      <c r="K72" s="10" t="str">
        <f>'Đầu vào'!$C$8</f>
        <v>Nguyễn Sĩ Thoả</v>
      </c>
    </row>
    <row r="73" spans="1:16" ht="22.5" customHeight="1" x14ac:dyDescent="0.35">
      <c r="A73" s="155" t="s">
        <v>0</v>
      </c>
      <c r="B73" s="155"/>
      <c r="C73" s="155"/>
      <c r="D73" s="155"/>
      <c r="E73" s="155"/>
      <c r="F73" s="155"/>
      <c r="G73" s="155"/>
      <c r="H73" s="155"/>
      <c r="I73" s="155"/>
      <c r="J73" s="155"/>
      <c r="K73" s="155"/>
      <c r="L73" s="155"/>
      <c r="M73" s="155"/>
      <c r="N73" s="155"/>
      <c r="O73" s="155"/>
    </row>
    <row r="74" spans="1:16" ht="13.5" customHeight="1" x14ac:dyDescent="0.35"/>
    <row r="75" spans="1:16" x14ac:dyDescent="0.35">
      <c r="A75" s="2" t="s">
        <v>1</v>
      </c>
      <c r="B75" s="2"/>
      <c r="D75" s="3">
        <f>D39+1</f>
        <v>76</v>
      </c>
    </row>
    <row r="76" spans="1:16" ht="16.5" customHeight="1" x14ac:dyDescent="0.35">
      <c r="O76" s="4" t="str">
        <f>"Hải phòng, ngày "&amp;DAY(P76)&amp;" tháng "&amp;MONTH(P76)&amp;" năm 2026"</f>
        <v>Hải phòng, ngày 13 tháng 1 năm 2026</v>
      </c>
      <c r="P76" s="5">
        <f>VLOOKUP('Thang 3'!D75,'Đầu vào'!A:H,2,0)</f>
        <v>46035</v>
      </c>
    </row>
    <row r="77" spans="1:16" ht="10.5" customHeight="1" x14ac:dyDescent="0.35"/>
    <row r="78" spans="1:16" ht="21" customHeight="1" x14ac:dyDescent="0.35">
      <c r="A78" s="2" t="s">
        <v>2</v>
      </c>
      <c r="B78" s="2"/>
      <c r="C78" s="2"/>
      <c r="D78" s="6" t="s">
        <v>3</v>
      </c>
      <c r="E78" s="7"/>
      <c r="F78" s="11" t="s">
        <v>4</v>
      </c>
      <c r="H78" s="7" t="s">
        <v>5</v>
      </c>
      <c r="I78" s="7"/>
      <c r="J78" s="8"/>
      <c r="L78" s="7" t="s">
        <v>6</v>
      </c>
      <c r="N78" s="8"/>
    </row>
    <row r="79" spans="1:16" ht="21" customHeight="1" x14ac:dyDescent="0.35">
      <c r="A79" s="2" t="s">
        <v>7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</row>
    <row r="80" spans="1:16" ht="21" customHeight="1" x14ac:dyDescent="0.35">
      <c r="A80" s="1" t="s">
        <v>8</v>
      </c>
      <c r="C80" s="9" t="str">
        <f>VLOOKUP('Thang 3'!D75,'Đầu vào'!A:H,5,0)</f>
        <v>01 tổ</v>
      </c>
    </row>
    <row r="81" spans="1:16" ht="21" customHeight="1" x14ac:dyDescent="0.35">
      <c r="A81" s="1" t="s">
        <v>9</v>
      </c>
    </row>
    <row r="82" spans="1:16" ht="20.25" customHeight="1" x14ac:dyDescent="0.35">
      <c r="B82" s="156" t="str">
        <f>VLOOKUP('Thang 3'!D75,'Đầu vào'!A:H,6,0)</f>
        <v>Máy đào, pông tông</v>
      </c>
      <c r="C82" s="156"/>
      <c r="D82" s="156"/>
      <c r="E82" s="156"/>
      <c r="F82" s="156"/>
      <c r="G82" s="156"/>
      <c r="H82" s="156"/>
      <c r="I82" s="156"/>
      <c r="J82" s="156"/>
      <c r="K82" s="156"/>
      <c r="L82" s="156"/>
      <c r="M82" s="156"/>
      <c r="N82" s="156"/>
      <c r="O82" s="156"/>
    </row>
    <row r="83" spans="1:16" ht="19.5" customHeight="1" x14ac:dyDescent="0.35">
      <c r="A83" s="2" t="s">
        <v>10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</row>
    <row r="84" spans="1:16" ht="19.5" customHeight="1" x14ac:dyDescent="0.35">
      <c r="A84" s="2" t="s">
        <v>11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</row>
    <row r="85" spans="1:16" ht="61.95" customHeight="1" x14ac:dyDescent="0.35">
      <c r="A85" s="9"/>
      <c r="B85" s="157" t="str">
        <f>VLOOKUP('Thang 3'!D75,'Đầu vào'!A:H,3,0)</f>
        <v>- Đào đất lòng kênh bằng máy đào đoạn 7 từ Km: 0+752 đến Km: 0+888.9
- Đắp đất bờ kênh bằng máy đoạn 6 từ Km: 0+593 đến Km: 0+752
- Đắp đất bờ kênh bằng máy đoạn 7 từ Km: 0+752 đến Km: 0+888.9</v>
      </c>
      <c r="C85" s="157"/>
      <c r="D85" s="157"/>
      <c r="E85" s="157"/>
      <c r="F85" s="157"/>
      <c r="G85" s="157"/>
      <c r="H85" s="157"/>
      <c r="I85" s="157"/>
      <c r="J85" s="157"/>
      <c r="K85" s="157"/>
      <c r="L85" s="157"/>
      <c r="M85" s="157"/>
      <c r="N85" s="157"/>
      <c r="O85" s="157"/>
      <c r="P85" s="9"/>
    </row>
    <row r="86" spans="1:16" ht="23.25" customHeight="1" x14ac:dyDescent="0.35">
      <c r="A86" s="2" t="s">
        <v>12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</row>
    <row r="87" spans="1:16" ht="27" customHeight="1" x14ac:dyDescent="0.35">
      <c r="A87" s="9"/>
      <c r="B87" s="157">
        <f>VLOOKUP('Thang 3'!D75,'Đầu vào'!A:H,4,0)</f>
        <v>0</v>
      </c>
      <c r="C87" s="157"/>
      <c r="D87" s="157"/>
      <c r="E87" s="157"/>
      <c r="F87" s="157"/>
      <c r="G87" s="157"/>
      <c r="H87" s="157"/>
      <c r="I87" s="157"/>
      <c r="J87" s="157"/>
      <c r="K87" s="157"/>
      <c r="L87" s="157"/>
      <c r="M87" s="157"/>
      <c r="N87" s="157"/>
      <c r="O87" s="157"/>
      <c r="P87" s="9"/>
    </row>
    <row r="88" spans="1:16" ht="21" customHeight="1" x14ac:dyDescent="0.35">
      <c r="A88" s="2" t="s">
        <v>13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</row>
    <row r="89" spans="1:16" s="2" customFormat="1" ht="20.25" customHeight="1" x14ac:dyDescent="0.35">
      <c r="A89" s="1" t="s">
        <v>14</v>
      </c>
      <c r="B89" s="1"/>
      <c r="E89" s="1" t="s">
        <v>15</v>
      </c>
      <c r="F89" s="11" t="s">
        <v>4</v>
      </c>
      <c r="G89" s="1"/>
      <c r="H89" s="3" t="s">
        <v>3</v>
      </c>
      <c r="I89" s="1"/>
      <c r="J89" s="8"/>
      <c r="K89" s="1"/>
      <c r="L89" s="7" t="s">
        <v>16</v>
      </c>
      <c r="N89" s="8"/>
      <c r="O89" s="1"/>
    </row>
    <row r="90" spans="1:16" s="2" customFormat="1" ht="6" customHeight="1" x14ac:dyDescent="0.35">
      <c r="A90" s="1"/>
      <c r="B90" s="1"/>
      <c r="E90" s="1"/>
      <c r="F90" s="12"/>
      <c r="G90" s="1"/>
      <c r="H90" s="3"/>
      <c r="I90" s="1"/>
      <c r="J90" s="1"/>
      <c r="K90" s="1"/>
      <c r="L90" s="7"/>
      <c r="N90" s="1"/>
      <c r="O90" s="1"/>
    </row>
    <row r="91" spans="1:16" s="2" customFormat="1" ht="20.25" customHeight="1" x14ac:dyDescent="0.35">
      <c r="A91" s="1" t="s">
        <v>17</v>
      </c>
      <c r="B91" s="1"/>
      <c r="E91" s="1" t="s">
        <v>15</v>
      </c>
      <c r="F91" s="11" t="s">
        <v>4</v>
      </c>
      <c r="G91" s="1"/>
      <c r="H91" s="3" t="s">
        <v>3</v>
      </c>
      <c r="I91" s="1"/>
      <c r="J91" s="8"/>
      <c r="K91" s="1"/>
      <c r="L91" s="7" t="s">
        <v>16</v>
      </c>
      <c r="N91" s="8"/>
    </row>
    <row r="92" spans="1:16" s="2" customFormat="1" ht="5.25" customHeight="1" x14ac:dyDescent="0.35">
      <c r="A92" s="1"/>
      <c r="B92" s="1"/>
      <c r="E92" s="1"/>
      <c r="F92" s="12"/>
      <c r="G92" s="1"/>
      <c r="H92" s="3"/>
      <c r="I92" s="1"/>
      <c r="J92" s="1"/>
      <c r="K92" s="1"/>
      <c r="L92" s="7"/>
      <c r="N92" s="1"/>
      <c r="O92" s="1"/>
    </row>
    <row r="93" spans="1:16" s="2" customFormat="1" ht="21" customHeight="1" x14ac:dyDescent="0.35">
      <c r="A93" s="1" t="s">
        <v>18</v>
      </c>
      <c r="B93" s="1"/>
      <c r="E93" s="1" t="s">
        <v>15</v>
      </c>
      <c r="F93" s="11" t="s">
        <v>4</v>
      </c>
      <c r="G93" s="1"/>
      <c r="H93" s="3" t="s">
        <v>3</v>
      </c>
      <c r="I93" s="1"/>
      <c r="J93" s="8"/>
      <c r="K93" s="1"/>
      <c r="L93" s="7" t="s">
        <v>16</v>
      </c>
      <c r="N93" s="8"/>
    </row>
    <row r="94" spans="1:16" s="2" customFormat="1" ht="6.75" customHeight="1" x14ac:dyDescent="0.35">
      <c r="A94" s="1"/>
      <c r="B94" s="1"/>
      <c r="E94" s="1"/>
      <c r="F94" s="12"/>
      <c r="G94" s="1"/>
      <c r="H94" s="3"/>
      <c r="I94" s="1"/>
      <c r="J94" s="1"/>
      <c r="K94" s="1"/>
      <c r="L94" s="7"/>
      <c r="N94" s="1"/>
      <c r="O94" s="1"/>
    </row>
    <row r="95" spans="1:16" s="2" customFormat="1" ht="19.5" customHeight="1" x14ac:dyDescent="0.35">
      <c r="A95" s="1" t="s">
        <v>19</v>
      </c>
      <c r="B95" s="1"/>
      <c r="E95" s="1" t="s">
        <v>15</v>
      </c>
      <c r="F95" s="11" t="s">
        <v>4</v>
      </c>
      <c r="G95" s="1"/>
      <c r="H95" s="3" t="s">
        <v>3</v>
      </c>
      <c r="I95" s="1"/>
      <c r="J95" s="8"/>
      <c r="K95" s="1"/>
      <c r="L95" s="7" t="s">
        <v>16</v>
      </c>
      <c r="N95" s="8"/>
    </row>
    <row r="96" spans="1:16" ht="7.5" customHeight="1" x14ac:dyDescent="0.35">
      <c r="C96" s="2"/>
      <c r="D96" s="2"/>
      <c r="H96" s="3"/>
      <c r="L96" s="7"/>
      <c r="M96" s="2"/>
      <c r="P96" s="2"/>
    </row>
    <row r="97" spans="1:16" ht="22.5" customHeight="1" x14ac:dyDescent="0.35">
      <c r="A97" s="2" t="s">
        <v>20</v>
      </c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</row>
    <row r="98" spans="1:16" ht="23.25" customHeight="1" x14ac:dyDescent="0.35">
      <c r="B98" s="158">
        <f>VLOOKUP('Thang 3'!D75,'Đầu vào'!A:H,7,0)</f>
        <v>0</v>
      </c>
      <c r="C98" s="158"/>
      <c r="D98" s="158"/>
      <c r="E98" s="158"/>
      <c r="F98" s="158"/>
      <c r="G98" s="158"/>
      <c r="H98" s="158"/>
      <c r="I98" s="158"/>
      <c r="J98" s="158"/>
      <c r="K98" s="158"/>
      <c r="L98" s="158"/>
      <c r="M98" s="158"/>
      <c r="N98" s="158"/>
      <c r="O98" s="158"/>
    </row>
    <row r="99" spans="1:16" ht="20.25" customHeight="1" x14ac:dyDescent="0.35">
      <c r="A99" s="2" t="s">
        <v>21</v>
      </c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</row>
    <row r="100" spans="1:16" ht="24" customHeight="1" x14ac:dyDescent="0.35">
      <c r="B100" s="158">
        <f>VLOOKUP('Thang 3'!D75,'Đầu vào'!A:H,8,0)</f>
        <v>0</v>
      </c>
      <c r="C100" s="158"/>
      <c r="D100" s="158"/>
      <c r="E100" s="158"/>
      <c r="F100" s="158"/>
      <c r="G100" s="158"/>
      <c r="H100" s="158"/>
      <c r="I100" s="158"/>
      <c r="J100" s="158"/>
      <c r="K100" s="158"/>
      <c r="L100" s="158"/>
      <c r="M100" s="158"/>
      <c r="N100" s="158"/>
      <c r="O100" s="158"/>
    </row>
    <row r="102" spans="1:16" s="2" customFormat="1" ht="17.399999999999999" x14ac:dyDescent="0.3">
      <c r="C102" s="10" t="s">
        <v>35</v>
      </c>
      <c r="G102" s="10"/>
      <c r="K102" s="10" t="s">
        <v>22</v>
      </c>
    </row>
    <row r="108" spans="1:16" s="2" customFormat="1" ht="17.399999999999999" x14ac:dyDescent="0.3">
      <c r="C108" s="10" t="str">
        <f>'Đầu vào'!$C$7</f>
        <v xml:space="preserve">Nguyễn Tuấn Thành </v>
      </c>
      <c r="G108" s="10"/>
      <c r="K108" s="10" t="str">
        <f>'Đầu vào'!$C$8</f>
        <v>Nguyễn Sĩ Thoả</v>
      </c>
    </row>
    <row r="109" spans="1:16" ht="22.5" customHeight="1" x14ac:dyDescent="0.35">
      <c r="A109" s="155" t="s">
        <v>0</v>
      </c>
      <c r="B109" s="155"/>
      <c r="C109" s="155"/>
      <c r="D109" s="155"/>
      <c r="E109" s="155"/>
      <c r="F109" s="155"/>
      <c r="G109" s="155"/>
      <c r="H109" s="155"/>
      <c r="I109" s="155"/>
      <c r="J109" s="155"/>
      <c r="K109" s="155"/>
      <c r="L109" s="155"/>
      <c r="M109" s="155"/>
      <c r="N109" s="155"/>
      <c r="O109" s="155"/>
    </row>
    <row r="110" spans="1:16" ht="13.5" customHeight="1" x14ac:dyDescent="0.35"/>
    <row r="111" spans="1:16" x14ac:dyDescent="0.35">
      <c r="A111" s="2" t="s">
        <v>1</v>
      </c>
      <c r="B111" s="2"/>
      <c r="D111" s="3">
        <f>D75+1</f>
        <v>77</v>
      </c>
    </row>
    <row r="112" spans="1:16" x14ac:dyDescent="0.35">
      <c r="O112" s="4" t="str">
        <f>"Hải phòng, ngày "&amp;DAY(P112)&amp;" tháng "&amp;MONTH(P112)&amp;" năm 2026"</f>
        <v>Hải phòng, ngày 14 tháng 1 năm 2026</v>
      </c>
      <c r="P112" s="5">
        <f>VLOOKUP('Thang 3'!D111,'Đầu vào'!A:H,2,0)</f>
        <v>46036</v>
      </c>
    </row>
    <row r="114" spans="1:16" ht="21" customHeight="1" x14ac:dyDescent="0.35">
      <c r="A114" s="2" t="s">
        <v>2</v>
      </c>
      <c r="B114" s="2"/>
      <c r="C114" s="2"/>
      <c r="D114" s="6" t="s">
        <v>3</v>
      </c>
      <c r="E114" s="7"/>
      <c r="F114" s="11" t="s">
        <v>4</v>
      </c>
      <c r="H114" s="7" t="s">
        <v>5</v>
      </c>
      <c r="I114" s="7"/>
      <c r="J114" s="8"/>
      <c r="L114" s="7" t="s">
        <v>6</v>
      </c>
      <c r="N114" s="8"/>
    </row>
    <row r="115" spans="1:16" ht="21" customHeight="1" x14ac:dyDescent="0.35">
      <c r="A115" s="2" t="s">
        <v>7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</row>
    <row r="116" spans="1:16" ht="21" customHeight="1" x14ac:dyDescent="0.35">
      <c r="A116" s="1" t="s">
        <v>8</v>
      </c>
      <c r="C116" s="9" t="str">
        <f>VLOOKUP('Thang 3'!D111,'Đầu vào'!A:H,5,0)</f>
        <v>01 tổ</v>
      </c>
    </row>
    <row r="117" spans="1:16" ht="21" customHeight="1" x14ac:dyDescent="0.35">
      <c r="A117" s="1" t="s">
        <v>9</v>
      </c>
    </row>
    <row r="118" spans="1:16" ht="24" customHeight="1" x14ac:dyDescent="0.35">
      <c r="B118" s="156" t="str">
        <f>VLOOKUP('Thang 3'!D111,'Đầu vào'!A:H,6,0)</f>
        <v>Máy đào, pông tông</v>
      </c>
      <c r="C118" s="156"/>
      <c r="D118" s="156"/>
      <c r="E118" s="156"/>
      <c r="F118" s="156"/>
      <c r="G118" s="156"/>
      <c r="H118" s="156"/>
      <c r="I118" s="156"/>
      <c r="J118" s="156"/>
      <c r="K118" s="156"/>
      <c r="L118" s="156"/>
      <c r="M118" s="156"/>
      <c r="N118" s="156"/>
      <c r="O118" s="156"/>
    </row>
    <row r="119" spans="1:16" ht="19.5" customHeight="1" x14ac:dyDescent="0.35">
      <c r="A119" s="2" t="s">
        <v>10</v>
      </c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</row>
    <row r="120" spans="1:16" ht="19.5" customHeight="1" x14ac:dyDescent="0.35">
      <c r="A120" s="2" t="s">
        <v>11</v>
      </c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</row>
    <row r="121" spans="1:16" ht="82.8" customHeight="1" x14ac:dyDescent="0.35">
      <c r="A121" s="9"/>
      <c r="B121" s="157" t="str">
        <f>VLOOKUP('Thang 3'!D111,'Đầu vào'!A:H,3,0)</f>
        <v>- Đào đất lòng kênh bằng máy đào đoạn 7 từ Km: 0+752 đến Km: 0+888.9
- Đắp đất bờ kênh bằng máy đoạn 6 từ Km: 0+593 đến Km: 0+752
- Đắp đất bờ kênh bằng máy đoạn 7 từ Km: 0+752 đến Km: 0+888.9</v>
      </c>
      <c r="C121" s="157"/>
      <c r="D121" s="157"/>
      <c r="E121" s="157"/>
      <c r="F121" s="157"/>
      <c r="G121" s="157"/>
      <c r="H121" s="157"/>
      <c r="I121" s="157"/>
      <c r="J121" s="157"/>
      <c r="K121" s="157"/>
      <c r="L121" s="157"/>
      <c r="M121" s="157"/>
      <c r="N121" s="157"/>
      <c r="O121" s="157"/>
      <c r="P121" s="9"/>
    </row>
    <row r="122" spans="1:16" ht="23.25" customHeight="1" x14ac:dyDescent="0.35">
      <c r="A122" s="2" t="s">
        <v>12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</row>
    <row r="123" spans="1:16" s="95" customFormat="1" ht="36" customHeight="1" x14ac:dyDescent="0.25">
      <c r="A123" s="94"/>
      <c r="B123" s="162">
        <f>VLOOKUP('Thang 3'!D111,'Đầu vào'!A:H,4,0)</f>
        <v>0</v>
      </c>
      <c r="C123" s="162"/>
      <c r="D123" s="162"/>
      <c r="E123" s="162"/>
      <c r="F123" s="162"/>
      <c r="G123" s="162"/>
      <c r="H123" s="162"/>
      <c r="I123" s="162"/>
      <c r="J123" s="162"/>
      <c r="K123" s="162"/>
      <c r="L123" s="162"/>
      <c r="M123" s="162"/>
      <c r="N123" s="162"/>
      <c r="O123" s="162"/>
      <c r="P123" s="94"/>
    </row>
    <row r="124" spans="1:16" ht="21" customHeight="1" x14ac:dyDescent="0.35">
      <c r="A124" s="2" t="s">
        <v>13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</row>
    <row r="125" spans="1:16" s="2" customFormat="1" ht="20.25" customHeight="1" x14ac:dyDescent="0.35">
      <c r="A125" s="1" t="s">
        <v>14</v>
      </c>
      <c r="B125" s="1"/>
      <c r="E125" s="1" t="s">
        <v>15</v>
      </c>
      <c r="F125" s="11" t="s">
        <v>4</v>
      </c>
      <c r="G125" s="1"/>
      <c r="H125" s="3" t="s">
        <v>3</v>
      </c>
      <c r="I125" s="1"/>
      <c r="J125" s="8"/>
      <c r="K125" s="1"/>
      <c r="L125" s="7" t="s">
        <v>16</v>
      </c>
      <c r="N125" s="8"/>
      <c r="O125" s="1"/>
    </row>
    <row r="126" spans="1:16" s="2" customFormat="1" ht="6" customHeight="1" x14ac:dyDescent="0.35">
      <c r="A126" s="1"/>
      <c r="B126" s="1"/>
      <c r="E126" s="1"/>
      <c r="F126" s="12"/>
      <c r="G126" s="1"/>
      <c r="H126" s="3"/>
      <c r="I126" s="1"/>
      <c r="J126" s="1"/>
      <c r="K126" s="1"/>
      <c r="L126" s="7"/>
      <c r="N126" s="1"/>
      <c r="O126" s="1"/>
    </row>
    <row r="127" spans="1:16" s="2" customFormat="1" ht="20.25" customHeight="1" x14ac:dyDescent="0.35">
      <c r="A127" s="1" t="s">
        <v>17</v>
      </c>
      <c r="B127" s="1"/>
      <c r="E127" s="1" t="s">
        <v>15</v>
      </c>
      <c r="F127" s="11" t="s">
        <v>4</v>
      </c>
      <c r="G127" s="1"/>
      <c r="H127" s="3" t="s">
        <v>3</v>
      </c>
      <c r="I127" s="1"/>
      <c r="J127" s="8"/>
      <c r="K127" s="1"/>
      <c r="L127" s="7" t="s">
        <v>16</v>
      </c>
      <c r="N127" s="8"/>
    </row>
    <row r="128" spans="1:16" s="2" customFormat="1" ht="5.25" customHeight="1" x14ac:dyDescent="0.35">
      <c r="A128" s="1"/>
      <c r="B128" s="1"/>
      <c r="E128" s="1"/>
      <c r="F128" s="12"/>
      <c r="G128" s="1"/>
      <c r="H128" s="3"/>
      <c r="I128" s="1"/>
      <c r="J128" s="1"/>
      <c r="K128" s="1"/>
      <c r="L128" s="7"/>
      <c r="N128" s="1"/>
      <c r="O128" s="1"/>
    </row>
    <row r="129" spans="1:16" s="2" customFormat="1" ht="21" customHeight="1" x14ac:dyDescent="0.35">
      <c r="A129" s="1" t="s">
        <v>18</v>
      </c>
      <c r="B129" s="1"/>
      <c r="E129" s="1" t="s">
        <v>15</v>
      </c>
      <c r="F129" s="11" t="s">
        <v>4</v>
      </c>
      <c r="G129" s="1"/>
      <c r="H129" s="3" t="s">
        <v>3</v>
      </c>
      <c r="I129" s="1"/>
      <c r="J129" s="8"/>
      <c r="K129" s="1"/>
      <c r="L129" s="7" t="s">
        <v>16</v>
      </c>
      <c r="N129" s="8"/>
    </row>
    <row r="130" spans="1:16" s="2" customFormat="1" ht="6.75" customHeight="1" x14ac:dyDescent="0.35">
      <c r="A130" s="1"/>
      <c r="B130" s="1"/>
      <c r="E130" s="1"/>
      <c r="F130" s="12"/>
      <c r="G130" s="1"/>
      <c r="H130" s="3"/>
      <c r="I130" s="1"/>
      <c r="J130" s="1"/>
      <c r="K130" s="1"/>
      <c r="L130" s="7"/>
      <c r="N130" s="1"/>
      <c r="O130" s="1"/>
    </row>
    <row r="131" spans="1:16" s="2" customFormat="1" ht="19.5" customHeight="1" x14ac:dyDescent="0.35">
      <c r="A131" s="1" t="s">
        <v>19</v>
      </c>
      <c r="B131" s="1"/>
      <c r="E131" s="1" t="s">
        <v>15</v>
      </c>
      <c r="F131" s="11" t="s">
        <v>4</v>
      </c>
      <c r="G131" s="1"/>
      <c r="H131" s="3" t="s">
        <v>3</v>
      </c>
      <c r="I131" s="1"/>
      <c r="J131" s="8"/>
      <c r="K131" s="1"/>
      <c r="L131" s="7" t="s">
        <v>16</v>
      </c>
      <c r="N131" s="8"/>
    </row>
    <row r="132" spans="1:16" ht="7.5" customHeight="1" x14ac:dyDescent="0.35">
      <c r="C132" s="2"/>
      <c r="D132" s="2"/>
      <c r="H132" s="3"/>
      <c r="L132" s="7"/>
      <c r="M132" s="2"/>
      <c r="P132" s="2"/>
    </row>
    <row r="133" spans="1:16" ht="22.5" customHeight="1" x14ac:dyDescent="0.35">
      <c r="A133" s="2" t="s">
        <v>20</v>
      </c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</row>
    <row r="134" spans="1:16" ht="23.25" customHeight="1" x14ac:dyDescent="0.35">
      <c r="B134" s="163" t="s">
        <v>117</v>
      </c>
      <c r="C134" s="158"/>
      <c r="D134" s="158"/>
      <c r="E134" s="158"/>
      <c r="F134" s="158"/>
      <c r="G134" s="158"/>
      <c r="H134" s="158"/>
      <c r="I134" s="158"/>
      <c r="J134" s="158"/>
      <c r="K134" s="158"/>
      <c r="L134" s="158"/>
      <c r="M134" s="158"/>
      <c r="N134" s="158"/>
      <c r="O134" s="158"/>
    </row>
    <row r="135" spans="1:16" ht="20.25" customHeight="1" x14ac:dyDescent="0.35">
      <c r="A135" s="2" t="s">
        <v>21</v>
      </c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</row>
    <row r="136" spans="1:16" ht="24" customHeight="1" x14ac:dyDescent="0.35">
      <c r="B136" s="158">
        <f>VLOOKUP('Thang 3'!D111,'Đầu vào'!A:H,8,0)</f>
        <v>0</v>
      </c>
      <c r="C136" s="158"/>
      <c r="D136" s="158"/>
      <c r="E136" s="158"/>
      <c r="F136" s="158"/>
      <c r="G136" s="158"/>
      <c r="H136" s="158"/>
      <c r="I136" s="158"/>
      <c r="J136" s="158"/>
      <c r="K136" s="158"/>
      <c r="L136" s="158"/>
      <c r="M136" s="158"/>
      <c r="N136" s="158"/>
      <c r="O136" s="158"/>
    </row>
    <row r="138" spans="1:16" s="2" customFormat="1" ht="17.399999999999999" x14ac:dyDescent="0.3">
      <c r="C138" s="10" t="s">
        <v>35</v>
      </c>
      <c r="G138" s="10"/>
      <c r="K138" s="10" t="s">
        <v>22</v>
      </c>
    </row>
    <row r="144" spans="1:16" s="2" customFormat="1" ht="17.399999999999999" x14ac:dyDescent="0.3">
      <c r="C144" s="10" t="str">
        <f>'Đầu vào'!$C$7</f>
        <v xml:space="preserve">Nguyễn Tuấn Thành </v>
      </c>
      <c r="G144" s="10"/>
      <c r="K144" s="10" t="str">
        <f>'Đầu vào'!$C$8</f>
        <v>Nguyễn Sĩ Thoả</v>
      </c>
    </row>
    <row r="145" spans="1:16" ht="22.5" customHeight="1" x14ac:dyDescent="0.35">
      <c r="A145" s="155" t="s">
        <v>0</v>
      </c>
      <c r="B145" s="155"/>
      <c r="C145" s="155"/>
      <c r="D145" s="155"/>
      <c r="E145" s="155"/>
      <c r="F145" s="155"/>
      <c r="G145" s="155"/>
      <c r="H145" s="155"/>
      <c r="I145" s="155"/>
      <c r="J145" s="155"/>
      <c r="K145" s="155"/>
      <c r="L145" s="155"/>
      <c r="M145" s="155"/>
      <c r="N145" s="155"/>
      <c r="O145" s="155"/>
    </row>
    <row r="146" spans="1:16" ht="13.5" customHeight="1" x14ac:dyDescent="0.35"/>
    <row r="147" spans="1:16" x14ac:dyDescent="0.35">
      <c r="A147" s="2" t="s">
        <v>1</v>
      </c>
      <c r="B147" s="2"/>
      <c r="D147" s="3">
        <f>D111+1</f>
        <v>78</v>
      </c>
    </row>
    <row r="148" spans="1:16" x14ac:dyDescent="0.35">
      <c r="O148" s="4" t="str">
        <f>"Hải phòng, ngày "&amp;DAY(P148)&amp;" tháng "&amp;MONTH(P148)&amp;" năm 2026"</f>
        <v>Hải phòng, ngày 15 tháng 1 năm 2026</v>
      </c>
      <c r="P148" s="5">
        <f>VLOOKUP('Thang 3'!D147,'Đầu vào'!A:H,2,0)</f>
        <v>46037</v>
      </c>
    </row>
    <row r="150" spans="1:16" ht="21" customHeight="1" x14ac:dyDescent="0.35">
      <c r="A150" s="2" t="s">
        <v>2</v>
      </c>
      <c r="B150" s="2"/>
      <c r="C150" s="2"/>
      <c r="D150" s="6" t="s">
        <v>3</v>
      </c>
      <c r="E150" s="7"/>
      <c r="F150" s="11" t="s">
        <v>4</v>
      </c>
      <c r="H150" s="7" t="s">
        <v>5</v>
      </c>
      <c r="I150" s="7"/>
      <c r="J150" s="8"/>
      <c r="L150" s="7" t="s">
        <v>6</v>
      </c>
      <c r="N150" s="8"/>
    </row>
    <row r="151" spans="1:16" ht="21" customHeight="1" x14ac:dyDescent="0.35">
      <c r="A151" s="2" t="s">
        <v>7</v>
      </c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</row>
    <row r="152" spans="1:16" ht="21" customHeight="1" x14ac:dyDescent="0.35">
      <c r="A152" s="1" t="s">
        <v>8</v>
      </c>
      <c r="C152" s="9" t="str">
        <f>VLOOKUP('Thang 3'!D147,'Đầu vào'!A:H,5,0)</f>
        <v>01 tổ</v>
      </c>
    </row>
    <row r="153" spans="1:16" ht="21" customHeight="1" x14ac:dyDescent="0.35">
      <c r="A153" s="1" t="s">
        <v>9</v>
      </c>
    </row>
    <row r="154" spans="1:16" ht="24" customHeight="1" x14ac:dyDescent="0.35">
      <c r="B154" s="156" t="str">
        <f>VLOOKUP('Thang 3'!D147,'Đầu vào'!A:H,6,0)</f>
        <v>Máy đào, pông tông</v>
      </c>
      <c r="C154" s="156"/>
      <c r="D154" s="156"/>
      <c r="E154" s="156"/>
      <c r="F154" s="156"/>
      <c r="G154" s="156"/>
      <c r="H154" s="156"/>
      <c r="I154" s="156"/>
      <c r="J154" s="156"/>
      <c r="K154" s="156"/>
      <c r="L154" s="156"/>
      <c r="M154" s="156"/>
      <c r="N154" s="156"/>
      <c r="O154" s="156"/>
    </row>
    <row r="155" spans="1:16" ht="19.5" customHeight="1" x14ac:dyDescent="0.35">
      <c r="A155" s="2" t="s">
        <v>10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</row>
    <row r="156" spans="1:16" ht="19.5" customHeight="1" x14ac:dyDescent="0.35">
      <c r="A156" s="2" t="s">
        <v>11</v>
      </c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</row>
    <row r="157" spans="1:16" ht="69.599999999999994" customHeight="1" x14ac:dyDescent="0.35">
      <c r="A157" s="9"/>
      <c r="B157" s="157" t="str">
        <f>VLOOKUP('Thang 3'!D147,'Đầu vào'!A:H,3,0)</f>
        <v>- Đào đất lòng kênh bằng máy đào đoạn 7 từ Km: 0+752 đến Km: 0+888.9
- Đắp đất bờ kênh bằng máy đoạn 6 từ Km: 0+593 đến Km: 0+752
- Đắp đất bờ kênh bằng máy đoạn 7 từ Km: 0+752 đến Km: 0+888.9</v>
      </c>
      <c r="C157" s="157"/>
      <c r="D157" s="157"/>
      <c r="E157" s="157"/>
      <c r="F157" s="157"/>
      <c r="G157" s="157"/>
      <c r="H157" s="157"/>
      <c r="I157" s="157"/>
      <c r="J157" s="157"/>
      <c r="K157" s="157"/>
      <c r="L157" s="157"/>
      <c r="M157" s="157"/>
      <c r="N157" s="157"/>
      <c r="O157" s="157"/>
      <c r="P157" s="9"/>
    </row>
    <row r="158" spans="1:16" ht="23.25" customHeight="1" x14ac:dyDescent="0.35">
      <c r="A158" s="2" t="s">
        <v>12</v>
      </c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</row>
    <row r="159" spans="1:16" ht="28.5" customHeight="1" x14ac:dyDescent="0.35">
      <c r="A159" s="9"/>
      <c r="B159" s="157">
        <f>VLOOKUP('Thang 3'!D147,'Đầu vào'!A:H,4,0)</f>
        <v>0</v>
      </c>
      <c r="C159" s="157"/>
      <c r="D159" s="157"/>
      <c r="E159" s="157"/>
      <c r="F159" s="157"/>
      <c r="G159" s="157"/>
      <c r="H159" s="157"/>
      <c r="I159" s="157"/>
      <c r="J159" s="157"/>
      <c r="K159" s="157"/>
      <c r="L159" s="157"/>
      <c r="M159" s="157"/>
      <c r="N159" s="157"/>
      <c r="O159" s="157"/>
      <c r="P159" s="9"/>
    </row>
    <row r="160" spans="1:16" ht="21" customHeight="1" x14ac:dyDescent="0.35">
      <c r="A160" s="2" t="s">
        <v>13</v>
      </c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</row>
    <row r="161" spans="1:16" s="2" customFormat="1" ht="20.25" customHeight="1" x14ac:dyDescent="0.35">
      <c r="A161" s="1" t="s">
        <v>14</v>
      </c>
      <c r="B161" s="1"/>
      <c r="E161" s="1" t="s">
        <v>15</v>
      </c>
      <c r="F161" s="11" t="s">
        <v>4</v>
      </c>
      <c r="G161" s="1"/>
      <c r="H161" s="3" t="s">
        <v>3</v>
      </c>
      <c r="I161" s="1"/>
      <c r="J161" s="8"/>
      <c r="K161" s="1"/>
      <c r="L161" s="7" t="s">
        <v>16</v>
      </c>
      <c r="N161" s="8"/>
      <c r="O161" s="1"/>
    </row>
    <row r="162" spans="1:16" s="2" customFormat="1" ht="6" customHeight="1" x14ac:dyDescent="0.35">
      <c r="A162" s="1"/>
      <c r="B162" s="1"/>
      <c r="E162" s="1"/>
      <c r="F162" s="12"/>
      <c r="G162" s="1"/>
      <c r="H162" s="3"/>
      <c r="I162" s="1"/>
      <c r="J162" s="1"/>
      <c r="K162" s="1"/>
      <c r="L162" s="7"/>
      <c r="N162" s="1"/>
      <c r="O162" s="1"/>
    </row>
    <row r="163" spans="1:16" s="2" customFormat="1" ht="20.25" customHeight="1" x14ac:dyDescent="0.35">
      <c r="A163" s="1" t="s">
        <v>17</v>
      </c>
      <c r="B163" s="1"/>
      <c r="E163" s="1" t="s">
        <v>15</v>
      </c>
      <c r="F163" s="11" t="s">
        <v>4</v>
      </c>
      <c r="G163" s="1"/>
      <c r="H163" s="3" t="s">
        <v>3</v>
      </c>
      <c r="I163" s="1"/>
      <c r="J163" s="8"/>
      <c r="K163" s="1"/>
      <c r="L163" s="7" t="s">
        <v>16</v>
      </c>
      <c r="N163" s="8"/>
    </row>
    <row r="164" spans="1:16" s="2" customFormat="1" ht="5.25" customHeight="1" x14ac:dyDescent="0.35">
      <c r="A164" s="1"/>
      <c r="B164" s="1"/>
      <c r="E164" s="1"/>
      <c r="F164" s="12"/>
      <c r="G164" s="1"/>
      <c r="H164" s="3"/>
      <c r="I164" s="1"/>
      <c r="J164" s="1"/>
      <c r="K164" s="1"/>
      <c r="L164" s="7"/>
      <c r="N164" s="1"/>
      <c r="O164" s="1"/>
    </row>
    <row r="165" spans="1:16" s="2" customFormat="1" ht="21" customHeight="1" x14ac:dyDescent="0.35">
      <c r="A165" s="1" t="s">
        <v>18</v>
      </c>
      <c r="B165" s="1"/>
      <c r="E165" s="1" t="s">
        <v>15</v>
      </c>
      <c r="F165" s="11" t="s">
        <v>4</v>
      </c>
      <c r="G165" s="1"/>
      <c r="H165" s="3" t="s">
        <v>3</v>
      </c>
      <c r="I165" s="1"/>
      <c r="J165" s="8"/>
      <c r="K165" s="1"/>
      <c r="L165" s="7" t="s">
        <v>16</v>
      </c>
      <c r="N165" s="8"/>
    </row>
    <row r="166" spans="1:16" s="2" customFormat="1" ht="6.75" customHeight="1" x14ac:dyDescent="0.35">
      <c r="A166" s="1"/>
      <c r="B166" s="1"/>
      <c r="E166" s="1"/>
      <c r="F166" s="12"/>
      <c r="G166" s="1"/>
      <c r="H166" s="3"/>
      <c r="I166" s="1"/>
      <c r="J166" s="1"/>
      <c r="K166" s="1"/>
      <c r="L166" s="7"/>
      <c r="N166" s="1"/>
      <c r="O166" s="1"/>
    </row>
    <row r="167" spans="1:16" s="2" customFormat="1" ht="19.5" customHeight="1" x14ac:dyDescent="0.35">
      <c r="A167" s="1" t="s">
        <v>19</v>
      </c>
      <c r="B167" s="1"/>
      <c r="E167" s="1" t="s">
        <v>15</v>
      </c>
      <c r="F167" s="11" t="s">
        <v>4</v>
      </c>
      <c r="G167" s="1"/>
      <c r="H167" s="3" t="s">
        <v>3</v>
      </c>
      <c r="I167" s="1"/>
      <c r="J167" s="8"/>
      <c r="K167" s="1"/>
      <c r="L167" s="7" t="s">
        <v>16</v>
      </c>
      <c r="N167" s="8"/>
    </row>
    <row r="168" spans="1:16" ht="7.5" customHeight="1" x14ac:dyDescent="0.35">
      <c r="C168" s="2"/>
      <c r="D168" s="2"/>
      <c r="H168" s="3"/>
      <c r="L168" s="7"/>
      <c r="M168" s="2"/>
      <c r="P168" s="2"/>
    </row>
    <row r="169" spans="1:16" ht="22.5" customHeight="1" x14ac:dyDescent="0.35">
      <c r="A169" s="2" t="s">
        <v>20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</row>
    <row r="170" spans="1:16" ht="23.25" customHeight="1" x14ac:dyDescent="0.35">
      <c r="B170" s="158">
        <f>VLOOKUP('Thang 3'!D147,'Đầu vào'!A:H,7,0)</f>
        <v>0</v>
      </c>
      <c r="C170" s="158"/>
      <c r="D170" s="158"/>
      <c r="E170" s="158"/>
      <c r="F170" s="158"/>
      <c r="G170" s="158"/>
      <c r="H170" s="158"/>
      <c r="I170" s="158"/>
      <c r="J170" s="158"/>
      <c r="K170" s="158"/>
      <c r="L170" s="158"/>
      <c r="M170" s="158"/>
      <c r="N170" s="158"/>
      <c r="O170" s="158"/>
    </row>
    <row r="171" spans="1:16" ht="20.25" customHeight="1" x14ac:dyDescent="0.35">
      <c r="A171" s="2" t="s">
        <v>21</v>
      </c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</row>
    <row r="172" spans="1:16" ht="24" customHeight="1" x14ac:dyDescent="0.35">
      <c r="B172" s="158">
        <f>VLOOKUP('Thang 3'!D147,'Đầu vào'!A:H,8,0)</f>
        <v>0</v>
      </c>
      <c r="C172" s="158"/>
      <c r="D172" s="158"/>
      <c r="E172" s="158"/>
      <c r="F172" s="158"/>
      <c r="G172" s="158"/>
      <c r="H172" s="158"/>
      <c r="I172" s="158"/>
      <c r="J172" s="158"/>
      <c r="K172" s="158"/>
      <c r="L172" s="158"/>
      <c r="M172" s="158"/>
      <c r="N172" s="158"/>
      <c r="O172" s="158"/>
    </row>
    <row r="174" spans="1:16" s="2" customFormat="1" ht="17.399999999999999" x14ac:dyDescent="0.3">
      <c r="C174" s="10" t="s">
        <v>35</v>
      </c>
      <c r="G174" s="10"/>
      <c r="K174" s="10" t="s">
        <v>22</v>
      </c>
    </row>
    <row r="180" spans="1:16" s="2" customFormat="1" ht="17.399999999999999" x14ac:dyDescent="0.3">
      <c r="C180" s="10" t="str">
        <f>'Đầu vào'!$C$7</f>
        <v xml:space="preserve">Nguyễn Tuấn Thành </v>
      </c>
      <c r="G180" s="10"/>
      <c r="K180" s="10" t="str">
        <f>'Đầu vào'!$C$8</f>
        <v>Nguyễn Sĩ Thoả</v>
      </c>
    </row>
    <row r="181" spans="1:16" ht="22.5" customHeight="1" x14ac:dyDescent="0.35">
      <c r="A181" s="155" t="s">
        <v>0</v>
      </c>
      <c r="B181" s="155"/>
      <c r="C181" s="155"/>
      <c r="D181" s="155"/>
      <c r="E181" s="155"/>
      <c r="F181" s="155"/>
      <c r="G181" s="155"/>
      <c r="H181" s="155"/>
      <c r="I181" s="155"/>
      <c r="J181" s="155"/>
      <c r="K181" s="155"/>
      <c r="L181" s="155"/>
      <c r="M181" s="155"/>
      <c r="N181" s="155"/>
      <c r="O181" s="155"/>
    </row>
    <row r="182" spans="1:16" ht="13.5" customHeight="1" x14ac:dyDescent="0.35"/>
    <row r="183" spans="1:16" x14ac:dyDescent="0.35">
      <c r="A183" s="2" t="s">
        <v>1</v>
      </c>
      <c r="B183" s="2"/>
      <c r="D183" s="3">
        <f>D147+1</f>
        <v>79</v>
      </c>
    </row>
    <row r="184" spans="1:16" x14ac:dyDescent="0.35">
      <c r="O184" s="4" t="str">
        <f>"Hải phòng, ngày "&amp;DAY(P184)&amp;" tháng "&amp;MONTH(P184)&amp;" năm 2026"</f>
        <v>Hải phòng, ngày 16 tháng 1 năm 2026</v>
      </c>
      <c r="P184" s="5">
        <f>VLOOKUP('Thang 3'!D183,'Đầu vào'!A:H,2,0)</f>
        <v>46038</v>
      </c>
    </row>
    <row r="186" spans="1:16" ht="21" customHeight="1" x14ac:dyDescent="0.35">
      <c r="A186" s="2" t="s">
        <v>2</v>
      </c>
      <c r="B186" s="2"/>
      <c r="C186" s="2"/>
      <c r="D186" s="6" t="s">
        <v>3</v>
      </c>
      <c r="E186" s="7"/>
      <c r="F186" s="11" t="s">
        <v>4</v>
      </c>
      <c r="H186" s="7" t="s">
        <v>5</v>
      </c>
      <c r="I186" s="7"/>
      <c r="J186" s="8"/>
      <c r="L186" s="7" t="s">
        <v>6</v>
      </c>
      <c r="N186" s="8"/>
    </row>
    <row r="187" spans="1:16" ht="21" customHeight="1" x14ac:dyDescent="0.35">
      <c r="A187" s="2" t="s">
        <v>7</v>
      </c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</row>
    <row r="188" spans="1:16" ht="21" customHeight="1" x14ac:dyDescent="0.35">
      <c r="A188" s="1" t="s">
        <v>8</v>
      </c>
      <c r="C188" s="9" t="str">
        <f>VLOOKUP('Thang 3'!D183,'Đầu vào'!A:H,5,0)</f>
        <v>01 tổ</v>
      </c>
    </row>
    <row r="189" spans="1:16" ht="21" customHeight="1" x14ac:dyDescent="0.35">
      <c r="A189" s="1" t="s">
        <v>9</v>
      </c>
    </row>
    <row r="190" spans="1:16" ht="24" customHeight="1" x14ac:dyDescent="0.35">
      <c r="B190" s="156" t="str">
        <f>VLOOKUP('Thang 3'!D183,'Đầu vào'!A:H,6,0)</f>
        <v>Máy đào, pông tông</v>
      </c>
      <c r="C190" s="156"/>
      <c r="D190" s="156"/>
      <c r="E190" s="156"/>
      <c r="F190" s="156"/>
      <c r="G190" s="156"/>
      <c r="H190" s="156"/>
      <c r="I190" s="156"/>
      <c r="J190" s="156"/>
      <c r="K190" s="156"/>
      <c r="L190" s="156"/>
      <c r="M190" s="156"/>
      <c r="N190" s="156"/>
      <c r="O190" s="156"/>
    </row>
    <row r="191" spans="1:16" ht="19.5" customHeight="1" x14ac:dyDescent="0.35">
      <c r="A191" s="2" t="s">
        <v>10</v>
      </c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</row>
    <row r="192" spans="1:16" ht="19.5" customHeight="1" x14ac:dyDescent="0.35">
      <c r="A192" s="2" t="s">
        <v>11</v>
      </c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</row>
    <row r="193" spans="1:16" ht="67.2" customHeight="1" x14ac:dyDescent="0.35">
      <c r="A193" s="9"/>
      <c r="B193" s="157" t="str">
        <f>VLOOKUP('Thang 3'!D183,'Đầu vào'!A:H,3,0)</f>
        <v>- Đào đất lòng kênh bằng máy đào đoạn 7 từ Km: 0+752 đến Km: 0+888.9
- Đắp đất bờ kênh bằng máy đoạn 6 từ Km: 0+593 đến Km: 0+752
- Đắp đất bờ kênh bằng máy đoạn 7 từ Km: 0+752 đến Km: 0+888.9</v>
      </c>
      <c r="C193" s="157"/>
      <c r="D193" s="157"/>
      <c r="E193" s="157"/>
      <c r="F193" s="157"/>
      <c r="G193" s="157"/>
      <c r="H193" s="157"/>
      <c r="I193" s="157"/>
      <c r="J193" s="157"/>
      <c r="K193" s="157"/>
      <c r="L193" s="157"/>
      <c r="M193" s="157"/>
      <c r="N193" s="157"/>
      <c r="O193" s="157"/>
      <c r="P193" s="9"/>
    </row>
    <row r="194" spans="1:16" ht="23.25" customHeight="1" x14ac:dyDescent="0.35">
      <c r="A194" s="2" t="s">
        <v>12</v>
      </c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</row>
    <row r="195" spans="1:16" ht="31.5" customHeight="1" x14ac:dyDescent="0.35">
      <c r="A195" s="9"/>
      <c r="B195" s="157">
        <f>VLOOKUP('Thang 3'!D183,'Đầu vào'!A:H,4,0)</f>
        <v>0</v>
      </c>
      <c r="C195" s="157"/>
      <c r="D195" s="157"/>
      <c r="E195" s="157"/>
      <c r="F195" s="157"/>
      <c r="G195" s="157"/>
      <c r="H195" s="157"/>
      <c r="I195" s="157"/>
      <c r="J195" s="157"/>
      <c r="K195" s="157"/>
      <c r="L195" s="157"/>
      <c r="M195" s="157"/>
      <c r="N195" s="157"/>
      <c r="O195" s="157"/>
      <c r="P195" s="9"/>
    </row>
    <row r="196" spans="1:16" ht="21" customHeight="1" x14ac:dyDescent="0.35">
      <c r="A196" s="2" t="s">
        <v>13</v>
      </c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</row>
    <row r="197" spans="1:16" s="2" customFormat="1" ht="20.25" customHeight="1" x14ac:dyDescent="0.35">
      <c r="A197" s="1" t="s">
        <v>14</v>
      </c>
      <c r="B197" s="1"/>
      <c r="E197" s="1" t="s">
        <v>15</v>
      </c>
      <c r="F197" s="11" t="s">
        <v>4</v>
      </c>
      <c r="G197" s="1"/>
      <c r="H197" s="3" t="s">
        <v>3</v>
      </c>
      <c r="I197" s="1"/>
      <c r="J197" s="8"/>
      <c r="K197" s="1"/>
      <c r="L197" s="7" t="s">
        <v>16</v>
      </c>
      <c r="N197" s="8"/>
      <c r="O197" s="1"/>
    </row>
    <row r="198" spans="1:16" s="2" customFormat="1" ht="6" customHeight="1" x14ac:dyDescent="0.35">
      <c r="A198" s="1"/>
      <c r="B198" s="1"/>
      <c r="E198" s="1"/>
      <c r="F198" s="12"/>
      <c r="G198" s="1"/>
      <c r="H198" s="3"/>
      <c r="I198" s="1"/>
      <c r="J198" s="1"/>
      <c r="K198" s="1"/>
      <c r="L198" s="7"/>
      <c r="N198" s="1"/>
      <c r="O198" s="1"/>
    </row>
    <row r="199" spans="1:16" s="2" customFormat="1" ht="20.25" customHeight="1" x14ac:dyDescent="0.35">
      <c r="A199" s="1" t="s">
        <v>17</v>
      </c>
      <c r="B199" s="1"/>
      <c r="E199" s="1" t="s">
        <v>15</v>
      </c>
      <c r="F199" s="11" t="s">
        <v>4</v>
      </c>
      <c r="G199" s="1"/>
      <c r="H199" s="3" t="s">
        <v>3</v>
      </c>
      <c r="I199" s="1"/>
      <c r="J199" s="8"/>
      <c r="K199" s="1"/>
      <c r="L199" s="7" t="s">
        <v>16</v>
      </c>
      <c r="N199" s="8"/>
    </row>
    <row r="200" spans="1:16" s="2" customFormat="1" ht="5.25" customHeight="1" x14ac:dyDescent="0.35">
      <c r="A200" s="1"/>
      <c r="B200" s="1"/>
      <c r="E200" s="1"/>
      <c r="F200" s="12"/>
      <c r="G200" s="1"/>
      <c r="H200" s="3"/>
      <c r="I200" s="1"/>
      <c r="J200" s="1"/>
      <c r="K200" s="1"/>
      <c r="L200" s="7"/>
      <c r="N200" s="1"/>
      <c r="O200" s="1"/>
    </row>
    <row r="201" spans="1:16" s="2" customFormat="1" ht="21" customHeight="1" x14ac:dyDescent="0.35">
      <c r="A201" s="1" t="s">
        <v>18</v>
      </c>
      <c r="B201" s="1"/>
      <c r="E201" s="1" t="s">
        <v>15</v>
      </c>
      <c r="F201" s="11" t="s">
        <v>4</v>
      </c>
      <c r="G201" s="1"/>
      <c r="H201" s="3" t="s">
        <v>3</v>
      </c>
      <c r="I201" s="1"/>
      <c r="J201" s="8"/>
      <c r="K201" s="1"/>
      <c r="L201" s="7" t="s">
        <v>16</v>
      </c>
      <c r="N201" s="8"/>
    </row>
    <row r="202" spans="1:16" s="2" customFormat="1" ht="6.75" customHeight="1" x14ac:dyDescent="0.35">
      <c r="A202" s="1"/>
      <c r="B202" s="1"/>
      <c r="E202" s="1"/>
      <c r="F202" s="12"/>
      <c r="G202" s="1"/>
      <c r="H202" s="3"/>
      <c r="I202" s="1"/>
      <c r="J202" s="1"/>
      <c r="K202" s="1"/>
      <c r="L202" s="7"/>
      <c r="N202" s="1"/>
      <c r="O202" s="1"/>
    </row>
    <row r="203" spans="1:16" s="2" customFormat="1" ht="19.5" customHeight="1" x14ac:dyDescent="0.35">
      <c r="A203" s="1" t="s">
        <v>19</v>
      </c>
      <c r="B203" s="1"/>
      <c r="E203" s="1" t="s">
        <v>15</v>
      </c>
      <c r="F203" s="11" t="s">
        <v>4</v>
      </c>
      <c r="G203" s="1"/>
      <c r="H203" s="3" t="s">
        <v>3</v>
      </c>
      <c r="I203" s="1"/>
      <c r="J203" s="8"/>
      <c r="K203" s="1"/>
      <c r="L203" s="7" t="s">
        <v>16</v>
      </c>
      <c r="N203" s="8"/>
    </row>
    <row r="204" spans="1:16" ht="7.5" customHeight="1" x14ac:dyDescent="0.35">
      <c r="C204" s="2"/>
      <c r="D204" s="2"/>
      <c r="H204" s="3"/>
      <c r="L204" s="7"/>
      <c r="M204" s="2"/>
      <c r="P204" s="2"/>
    </row>
    <row r="205" spans="1:16" ht="22.5" customHeight="1" x14ac:dyDescent="0.35">
      <c r="A205" s="2" t="s">
        <v>20</v>
      </c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</row>
    <row r="206" spans="1:16" ht="23.25" customHeight="1" x14ac:dyDescent="0.35">
      <c r="B206" s="158">
        <f>VLOOKUP('Thang 3'!D183,'Đầu vào'!A:H,7,0)</f>
        <v>0</v>
      </c>
      <c r="C206" s="158"/>
      <c r="D206" s="158"/>
      <c r="E206" s="158"/>
      <c r="F206" s="158"/>
      <c r="G206" s="158"/>
      <c r="H206" s="158"/>
      <c r="I206" s="158"/>
      <c r="J206" s="158"/>
      <c r="K206" s="158"/>
      <c r="L206" s="158"/>
      <c r="M206" s="158"/>
      <c r="N206" s="158"/>
      <c r="O206" s="158"/>
    </row>
    <row r="207" spans="1:16" ht="20.25" customHeight="1" x14ac:dyDescent="0.35">
      <c r="A207" s="2" t="s">
        <v>21</v>
      </c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</row>
    <row r="208" spans="1:16" ht="24" customHeight="1" x14ac:dyDescent="0.35">
      <c r="B208" s="158">
        <f>VLOOKUP('Thang 3'!D183,'Đầu vào'!A:H,8,0)</f>
        <v>0</v>
      </c>
      <c r="C208" s="158"/>
      <c r="D208" s="158"/>
      <c r="E208" s="158"/>
      <c r="F208" s="158"/>
      <c r="G208" s="158"/>
      <c r="H208" s="158"/>
      <c r="I208" s="158"/>
      <c r="J208" s="158"/>
      <c r="K208" s="158"/>
      <c r="L208" s="158"/>
      <c r="M208" s="158"/>
      <c r="N208" s="158"/>
      <c r="O208" s="158"/>
    </row>
    <row r="210" spans="1:16" s="2" customFormat="1" ht="17.399999999999999" x14ac:dyDescent="0.3">
      <c r="C210" s="10" t="s">
        <v>35</v>
      </c>
      <c r="G210" s="10"/>
      <c r="K210" s="10" t="s">
        <v>22</v>
      </c>
    </row>
    <row r="216" spans="1:16" s="2" customFormat="1" ht="17.399999999999999" x14ac:dyDescent="0.3">
      <c r="C216" s="10" t="str">
        <f>'Đầu vào'!$C$7</f>
        <v xml:space="preserve">Nguyễn Tuấn Thành </v>
      </c>
      <c r="G216" s="10"/>
      <c r="K216" s="10" t="str">
        <f>'Đầu vào'!$C$8</f>
        <v>Nguyễn Sĩ Thoả</v>
      </c>
    </row>
    <row r="217" spans="1:16" ht="22.5" customHeight="1" x14ac:dyDescent="0.35">
      <c r="A217" s="155" t="s">
        <v>0</v>
      </c>
      <c r="B217" s="155"/>
      <c r="C217" s="155"/>
      <c r="D217" s="155"/>
      <c r="E217" s="155"/>
      <c r="F217" s="155"/>
      <c r="G217" s="155"/>
      <c r="H217" s="155"/>
      <c r="I217" s="155"/>
      <c r="J217" s="155"/>
      <c r="K217" s="155"/>
      <c r="L217" s="155"/>
      <c r="M217" s="155"/>
      <c r="N217" s="155"/>
      <c r="O217" s="155"/>
    </row>
    <row r="218" spans="1:16" ht="13.5" customHeight="1" x14ac:dyDescent="0.35"/>
    <row r="219" spans="1:16" x14ac:dyDescent="0.35">
      <c r="A219" s="2" t="s">
        <v>1</v>
      </c>
      <c r="B219" s="2"/>
      <c r="D219" s="3">
        <f>D183+1</f>
        <v>80</v>
      </c>
    </row>
    <row r="220" spans="1:16" x14ac:dyDescent="0.35">
      <c r="O220" s="4" t="str">
        <f>"Hải phòng, ngày "&amp;DAY(P220)&amp;" tháng "&amp;MONTH(P220)&amp;" năm 2026"</f>
        <v>Hải phòng, ngày 17 tháng 1 năm 2026</v>
      </c>
      <c r="P220" s="5">
        <f>VLOOKUP('Thang 3'!D219,'Đầu vào'!A:H,2,0)</f>
        <v>46039</v>
      </c>
    </row>
    <row r="222" spans="1:16" ht="21" customHeight="1" x14ac:dyDescent="0.35">
      <c r="A222" s="2" t="s">
        <v>2</v>
      </c>
      <c r="B222" s="2"/>
      <c r="C222" s="2"/>
      <c r="D222" s="6" t="s">
        <v>3</v>
      </c>
      <c r="E222" s="7"/>
      <c r="F222" s="11" t="s">
        <v>4</v>
      </c>
      <c r="H222" s="7" t="s">
        <v>5</v>
      </c>
      <c r="I222" s="7"/>
      <c r="J222" s="8"/>
      <c r="L222" s="7" t="s">
        <v>6</v>
      </c>
      <c r="N222" s="8"/>
    </row>
    <row r="223" spans="1:16" ht="21" customHeight="1" x14ac:dyDescent="0.35">
      <c r="A223" s="2" t="s">
        <v>7</v>
      </c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</row>
    <row r="224" spans="1:16" ht="21" customHeight="1" x14ac:dyDescent="0.35">
      <c r="A224" s="1" t="s">
        <v>8</v>
      </c>
      <c r="C224" s="9" t="str">
        <f>VLOOKUP('Thang 3'!D219,'Đầu vào'!A:H,5,0)</f>
        <v>01 tổ</v>
      </c>
    </row>
    <row r="225" spans="1:16" ht="21" customHeight="1" x14ac:dyDescent="0.35">
      <c r="A225" s="1" t="s">
        <v>9</v>
      </c>
    </row>
    <row r="226" spans="1:16" ht="24" customHeight="1" x14ac:dyDescent="0.35">
      <c r="B226" s="156" t="str">
        <f>VLOOKUP('Thang 3'!D219,'Đầu vào'!A:H,6,0)</f>
        <v>Máy đào, pông tông</v>
      </c>
      <c r="C226" s="156"/>
      <c r="D226" s="156"/>
      <c r="E226" s="156"/>
      <c r="F226" s="156"/>
      <c r="G226" s="156"/>
      <c r="H226" s="156"/>
      <c r="I226" s="156"/>
      <c r="J226" s="156"/>
      <c r="K226" s="156"/>
      <c r="L226" s="156"/>
      <c r="M226" s="156"/>
      <c r="N226" s="156"/>
      <c r="O226" s="156"/>
    </row>
    <row r="227" spans="1:16" ht="19.5" customHeight="1" x14ac:dyDescent="0.35">
      <c r="A227" s="2" t="s">
        <v>10</v>
      </c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</row>
    <row r="228" spans="1:16" ht="19.5" customHeight="1" x14ac:dyDescent="0.35">
      <c r="A228" s="2" t="s">
        <v>11</v>
      </c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</row>
    <row r="229" spans="1:16" ht="66.599999999999994" customHeight="1" x14ac:dyDescent="0.35">
      <c r="A229" s="9"/>
      <c r="B229" s="157" t="str">
        <f>VLOOKUP('Thang 3'!D219,'Đầu vào'!A:H,3,0)</f>
        <v>- Đào đất lòng kênh bằng máy đào đoạn 7 từ Km: 0+752 đến Km: 0+888.9
- Đắp đất bờ kênh bằng máy đoạn 6 từ Km: 0+593 đến Km: 0+752
- Đắp đất bờ kênh bằng máy đoạn 7 từ Km: 0+752 đến Km: 0+888.9</v>
      </c>
      <c r="C229" s="157"/>
      <c r="D229" s="157"/>
      <c r="E229" s="157"/>
      <c r="F229" s="157"/>
      <c r="G229" s="157"/>
      <c r="H229" s="157"/>
      <c r="I229" s="157"/>
      <c r="J229" s="157"/>
      <c r="K229" s="157"/>
      <c r="L229" s="157"/>
      <c r="M229" s="157"/>
      <c r="N229" s="157"/>
      <c r="O229" s="157"/>
      <c r="P229" s="9"/>
    </row>
    <row r="230" spans="1:16" ht="23.25" customHeight="1" x14ac:dyDescent="0.35">
      <c r="A230" s="2" t="s">
        <v>12</v>
      </c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</row>
    <row r="231" spans="1:16" ht="29.25" customHeight="1" x14ac:dyDescent="0.35">
      <c r="A231" s="9"/>
      <c r="B231" s="157">
        <f>VLOOKUP('Thang 3'!D219,'Đầu vào'!A:H,4,0)</f>
        <v>0</v>
      </c>
      <c r="C231" s="157"/>
      <c r="D231" s="157"/>
      <c r="E231" s="157"/>
      <c r="F231" s="157"/>
      <c r="G231" s="157"/>
      <c r="H231" s="157"/>
      <c r="I231" s="157"/>
      <c r="J231" s="157"/>
      <c r="K231" s="157"/>
      <c r="L231" s="157"/>
      <c r="M231" s="157"/>
      <c r="N231" s="157"/>
      <c r="O231" s="157"/>
      <c r="P231" s="9"/>
    </row>
    <row r="232" spans="1:16" ht="21" customHeight="1" x14ac:dyDescent="0.35">
      <c r="A232" s="2" t="s">
        <v>13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</row>
    <row r="233" spans="1:16" s="2" customFormat="1" ht="20.25" customHeight="1" x14ac:dyDescent="0.35">
      <c r="A233" s="1" t="s">
        <v>14</v>
      </c>
      <c r="B233" s="1"/>
      <c r="E233" s="1" t="s">
        <v>15</v>
      </c>
      <c r="F233" s="11" t="s">
        <v>4</v>
      </c>
      <c r="G233" s="1"/>
      <c r="H233" s="3" t="s">
        <v>3</v>
      </c>
      <c r="I233" s="1"/>
      <c r="J233" s="8"/>
      <c r="K233" s="1"/>
      <c r="L233" s="7" t="s">
        <v>16</v>
      </c>
      <c r="N233" s="8"/>
      <c r="O233" s="1"/>
    </row>
    <row r="234" spans="1:16" s="2" customFormat="1" ht="6" customHeight="1" x14ac:dyDescent="0.35">
      <c r="A234" s="1"/>
      <c r="B234" s="1"/>
      <c r="E234" s="1"/>
      <c r="F234" s="12"/>
      <c r="G234" s="1"/>
      <c r="H234" s="3"/>
      <c r="I234" s="1"/>
      <c r="J234" s="1"/>
      <c r="K234" s="1"/>
      <c r="L234" s="7"/>
      <c r="N234" s="1"/>
      <c r="O234" s="1"/>
    </row>
    <row r="235" spans="1:16" s="2" customFormat="1" ht="20.25" customHeight="1" x14ac:dyDescent="0.35">
      <c r="A235" s="1" t="s">
        <v>17</v>
      </c>
      <c r="B235" s="1"/>
      <c r="E235" s="1" t="s">
        <v>15</v>
      </c>
      <c r="F235" s="11" t="s">
        <v>4</v>
      </c>
      <c r="G235" s="1"/>
      <c r="H235" s="3" t="s">
        <v>3</v>
      </c>
      <c r="I235" s="1"/>
      <c r="J235" s="8"/>
      <c r="K235" s="1"/>
      <c r="L235" s="7" t="s">
        <v>16</v>
      </c>
      <c r="N235" s="8"/>
    </row>
    <row r="236" spans="1:16" s="2" customFormat="1" ht="5.25" customHeight="1" x14ac:dyDescent="0.35">
      <c r="A236" s="1"/>
      <c r="B236" s="1"/>
      <c r="E236" s="1"/>
      <c r="F236" s="12"/>
      <c r="G236" s="1"/>
      <c r="H236" s="3"/>
      <c r="I236" s="1"/>
      <c r="J236" s="1"/>
      <c r="K236" s="1"/>
      <c r="L236" s="7"/>
      <c r="N236" s="1"/>
      <c r="O236" s="1"/>
    </row>
    <row r="237" spans="1:16" s="2" customFormat="1" ht="21" customHeight="1" x14ac:dyDescent="0.35">
      <c r="A237" s="1" t="s">
        <v>18</v>
      </c>
      <c r="B237" s="1"/>
      <c r="E237" s="1" t="s">
        <v>15</v>
      </c>
      <c r="F237" s="11" t="s">
        <v>4</v>
      </c>
      <c r="G237" s="1"/>
      <c r="H237" s="3" t="s">
        <v>3</v>
      </c>
      <c r="I237" s="1"/>
      <c r="J237" s="8"/>
      <c r="K237" s="1"/>
      <c r="L237" s="7" t="s">
        <v>16</v>
      </c>
      <c r="N237" s="8"/>
    </row>
    <row r="238" spans="1:16" s="2" customFormat="1" ht="6.75" customHeight="1" x14ac:dyDescent="0.35">
      <c r="A238" s="1"/>
      <c r="B238" s="1"/>
      <c r="E238" s="1"/>
      <c r="F238" s="12"/>
      <c r="G238" s="1"/>
      <c r="H238" s="3"/>
      <c r="I238" s="1"/>
      <c r="J238" s="1"/>
      <c r="K238" s="1"/>
      <c r="L238" s="7"/>
      <c r="N238" s="1"/>
      <c r="O238" s="1"/>
    </row>
    <row r="239" spans="1:16" s="2" customFormat="1" ht="19.5" customHeight="1" x14ac:dyDescent="0.35">
      <c r="A239" s="1" t="s">
        <v>19</v>
      </c>
      <c r="B239" s="1"/>
      <c r="E239" s="1" t="s">
        <v>15</v>
      </c>
      <c r="F239" s="11" t="s">
        <v>4</v>
      </c>
      <c r="G239" s="1"/>
      <c r="H239" s="3" t="s">
        <v>3</v>
      </c>
      <c r="I239" s="1"/>
      <c r="J239" s="8"/>
      <c r="K239" s="1"/>
      <c r="L239" s="7" t="s">
        <v>16</v>
      </c>
      <c r="N239" s="8"/>
    </row>
    <row r="240" spans="1:16" ht="7.5" customHeight="1" x14ac:dyDescent="0.35">
      <c r="C240" s="2"/>
      <c r="D240" s="2"/>
      <c r="H240" s="3"/>
      <c r="L240" s="7"/>
      <c r="M240" s="2"/>
      <c r="P240" s="2"/>
    </row>
    <row r="241" spans="1:16" ht="22.5" customHeight="1" x14ac:dyDescent="0.35">
      <c r="A241" s="2" t="s">
        <v>20</v>
      </c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</row>
    <row r="242" spans="1:16" ht="23.25" customHeight="1" x14ac:dyDescent="0.35">
      <c r="B242" s="158">
        <f>VLOOKUP('Thang 3'!D219,'Đầu vào'!A:H,7,0)</f>
        <v>0</v>
      </c>
      <c r="C242" s="158"/>
      <c r="D242" s="158"/>
      <c r="E242" s="158"/>
      <c r="F242" s="158"/>
      <c r="G242" s="158"/>
      <c r="H242" s="158"/>
      <c r="I242" s="158"/>
      <c r="J242" s="158"/>
      <c r="K242" s="158"/>
      <c r="L242" s="158"/>
      <c r="M242" s="158"/>
      <c r="N242" s="158"/>
      <c r="O242" s="158"/>
    </row>
    <row r="243" spans="1:16" ht="20.25" customHeight="1" x14ac:dyDescent="0.35">
      <c r="A243" s="2" t="s">
        <v>21</v>
      </c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</row>
    <row r="244" spans="1:16" ht="24" customHeight="1" x14ac:dyDescent="0.35">
      <c r="B244" s="158">
        <f>VLOOKUP('Thang 3'!D219,'Đầu vào'!A:H,8,0)</f>
        <v>0</v>
      </c>
      <c r="C244" s="158"/>
      <c r="D244" s="158"/>
      <c r="E244" s="158"/>
      <c r="F244" s="158"/>
      <c r="G244" s="158"/>
      <c r="H244" s="158"/>
      <c r="I244" s="158"/>
      <c r="J244" s="158"/>
      <c r="K244" s="158"/>
      <c r="L244" s="158"/>
      <c r="M244" s="158"/>
      <c r="N244" s="158"/>
      <c r="O244" s="158"/>
    </row>
    <row r="246" spans="1:16" s="2" customFormat="1" ht="17.399999999999999" x14ac:dyDescent="0.3">
      <c r="C246" s="10" t="s">
        <v>35</v>
      </c>
      <c r="G246" s="10"/>
      <c r="K246" s="10" t="s">
        <v>22</v>
      </c>
    </row>
    <row r="252" spans="1:16" s="2" customFormat="1" ht="17.399999999999999" x14ac:dyDescent="0.3">
      <c r="C252" s="10" t="str">
        <f>'Đầu vào'!$C$7</f>
        <v xml:space="preserve">Nguyễn Tuấn Thành </v>
      </c>
      <c r="G252" s="10"/>
      <c r="K252" s="10" t="str">
        <f>'Đầu vào'!$C$8</f>
        <v>Nguyễn Sĩ Thoả</v>
      </c>
    </row>
    <row r="253" spans="1:16" ht="22.5" customHeight="1" x14ac:dyDescent="0.35">
      <c r="A253" s="155" t="s">
        <v>0</v>
      </c>
      <c r="B253" s="155"/>
      <c r="C253" s="155"/>
      <c r="D253" s="155"/>
      <c r="E253" s="155"/>
      <c r="F253" s="155"/>
      <c r="G253" s="155"/>
      <c r="H253" s="155"/>
      <c r="I253" s="155"/>
      <c r="J253" s="155"/>
      <c r="K253" s="155"/>
      <c r="L253" s="155"/>
      <c r="M253" s="155"/>
      <c r="N253" s="155"/>
      <c r="O253" s="155"/>
    </row>
    <row r="254" spans="1:16" ht="13.5" customHeight="1" x14ac:dyDescent="0.35"/>
    <row r="255" spans="1:16" x14ac:dyDescent="0.35">
      <c r="A255" s="2" t="s">
        <v>1</v>
      </c>
      <c r="B255" s="2"/>
      <c r="D255" s="3">
        <f>D219+1</f>
        <v>81</v>
      </c>
    </row>
    <row r="256" spans="1:16" x14ac:dyDescent="0.35">
      <c r="O256" s="4" t="str">
        <f>"Hải phòng, ngày "&amp;DAY(P256)&amp;" tháng "&amp;MONTH(P256)&amp;" năm 2026"</f>
        <v>Hải phòng, ngày 18 tháng 1 năm 2026</v>
      </c>
      <c r="P256" s="5">
        <f>VLOOKUP('Thang 3'!D255,'Đầu vào'!A:H,2,0)</f>
        <v>46040</v>
      </c>
    </row>
    <row r="258" spans="1:16" ht="21" customHeight="1" x14ac:dyDescent="0.35">
      <c r="A258" s="2" t="s">
        <v>2</v>
      </c>
      <c r="B258" s="2"/>
      <c r="C258" s="2"/>
      <c r="D258" s="6" t="s">
        <v>3</v>
      </c>
      <c r="E258" s="7"/>
      <c r="F258" s="11" t="s">
        <v>4</v>
      </c>
      <c r="H258" s="7" t="s">
        <v>5</v>
      </c>
      <c r="I258" s="7"/>
      <c r="J258" s="8"/>
      <c r="L258" s="7" t="s">
        <v>6</v>
      </c>
      <c r="N258" s="8"/>
    </row>
    <row r="259" spans="1:16" ht="21" customHeight="1" x14ac:dyDescent="0.35">
      <c r="A259" s="2" t="s">
        <v>7</v>
      </c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</row>
    <row r="260" spans="1:16" ht="21" customHeight="1" x14ac:dyDescent="0.35">
      <c r="A260" s="1" t="s">
        <v>8</v>
      </c>
      <c r="C260" s="9" t="str">
        <f>VLOOKUP('Thang 3'!D255,'Đầu vào'!A:H,5,0)</f>
        <v>01 tổ</v>
      </c>
    </row>
    <row r="261" spans="1:16" ht="21" customHeight="1" x14ac:dyDescent="0.35">
      <c r="A261" s="1" t="s">
        <v>9</v>
      </c>
    </row>
    <row r="262" spans="1:16" ht="24" customHeight="1" x14ac:dyDescent="0.35">
      <c r="B262" s="156" t="str">
        <f>VLOOKUP('Thang 3'!D255,'Đầu vào'!A:H,6,0)</f>
        <v>Máy đào, pông tông</v>
      </c>
      <c r="C262" s="156"/>
      <c r="D262" s="156"/>
      <c r="E262" s="156"/>
      <c r="F262" s="156"/>
      <c r="G262" s="156"/>
      <c r="H262" s="156"/>
      <c r="I262" s="156"/>
      <c r="J262" s="156"/>
      <c r="K262" s="156"/>
      <c r="L262" s="156"/>
      <c r="M262" s="156"/>
      <c r="N262" s="156"/>
      <c r="O262" s="156"/>
    </row>
    <row r="263" spans="1:16" ht="19.5" customHeight="1" x14ac:dyDescent="0.35">
      <c r="A263" s="2" t="s">
        <v>10</v>
      </c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</row>
    <row r="264" spans="1:16" ht="19.5" customHeight="1" x14ac:dyDescent="0.35">
      <c r="A264" s="2" t="s">
        <v>11</v>
      </c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</row>
    <row r="265" spans="1:16" ht="61.8" customHeight="1" x14ac:dyDescent="0.35">
      <c r="A265" s="9"/>
      <c r="B265" s="157" t="str">
        <f>VLOOKUP('Thang 3'!D255,'Đầu vào'!A:H,3,0)</f>
        <v>- Đào đất lòng kênh bằng máy đào đoạn 7 từ Km: 0+752 đến Km: 0+888.9
- Đắp đất bờ kênh bằng máy đoạn 6 từ Km: 0+593 đến Km: 0+752
- Đắp đất bờ kênh bằng máy đoạn 7 từ Km: 0+752 đến Km: 0+888.9</v>
      </c>
      <c r="C265" s="157"/>
      <c r="D265" s="157"/>
      <c r="E265" s="157"/>
      <c r="F265" s="157"/>
      <c r="G265" s="157"/>
      <c r="H265" s="157"/>
      <c r="I265" s="157"/>
      <c r="J265" s="157"/>
      <c r="K265" s="157"/>
      <c r="L265" s="157"/>
      <c r="M265" s="157"/>
      <c r="N265" s="157"/>
      <c r="O265" s="157"/>
      <c r="P265" s="9"/>
    </row>
    <row r="266" spans="1:16" ht="23.25" customHeight="1" x14ac:dyDescent="0.35">
      <c r="A266" s="2" t="s">
        <v>12</v>
      </c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</row>
    <row r="267" spans="1:16" ht="27.75" customHeight="1" x14ac:dyDescent="0.35">
      <c r="A267" s="9"/>
      <c r="B267" s="157">
        <f>VLOOKUP('Thang 3'!D255,'Đầu vào'!A:H,4,0)</f>
        <v>0</v>
      </c>
      <c r="C267" s="157"/>
      <c r="D267" s="157"/>
      <c r="E267" s="157"/>
      <c r="F267" s="157"/>
      <c r="G267" s="157"/>
      <c r="H267" s="157"/>
      <c r="I267" s="157"/>
      <c r="J267" s="157"/>
      <c r="K267" s="157"/>
      <c r="L267" s="157"/>
      <c r="M267" s="157"/>
      <c r="N267" s="157"/>
      <c r="O267" s="157"/>
      <c r="P267" s="9"/>
    </row>
    <row r="268" spans="1:16" ht="21" customHeight="1" x14ac:dyDescent="0.35">
      <c r="A268" s="2" t="s">
        <v>13</v>
      </c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</row>
    <row r="269" spans="1:16" s="2" customFormat="1" ht="20.25" customHeight="1" x14ac:dyDescent="0.35">
      <c r="A269" s="1" t="s">
        <v>14</v>
      </c>
      <c r="B269" s="1"/>
      <c r="E269" s="1" t="s">
        <v>15</v>
      </c>
      <c r="F269" s="11" t="s">
        <v>4</v>
      </c>
      <c r="G269" s="1"/>
      <c r="H269" s="3" t="s">
        <v>3</v>
      </c>
      <c r="I269" s="1"/>
      <c r="J269" s="8"/>
      <c r="K269" s="1"/>
      <c r="L269" s="7" t="s">
        <v>16</v>
      </c>
      <c r="N269" s="8"/>
      <c r="O269" s="1"/>
    </row>
    <row r="270" spans="1:16" s="2" customFormat="1" ht="6" customHeight="1" x14ac:dyDescent="0.35">
      <c r="A270" s="1"/>
      <c r="B270" s="1"/>
      <c r="E270" s="1"/>
      <c r="F270" s="12"/>
      <c r="G270" s="1"/>
      <c r="H270" s="3"/>
      <c r="I270" s="1"/>
      <c r="J270" s="1"/>
      <c r="K270" s="1"/>
      <c r="L270" s="7"/>
      <c r="N270" s="1"/>
      <c r="O270" s="1"/>
    </row>
    <row r="271" spans="1:16" s="2" customFormat="1" ht="20.25" customHeight="1" x14ac:dyDescent="0.35">
      <c r="A271" s="1" t="s">
        <v>17</v>
      </c>
      <c r="B271" s="1"/>
      <c r="E271" s="1" t="s">
        <v>15</v>
      </c>
      <c r="F271" s="11" t="s">
        <v>4</v>
      </c>
      <c r="G271" s="1"/>
      <c r="H271" s="3" t="s">
        <v>3</v>
      </c>
      <c r="I271" s="1"/>
      <c r="J271" s="8"/>
      <c r="K271" s="1"/>
      <c r="L271" s="7" t="s">
        <v>16</v>
      </c>
      <c r="N271" s="8"/>
    </row>
    <row r="272" spans="1:16" s="2" customFormat="1" ht="5.25" customHeight="1" x14ac:dyDescent="0.35">
      <c r="A272" s="1"/>
      <c r="B272" s="1"/>
      <c r="E272" s="1"/>
      <c r="F272" s="12"/>
      <c r="G272" s="1"/>
      <c r="H272" s="3"/>
      <c r="I272" s="1"/>
      <c r="J272" s="1"/>
      <c r="K272" s="1"/>
      <c r="L272" s="7"/>
      <c r="N272" s="1"/>
      <c r="O272" s="1"/>
    </row>
    <row r="273" spans="1:16" s="2" customFormat="1" ht="21" customHeight="1" x14ac:dyDescent="0.35">
      <c r="A273" s="1" t="s">
        <v>18</v>
      </c>
      <c r="B273" s="1"/>
      <c r="E273" s="1" t="s">
        <v>15</v>
      </c>
      <c r="F273" s="11" t="s">
        <v>4</v>
      </c>
      <c r="G273" s="1"/>
      <c r="H273" s="3" t="s">
        <v>3</v>
      </c>
      <c r="I273" s="1"/>
      <c r="J273" s="8"/>
      <c r="K273" s="1"/>
      <c r="L273" s="7" t="s">
        <v>16</v>
      </c>
      <c r="N273" s="8"/>
    </row>
    <row r="274" spans="1:16" s="2" customFormat="1" ht="6.75" customHeight="1" x14ac:dyDescent="0.35">
      <c r="A274" s="1"/>
      <c r="B274" s="1"/>
      <c r="E274" s="1"/>
      <c r="F274" s="12"/>
      <c r="G274" s="1"/>
      <c r="H274" s="3"/>
      <c r="I274" s="1"/>
      <c r="J274" s="1"/>
      <c r="K274" s="1"/>
      <c r="L274" s="7"/>
      <c r="N274" s="1"/>
      <c r="O274" s="1"/>
    </row>
    <row r="275" spans="1:16" s="2" customFormat="1" ht="19.5" customHeight="1" x14ac:dyDescent="0.35">
      <c r="A275" s="1" t="s">
        <v>19</v>
      </c>
      <c r="B275" s="1"/>
      <c r="E275" s="1" t="s">
        <v>15</v>
      </c>
      <c r="F275" s="11" t="s">
        <v>4</v>
      </c>
      <c r="G275" s="1"/>
      <c r="H275" s="3" t="s">
        <v>3</v>
      </c>
      <c r="I275" s="1"/>
      <c r="J275" s="8"/>
      <c r="K275" s="1"/>
      <c r="L275" s="7" t="s">
        <v>16</v>
      </c>
      <c r="N275" s="8"/>
    </row>
    <row r="276" spans="1:16" ht="7.5" customHeight="1" x14ac:dyDescent="0.35">
      <c r="C276" s="2"/>
      <c r="D276" s="2"/>
      <c r="H276" s="3"/>
      <c r="L276" s="7"/>
      <c r="M276" s="2"/>
      <c r="P276" s="2"/>
    </row>
    <row r="277" spans="1:16" ht="22.5" customHeight="1" x14ac:dyDescent="0.35">
      <c r="A277" s="2" t="s">
        <v>20</v>
      </c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</row>
    <row r="278" spans="1:16" ht="23.25" customHeight="1" x14ac:dyDescent="0.35">
      <c r="B278" s="158">
        <f>VLOOKUP('Thang 3'!D255,'Đầu vào'!A:H,7,0)</f>
        <v>0</v>
      </c>
      <c r="C278" s="158"/>
      <c r="D278" s="158"/>
      <c r="E278" s="158"/>
      <c r="F278" s="158"/>
      <c r="G278" s="158"/>
      <c r="H278" s="158"/>
      <c r="I278" s="158"/>
      <c r="J278" s="158"/>
      <c r="K278" s="158"/>
      <c r="L278" s="158"/>
      <c r="M278" s="158"/>
      <c r="N278" s="158"/>
      <c r="O278" s="158"/>
    </row>
    <row r="279" spans="1:16" ht="20.25" customHeight="1" x14ac:dyDescent="0.35">
      <c r="A279" s="2" t="s">
        <v>21</v>
      </c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</row>
    <row r="280" spans="1:16" ht="24" customHeight="1" x14ac:dyDescent="0.35">
      <c r="B280" s="158">
        <f>VLOOKUP('Thang 3'!D255,'Đầu vào'!A:H,8,0)</f>
        <v>0</v>
      </c>
      <c r="C280" s="158"/>
      <c r="D280" s="158"/>
      <c r="E280" s="158"/>
      <c r="F280" s="158"/>
      <c r="G280" s="158"/>
      <c r="H280" s="158"/>
      <c r="I280" s="158"/>
      <c r="J280" s="158"/>
      <c r="K280" s="158"/>
      <c r="L280" s="158"/>
      <c r="M280" s="158"/>
      <c r="N280" s="158"/>
      <c r="O280" s="158"/>
    </row>
    <row r="282" spans="1:16" s="2" customFormat="1" ht="17.399999999999999" x14ac:dyDescent="0.3">
      <c r="C282" s="10" t="s">
        <v>35</v>
      </c>
      <c r="G282" s="10"/>
      <c r="K282" s="10" t="s">
        <v>22</v>
      </c>
    </row>
    <row r="288" spans="1:16" s="2" customFormat="1" ht="17.399999999999999" x14ac:dyDescent="0.3">
      <c r="C288" s="10" t="str">
        <f>'Đầu vào'!$C$7</f>
        <v xml:space="preserve">Nguyễn Tuấn Thành </v>
      </c>
      <c r="G288" s="10"/>
      <c r="K288" s="10" t="str">
        <f>'Đầu vào'!$C$8</f>
        <v>Nguyễn Sĩ Thoả</v>
      </c>
    </row>
    <row r="289" spans="1:16" ht="22.5" customHeight="1" x14ac:dyDescent="0.35">
      <c r="A289" s="155" t="s">
        <v>0</v>
      </c>
      <c r="B289" s="155"/>
      <c r="C289" s="155"/>
      <c r="D289" s="155"/>
      <c r="E289" s="155"/>
      <c r="F289" s="155"/>
      <c r="G289" s="155"/>
      <c r="H289" s="155"/>
      <c r="I289" s="155"/>
      <c r="J289" s="155"/>
      <c r="K289" s="155"/>
      <c r="L289" s="155"/>
      <c r="M289" s="155"/>
      <c r="N289" s="155"/>
      <c r="O289" s="155"/>
    </row>
    <row r="290" spans="1:16" ht="13.5" customHeight="1" x14ac:dyDescent="0.35"/>
    <row r="291" spans="1:16" x14ac:dyDescent="0.35">
      <c r="A291" s="2" t="s">
        <v>1</v>
      </c>
      <c r="B291" s="2"/>
      <c r="D291" s="3">
        <f>D255+1</f>
        <v>82</v>
      </c>
    </row>
    <row r="292" spans="1:16" x14ac:dyDescent="0.35">
      <c r="O292" s="4" t="str">
        <f>"Hải phòng, ngày "&amp;DAY(P292)&amp;" tháng "&amp;MONTH(P292)&amp;" năm 2026"</f>
        <v>Hải phòng, ngày 19 tháng 1 năm 2026</v>
      </c>
      <c r="P292" s="5">
        <f>VLOOKUP('Thang 3'!D291,'Đầu vào'!A:H,2,0)</f>
        <v>46041</v>
      </c>
    </row>
    <row r="294" spans="1:16" ht="21" customHeight="1" x14ac:dyDescent="0.35">
      <c r="A294" s="2" t="s">
        <v>2</v>
      </c>
      <c r="B294" s="2"/>
      <c r="C294" s="2"/>
      <c r="D294" s="6" t="s">
        <v>3</v>
      </c>
      <c r="E294" s="7"/>
      <c r="F294" s="11" t="s">
        <v>4</v>
      </c>
      <c r="H294" s="7" t="s">
        <v>5</v>
      </c>
      <c r="I294" s="7"/>
      <c r="J294" s="8"/>
      <c r="L294" s="7" t="s">
        <v>6</v>
      </c>
      <c r="N294" s="8"/>
    </row>
    <row r="295" spans="1:16" ht="21" customHeight="1" x14ac:dyDescent="0.35">
      <c r="A295" s="2" t="s">
        <v>7</v>
      </c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</row>
    <row r="296" spans="1:16" ht="21" customHeight="1" x14ac:dyDescent="0.35">
      <c r="A296" s="1" t="s">
        <v>8</v>
      </c>
      <c r="C296" s="9" t="str">
        <f>VLOOKUP('Thang 3'!D291,'Đầu vào'!A:H,5,0)</f>
        <v>01 tổ</v>
      </c>
    </row>
    <row r="297" spans="1:16" ht="21" customHeight="1" x14ac:dyDescent="0.35">
      <c r="A297" s="1" t="s">
        <v>9</v>
      </c>
    </row>
    <row r="298" spans="1:16" ht="24" customHeight="1" x14ac:dyDescent="0.35">
      <c r="B298" s="156" t="str">
        <f>VLOOKUP('Thang 3'!D291,'Đầu vào'!A:H,6,0)</f>
        <v>Máy đào, pông tông</v>
      </c>
      <c r="C298" s="156"/>
      <c r="D298" s="156"/>
      <c r="E298" s="156"/>
      <c r="F298" s="156"/>
      <c r="G298" s="156"/>
      <c r="H298" s="156"/>
      <c r="I298" s="156"/>
      <c r="J298" s="156"/>
      <c r="K298" s="156"/>
      <c r="L298" s="156"/>
      <c r="M298" s="156"/>
      <c r="N298" s="156"/>
      <c r="O298" s="156"/>
    </row>
    <row r="299" spans="1:16" ht="19.5" customHeight="1" x14ac:dyDescent="0.35">
      <c r="A299" s="2" t="s">
        <v>10</v>
      </c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</row>
    <row r="300" spans="1:16" ht="19.5" customHeight="1" x14ac:dyDescent="0.35">
      <c r="A300" s="2" t="s">
        <v>11</v>
      </c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</row>
    <row r="301" spans="1:16" ht="68.400000000000006" customHeight="1" x14ac:dyDescent="0.35">
      <c r="A301" s="9"/>
      <c r="B301" s="157" t="str">
        <f>VLOOKUP('Thang 3'!D291,'Đầu vào'!A:H,3,0)</f>
        <v>- Đào đất lòng kênh bằng máy đào đoạn 7 từ Km: 0+752 đến Km: 0+888.9
- Đắp đất bờ kênh bằng máy đoạn 6 từ Km: 0+593 đến Km: 0+752
- Đắp đất bờ kênh bằng máy đoạn 7 từ Km: 0+752 đến Km: 0+888.9</v>
      </c>
      <c r="C301" s="157"/>
      <c r="D301" s="157"/>
      <c r="E301" s="157"/>
      <c r="F301" s="157"/>
      <c r="G301" s="157"/>
      <c r="H301" s="157"/>
      <c r="I301" s="157"/>
      <c r="J301" s="157"/>
      <c r="K301" s="157"/>
      <c r="L301" s="157"/>
      <c r="M301" s="157"/>
      <c r="N301" s="157"/>
      <c r="O301" s="157"/>
      <c r="P301" s="9"/>
    </row>
    <row r="302" spans="1:16" ht="23.25" customHeight="1" x14ac:dyDescent="0.35">
      <c r="A302" s="2" t="s">
        <v>12</v>
      </c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</row>
    <row r="303" spans="1:16" ht="24" customHeight="1" x14ac:dyDescent="0.35">
      <c r="A303" s="9"/>
      <c r="B303" s="157">
        <f>VLOOKUP('Thang 3'!D291,'Đầu vào'!A:H,4,0)</f>
        <v>0</v>
      </c>
      <c r="C303" s="157"/>
      <c r="D303" s="157"/>
      <c r="E303" s="157"/>
      <c r="F303" s="157"/>
      <c r="G303" s="157"/>
      <c r="H303" s="157"/>
      <c r="I303" s="157"/>
      <c r="J303" s="157"/>
      <c r="K303" s="157"/>
      <c r="L303" s="157"/>
      <c r="M303" s="157"/>
      <c r="N303" s="157"/>
      <c r="O303" s="157"/>
      <c r="P303" s="9"/>
    </row>
    <row r="304" spans="1:16" ht="21" customHeight="1" x14ac:dyDescent="0.35">
      <c r="A304" s="2" t="s">
        <v>13</v>
      </c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</row>
    <row r="305" spans="1:16" s="2" customFormat="1" ht="20.25" customHeight="1" x14ac:dyDescent="0.35">
      <c r="A305" s="1" t="s">
        <v>14</v>
      </c>
      <c r="B305" s="1"/>
      <c r="E305" s="1" t="s">
        <v>15</v>
      </c>
      <c r="F305" s="11" t="s">
        <v>4</v>
      </c>
      <c r="G305" s="1"/>
      <c r="H305" s="3" t="s">
        <v>3</v>
      </c>
      <c r="I305" s="1"/>
      <c r="J305" s="8"/>
      <c r="K305" s="1"/>
      <c r="L305" s="7" t="s">
        <v>16</v>
      </c>
      <c r="N305" s="8"/>
      <c r="O305" s="1"/>
    </row>
    <row r="306" spans="1:16" s="2" customFormat="1" ht="6" customHeight="1" x14ac:dyDescent="0.35">
      <c r="A306" s="1"/>
      <c r="B306" s="1"/>
      <c r="E306" s="1"/>
      <c r="F306" s="12"/>
      <c r="G306" s="1"/>
      <c r="H306" s="3"/>
      <c r="I306" s="1"/>
      <c r="J306" s="1"/>
      <c r="K306" s="1"/>
      <c r="L306" s="7"/>
      <c r="N306" s="1"/>
      <c r="O306" s="1"/>
    </row>
    <row r="307" spans="1:16" s="2" customFormat="1" ht="20.25" customHeight="1" x14ac:dyDescent="0.35">
      <c r="A307" s="1" t="s">
        <v>17</v>
      </c>
      <c r="B307" s="1"/>
      <c r="E307" s="1" t="s">
        <v>15</v>
      </c>
      <c r="F307" s="11" t="s">
        <v>4</v>
      </c>
      <c r="G307" s="1"/>
      <c r="H307" s="3" t="s">
        <v>3</v>
      </c>
      <c r="I307" s="1"/>
      <c r="J307" s="8"/>
      <c r="K307" s="1"/>
      <c r="L307" s="7" t="s">
        <v>16</v>
      </c>
      <c r="N307" s="8"/>
    </row>
    <row r="308" spans="1:16" s="2" customFormat="1" ht="5.25" customHeight="1" x14ac:dyDescent="0.35">
      <c r="A308" s="1"/>
      <c r="B308" s="1"/>
      <c r="E308" s="1"/>
      <c r="F308" s="12"/>
      <c r="G308" s="1"/>
      <c r="H308" s="3"/>
      <c r="I308" s="1"/>
      <c r="J308" s="1"/>
      <c r="K308" s="1"/>
      <c r="L308" s="7"/>
      <c r="N308" s="1"/>
      <c r="O308" s="1"/>
    </row>
    <row r="309" spans="1:16" s="2" customFormat="1" ht="21" customHeight="1" x14ac:dyDescent="0.35">
      <c r="A309" s="1" t="s">
        <v>18</v>
      </c>
      <c r="B309" s="1"/>
      <c r="E309" s="1" t="s">
        <v>15</v>
      </c>
      <c r="F309" s="11" t="s">
        <v>4</v>
      </c>
      <c r="G309" s="1"/>
      <c r="H309" s="3" t="s">
        <v>3</v>
      </c>
      <c r="I309" s="1"/>
      <c r="J309" s="8"/>
      <c r="K309" s="1"/>
      <c r="L309" s="7" t="s">
        <v>16</v>
      </c>
      <c r="N309" s="8"/>
    </row>
    <row r="310" spans="1:16" s="2" customFormat="1" ht="6.75" customHeight="1" x14ac:dyDescent="0.35">
      <c r="A310" s="1"/>
      <c r="B310" s="1"/>
      <c r="E310" s="1"/>
      <c r="F310" s="12"/>
      <c r="G310" s="1"/>
      <c r="H310" s="3"/>
      <c r="I310" s="1"/>
      <c r="J310" s="1"/>
      <c r="K310" s="1"/>
      <c r="L310" s="7"/>
      <c r="N310" s="1"/>
      <c r="O310" s="1"/>
    </row>
    <row r="311" spans="1:16" s="2" customFormat="1" ht="19.5" customHeight="1" x14ac:dyDescent="0.35">
      <c r="A311" s="1" t="s">
        <v>19</v>
      </c>
      <c r="B311" s="1"/>
      <c r="E311" s="1" t="s">
        <v>15</v>
      </c>
      <c r="F311" s="11" t="s">
        <v>4</v>
      </c>
      <c r="G311" s="1"/>
      <c r="H311" s="3" t="s">
        <v>3</v>
      </c>
      <c r="I311" s="1"/>
      <c r="J311" s="8"/>
      <c r="K311" s="1"/>
      <c r="L311" s="7" t="s">
        <v>16</v>
      </c>
      <c r="N311" s="8"/>
    </row>
    <row r="312" spans="1:16" ht="7.5" customHeight="1" x14ac:dyDescent="0.35">
      <c r="C312" s="2"/>
      <c r="D312" s="2"/>
      <c r="H312" s="3"/>
      <c r="L312" s="7"/>
      <c r="M312" s="2"/>
      <c r="P312" s="2"/>
    </row>
    <row r="313" spans="1:16" ht="22.5" customHeight="1" x14ac:dyDescent="0.35">
      <c r="A313" s="2" t="s">
        <v>20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</row>
    <row r="314" spans="1:16" ht="23.25" customHeight="1" x14ac:dyDescent="0.35">
      <c r="B314" s="158">
        <f>VLOOKUP('Thang 3'!D291,'Đầu vào'!A:H,7,0)</f>
        <v>0</v>
      </c>
      <c r="C314" s="158"/>
      <c r="D314" s="158"/>
      <c r="E314" s="158"/>
      <c r="F314" s="158"/>
      <c r="G314" s="158"/>
      <c r="H314" s="158"/>
      <c r="I314" s="158"/>
      <c r="J314" s="158"/>
      <c r="K314" s="158"/>
      <c r="L314" s="158"/>
      <c r="M314" s="158"/>
      <c r="N314" s="158"/>
      <c r="O314" s="158"/>
    </row>
    <row r="315" spans="1:16" ht="20.25" customHeight="1" x14ac:dyDescent="0.35">
      <c r="A315" s="2" t="s">
        <v>21</v>
      </c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</row>
    <row r="316" spans="1:16" ht="24" customHeight="1" x14ac:dyDescent="0.35">
      <c r="B316" s="158">
        <f>VLOOKUP('Thang 3'!D291,'Đầu vào'!A:H,8,0)</f>
        <v>0</v>
      </c>
      <c r="C316" s="158"/>
      <c r="D316" s="158"/>
      <c r="E316" s="158"/>
      <c r="F316" s="158"/>
      <c r="G316" s="158"/>
      <c r="H316" s="158"/>
      <c r="I316" s="158"/>
      <c r="J316" s="158"/>
      <c r="K316" s="158"/>
      <c r="L316" s="158"/>
      <c r="M316" s="158"/>
      <c r="N316" s="158"/>
      <c r="O316" s="158"/>
    </row>
    <row r="318" spans="1:16" s="2" customFormat="1" ht="17.399999999999999" x14ac:dyDescent="0.3">
      <c r="C318" s="10" t="s">
        <v>35</v>
      </c>
      <c r="G318" s="10"/>
      <c r="K318" s="10" t="s">
        <v>22</v>
      </c>
    </row>
    <row r="324" spans="1:16" s="2" customFormat="1" ht="17.399999999999999" x14ac:dyDescent="0.3">
      <c r="C324" s="10" t="str">
        <f>'Đầu vào'!$C$7</f>
        <v xml:space="preserve">Nguyễn Tuấn Thành </v>
      </c>
      <c r="G324" s="10"/>
      <c r="K324" s="10" t="str">
        <f>'Đầu vào'!$C$8</f>
        <v>Nguyễn Sĩ Thoả</v>
      </c>
    </row>
    <row r="325" spans="1:16" ht="22.5" customHeight="1" x14ac:dyDescent="0.35">
      <c r="A325" s="155" t="s">
        <v>0</v>
      </c>
      <c r="B325" s="155"/>
      <c r="C325" s="155"/>
      <c r="D325" s="155"/>
      <c r="E325" s="155"/>
      <c r="F325" s="155"/>
      <c r="G325" s="155"/>
      <c r="H325" s="155"/>
      <c r="I325" s="155"/>
      <c r="J325" s="155"/>
      <c r="K325" s="155"/>
      <c r="L325" s="155"/>
      <c r="M325" s="155"/>
      <c r="N325" s="155"/>
      <c r="O325" s="155"/>
    </row>
    <row r="326" spans="1:16" ht="13.5" customHeight="1" x14ac:dyDescent="0.35"/>
    <row r="327" spans="1:16" x14ac:dyDescent="0.35">
      <c r="A327" s="2" t="s">
        <v>1</v>
      </c>
      <c r="B327" s="2"/>
      <c r="D327" s="3">
        <f>D291+1</f>
        <v>83</v>
      </c>
    </row>
    <row r="328" spans="1:16" x14ac:dyDescent="0.35">
      <c r="O328" s="4" t="str">
        <f>"Hải phòng, ngày "&amp;DAY(P328)&amp;" tháng "&amp;MONTH(P328)&amp;" năm 2026"</f>
        <v>Hải phòng, ngày 20 tháng 1 năm 2026</v>
      </c>
      <c r="P328" s="5">
        <f>VLOOKUP('Thang 3'!D327,'Đầu vào'!A:H,2,0)</f>
        <v>46042</v>
      </c>
    </row>
    <row r="330" spans="1:16" ht="21" customHeight="1" x14ac:dyDescent="0.35">
      <c r="A330" s="2" t="s">
        <v>2</v>
      </c>
      <c r="B330" s="2"/>
      <c r="C330" s="2"/>
      <c r="D330" s="6" t="s">
        <v>3</v>
      </c>
      <c r="E330" s="7"/>
      <c r="F330" s="11" t="s">
        <v>4</v>
      </c>
      <c r="H330" s="7" t="s">
        <v>5</v>
      </c>
      <c r="I330" s="7"/>
      <c r="J330" s="8"/>
      <c r="L330" s="7" t="s">
        <v>6</v>
      </c>
      <c r="N330" s="8"/>
    </row>
    <row r="331" spans="1:16" ht="21" customHeight="1" x14ac:dyDescent="0.35">
      <c r="A331" s="2" t="s">
        <v>7</v>
      </c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</row>
    <row r="332" spans="1:16" ht="21" customHeight="1" x14ac:dyDescent="0.35">
      <c r="A332" s="1" t="s">
        <v>8</v>
      </c>
      <c r="C332" s="9" t="str">
        <f>VLOOKUP('Thang 3'!D327,'Đầu vào'!A:H,5,0)</f>
        <v>01 tổ</v>
      </c>
    </row>
    <row r="333" spans="1:16" ht="21" customHeight="1" x14ac:dyDescent="0.35">
      <c r="A333" s="1" t="s">
        <v>9</v>
      </c>
    </row>
    <row r="334" spans="1:16" ht="24" customHeight="1" x14ac:dyDescent="0.35">
      <c r="B334" s="156" t="str">
        <f>VLOOKUP('Thang 3'!D327,'Đầu vào'!A:H,6,0)</f>
        <v>Máy đào, pông tông</v>
      </c>
      <c r="C334" s="156"/>
      <c r="D334" s="156"/>
      <c r="E334" s="156"/>
      <c r="F334" s="156"/>
      <c r="G334" s="156"/>
      <c r="H334" s="156"/>
      <c r="I334" s="156"/>
      <c r="J334" s="156"/>
      <c r="K334" s="156"/>
      <c r="L334" s="156"/>
      <c r="M334" s="156"/>
      <c r="N334" s="156"/>
      <c r="O334" s="156"/>
    </row>
    <row r="335" spans="1:16" ht="19.5" customHeight="1" x14ac:dyDescent="0.35">
      <c r="A335" s="2" t="s">
        <v>10</v>
      </c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</row>
    <row r="336" spans="1:16" ht="19.5" customHeight="1" x14ac:dyDescent="0.35">
      <c r="A336" s="2" t="s">
        <v>11</v>
      </c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</row>
    <row r="337" spans="1:16" ht="76.8" customHeight="1" x14ac:dyDescent="0.35">
      <c r="A337" s="9"/>
      <c r="B337" s="157" t="str">
        <f>VLOOKUP('Thang 3'!D327,'Đầu vào'!A:H,3,0)</f>
        <v>- Đào đất lòng kênh bằng máy đào đoạn 7 từ Km: 0+752 đến Km: 0+888.9
- Đắp đất bờ kênh bằng máy đoạn 6 từ Km: 0+593 đến Km: 0+752
- Đắp đất bờ kênh bằng máy đoạn 7 từ Km: 0+752 đến Km: 0+888.9</v>
      </c>
      <c r="C337" s="157"/>
      <c r="D337" s="157"/>
      <c r="E337" s="157"/>
      <c r="F337" s="157"/>
      <c r="G337" s="157"/>
      <c r="H337" s="157"/>
      <c r="I337" s="157"/>
      <c r="J337" s="157"/>
      <c r="K337" s="157"/>
      <c r="L337" s="157"/>
      <c r="M337" s="157"/>
      <c r="N337" s="157"/>
      <c r="O337" s="157"/>
      <c r="P337" s="9"/>
    </row>
    <row r="338" spans="1:16" ht="23.25" customHeight="1" x14ac:dyDescent="0.35">
      <c r="A338" s="2" t="s">
        <v>12</v>
      </c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</row>
    <row r="339" spans="1:16" ht="64.05" customHeight="1" x14ac:dyDescent="0.35">
      <c r="A339" s="9"/>
      <c r="B339" s="157">
        <f>VLOOKUP('Thang 3'!D327,'Đầu vào'!A:H,4,0)</f>
        <v>0</v>
      </c>
      <c r="C339" s="157"/>
      <c r="D339" s="157"/>
      <c r="E339" s="157"/>
      <c r="F339" s="157"/>
      <c r="G339" s="157"/>
      <c r="H339" s="157"/>
      <c r="I339" s="157"/>
      <c r="J339" s="157"/>
      <c r="K339" s="157"/>
      <c r="L339" s="157"/>
      <c r="M339" s="157"/>
      <c r="N339" s="157"/>
      <c r="O339" s="157"/>
      <c r="P339" s="9"/>
    </row>
    <row r="340" spans="1:16" ht="21" customHeight="1" x14ac:dyDescent="0.35">
      <c r="A340" s="2" t="s">
        <v>13</v>
      </c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</row>
    <row r="341" spans="1:16" s="2" customFormat="1" ht="20.25" customHeight="1" x14ac:dyDescent="0.35">
      <c r="A341" s="1" t="s">
        <v>14</v>
      </c>
      <c r="B341" s="1"/>
      <c r="E341" s="1" t="s">
        <v>15</v>
      </c>
      <c r="F341" s="11" t="s">
        <v>4</v>
      </c>
      <c r="G341" s="1"/>
      <c r="H341" s="3" t="s">
        <v>3</v>
      </c>
      <c r="I341" s="1"/>
      <c r="J341" s="8"/>
      <c r="K341" s="1"/>
      <c r="L341" s="7" t="s">
        <v>16</v>
      </c>
      <c r="N341" s="8"/>
      <c r="O341" s="1"/>
    </row>
    <row r="342" spans="1:16" s="2" customFormat="1" ht="6" customHeight="1" x14ac:dyDescent="0.35">
      <c r="A342" s="1"/>
      <c r="B342" s="1"/>
      <c r="E342" s="1"/>
      <c r="F342" s="12"/>
      <c r="G342" s="1"/>
      <c r="H342" s="3"/>
      <c r="I342" s="1"/>
      <c r="J342" s="1"/>
      <c r="K342" s="1"/>
      <c r="L342" s="7"/>
      <c r="N342" s="1"/>
      <c r="O342" s="1"/>
    </row>
    <row r="343" spans="1:16" s="2" customFormat="1" ht="20.25" customHeight="1" x14ac:dyDescent="0.35">
      <c r="A343" s="1" t="s">
        <v>17</v>
      </c>
      <c r="B343" s="1"/>
      <c r="E343" s="1" t="s">
        <v>15</v>
      </c>
      <c r="F343" s="11" t="s">
        <v>4</v>
      </c>
      <c r="G343" s="1"/>
      <c r="H343" s="3" t="s">
        <v>3</v>
      </c>
      <c r="I343" s="1"/>
      <c r="J343" s="8"/>
      <c r="K343" s="1"/>
      <c r="L343" s="7" t="s">
        <v>16</v>
      </c>
      <c r="N343" s="8"/>
    </row>
    <row r="344" spans="1:16" s="2" customFormat="1" ht="5.25" customHeight="1" x14ac:dyDescent="0.35">
      <c r="A344" s="1"/>
      <c r="B344" s="1"/>
      <c r="E344" s="1"/>
      <c r="F344" s="12"/>
      <c r="G344" s="1"/>
      <c r="H344" s="3"/>
      <c r="I344" s="1"/>
      <c r="J344" s="1"/>
      <c r="K344" s="1"/>
      <c r="L344" s="7"/>
      <c r="N344" s="1"/>
      <c r="O344" s="1"/>
    </row>
    <row r="345" spans="1:16" s="2" customFormat="1" ht="21" customHeight="1" x14ac:dyDescent="0.35">
      <c r="A345" s="1" t="s">
        <v>18</v>
      </c>
      <c r="B345" s="1"/>
      <c r="E345" s="1" t="s">
        <v>15</v>
      </c>
      <c r="F345" s="11" t="s">
        <v>4</v>
      </c>
      <c r="G345" s="1"/>
      <c r="H345" s="3" t="s">
        <v>3</v>
      </c>
      <c r="I345" s="1"/>
      <c r="J345" s="8"/>
      <c r="K345" s="1"/>
      <c r="L345" s="7" t="s">
        <v>16</v>
      </c>
      <c r="N345" s="8"/>
    </row>
    <row r="346" spans="1:16" s="2" customFormat="1" ht="6.75" customHeight="1" x14ac:dyDescent="0.35">
      <c r="A346" s="1"/>
      <c r="B346" s="1"/>
      <c r="E346" s="1"/>
      <c r="F346" s="12"/>
      <c r="G346" s="1"/>
      <c r="H346" s="3"/>
      <c r="I346" s="1"/>
      <c r="J346" s="1"/>
      <c r="K346" s="1"/>
      <c r="L346" s="7"/>
      <c r="N346" s="1"/>
      <c r="O346" s="1"/>
    </row>
    <row r="347" spans="1:16" s="2" customFormat="1" ht="19.5" customHeight="1" x14ac:dyDescent="0.35">
      <c r="A347" s="1" t="s">
        <v>19</v>
      </c>
      <c r="B347" s="1"/>
      <c r="E347" s="1" t="s">
        <v>15</v>
      </c>
      <c r="F347" s="11" t="s">
        <v>4</v>
      </c>
      <c r="G347" s="1"/>
      <c r="H347" s="3" t="s">
        <v>3</v>
      </c>
      <c r="I347" s="1"/>
      <c r="J347" s="8"/>
      <c r="K347" s="1"/>
      <c r="L347" s="7" t="s">
        <v>16</v>
      </c>
      <c r="N347" s="8"/>
    </row>
    <row r="348" spans="1:16" ht="7.5" customHeight="1" x14ac:dyDescent="0.35">
      <c r="C348" s="2"/>
      <c r="D348" s="2"/>
      <c r="H348" s="3"/>
      <c r="L348" s="7"/>
      <c r="M348" s="2"/>
      <c r="P348" s="2"/>
    </row>
    <row r="349" spans="1:16" ht="22.5" customHeight="1" x14ac:dyDescent="0.35">
      <c r="A349" s="2" t="s">
        <v>20</v>
      </c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</row>
    <row r="350" spans="1:16" ht="23.25" customHeight="1" x14ac:dyDescent="0.35">
      <c r="B350" s="158">
        <f>VLOOKUP('Thang 3'!D327,'Đầu vào'!A:H,7,0)</f>
        <v>0</v>
      </c>
      <c r="C350" s="158"/>
      <c r="D350" s="158"/>
      <c r="E350" s="158"/>
      <c r="F350" s="158"/>
      <c r="G350" s="158"/>
      <c r="H350" s="158"/>
      <c r="I350" s="158"/>
      <c r="J350" s="158"/>
      <c r="K350" s="158"/>
      <c r="L350" s="158"/>
      <c r="M350" s="158"/>
      <c r="N350" s="158"/>
      <c r="O350" s="158"/>
    </row>
    <row r="351" spans="1:16" ht="20.25" customHeight="1" x14ac:dyDescent="0.35">
      <c r="A351" s="2" t="s">
        <v>21</v>
      </c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</row>
    <row r="352" spans="1:16" ht="24" customHeight="1" x14ac:dyDescent="0.35">
      <c r="B352" s="158">
        <f>VLOOKUP('Thang 3'!D327,'Đầu vào'!A:H,8,0)</f>
        <v>0</v>
      </c>
      <c r="C352" s="158"/>
      <c r="D352" s="158"/>
      <c r="E352" s="158"/>
      <c r="F352" s="158"/>
      <c r="G352" s="158"/>
      <c r="H352" s="158"/>
      <c r="I352" s="158"/>
      <c r="J352" s="158"/>
      <c r="K352" s="158"/>
      <c r="L352" s="158"/>
      <c r="M352" s="158"/>
      <c r="N352" s="158"/>
      <c r="O352" s="158"/>
    </row>
    <row r="354" spans="1:16" s="2" customFormat="1" ht="17.399999999999999" x14ac:dyDescent="0.3">
      <c r="C354" s="10" t="s">
        <v>35</v>
      </c>
      <c r="G354" s="10"/>
      <c r="K354" s="10" t="s">
        <v>22</v>
      </c>
    </row>
    <row r="360" spans="1:16" s="2" customFormat="1" ht="17.399999999999999" x14ac:dyDescent="0.3">
      <c r="C360" s="10" t="str">
        <f>'Đầu vào'!$C$7</f>
        <v xml:space="preserve">Nguyễn Tuấn Thành </v>
      </c>
      <c r="G360" s="10"/>
      <c r="K360" s="10" t="str">
        <f>'Đầu vào'!$C$8</f>
        <v>Nguyễn Sĩ Thoả</v>
      </c>
    </row>
    <row r="361" spans="1:16" ht="22.5" customHeight="1" x14ac:dyDescent="0.35">
      <c r="A361" s="155" t="s">
        <v>0</v>
      </c>
      <c r="B361" s="155"/>
      <c r="C361" s="155"/>
      <c r="D361" s="155"/>
      <c r="E361" s="155"/>
      <c r="F361" s="155"/>
      <c r="G361" s="155"/>
      <c r="H361" s="155"/>
      <c r="I361" s="155"/>
      <c r="J361" s="155"/>
      <c r="K361" s="155"/>
      <c r="L361" s="155"/>
      <c r="M361" s="155"/>
      <c r="N361" s="155"/>
      <c r="O361" s="155"/>
    </row>
    <row r="362" spans="1:16" ht="13.5" customHeight="1" x14ac:dyDescent="0.35"/>
    <row r="363" spans="1:16" x14ac:dyDescent="0.35">
      <c r="A363" s="2" t="s">
        <v>1</v>
      </c>
      <c r="B363" s="2"/>
      <c r="D363" s="3">
        <f>D327+1</f>
        <v>84</v>
      </c>
    </row>
    <row r="364" spans="1:16" x14ac:dyDescent="0.35">
      <c r="O364" s="4" t="str">
        <f>"Hải phòng, ngày "&amp;DAY(P364)&amp;" tháng "&amp;MONTH(P364)&amp;" năm 2026"</f>
        <v>Hải phòng, ngày 21 tháng 1 năm 2026</v>
      </c>
      <c r="P364" s="5">
        <f>VLOOKUP('Thang 3'!D363,'Đầu vào'!A:H,2,0)</f>
        <v>46043</v>
      </c>
    </row>
    <row r="366" spans="1:16" ht="21" customHeight="1" x14ac:dyDescent="0.35">
      <c r="A366" s="2" t="s">
        <v>2</v>
      </c>
      <c r="B366" s="2"/>
      <c r="C366" s="2"/>
      <c r="D366" s="6" t="s">
        <v>3</v>
      </c>
      <c r="E366" s="7"/>
      <c r="F366" s="11" t="s">
        <v>4</v>
      </c>
      <c r="H366" s="7" t="s">
        <v>5</v>
      </c>
      <c r="I366" s="7"/>
      <c r="J366" s="8"/>
      <c r="L366" s="7" t="s">
        <v>6</v>
      </c>
      <c r="N366" s="8"/>
    </row>
    <row r="367" spans="1:16" ht="21" customHeight="1" x14ac:dyDescent="0.35">
      <c r="A367" s="2" t="s">
        <v>7</v>
      </c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</row>
    <row r="368" spans="1:16" ht="21" customHeight="1" x14ac:dyDescent="0.35">
      <c r="A368" s="1" t="s">
        <v>8</v>
      </c>
      <c r="C368" s="9" t="str">
        <f>VLOOKUP('Thang 3'!D363,'Đầu vào'!A:H,5,0)</f>
        <v>01 tổ</v>
      </c>
    </row>
    <row r="369" spans="1:16" ht="21" customHeight="1" x14ac:dyDescent="0.35">
      <c r="A369" s="1" t="s">
        <v>9</v>
      </c>
    </row>
    <row r="370" spans="1:16" ht="24" customHeight="1" x14ac:dyDescent="0.35">
      <c r="B370" s="156" t="str">
        <f>VLOOKUP('Thang 3'!D363,'Đầu vào'!A:H,6,0)</f>
        <v>Máy đào, pông tông</v>
      </c>
      <c r="C370" s="156"/>
      <c r="D370" s="156"/>
      <c r="E370" s="156"/>
      <c r="F370" s="156"/>
      <c r="G370" s="156"/>
      <c r="H370" s="156"/>
      <c r="I370" s="156"/>
      <c r="J370" s="156"/>
      <c r="K370" s="156"/>
      <c r="L370" s="156"/>
      <c r="M370" s="156"/>
      <c r="N370" s="156"/>
      <c r="O370" s="156"/>
    </row>
    <row r="371" spans="1:16" ht="19.5" customHeight="1" x14ac:dyDescent="0.35">
      <c r="A371" s="2" t="s">
        <v>10</v>
      </c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</row>
    <row r="372" spans="1:16" ht="19.5" customHeight="1" x14ac:dyDescent="0.35">
      <c r="A372" s="2" t="s">
        <v>11</v>
      </c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</row>
    <row r="373" spans="1:16" s="95" customFormat="1" ht="78" customHeight="1" x14ac:dyDescent="0.25">
      <c r="A373" s="94"/>
      <c r="B373" s="162" t="str">
        <f>VLOOKUP('Thang 3'!D363,'Đầu vào'!A:H,3,0)</f>
        <v>- Đào đất lòng kênh bằng máy đào đoạn 7 từ Km: 0+752 đến Km: 0+888.9
- Đắp đất bờ kênh bằng máy đoạn 6 từ Km: 0+593 đến Km: 0+752
- Đắp đất bờ kênh bằng máy đoạn 7 từ Km: 0+752 đến Km: 0+888.9</v>
      </c>
      <c r="C373" s="162"/>
      <c r="D373" s="162"/>
      <c r="E373" s="162"/>
      <c r="F373" s="162"/>
      <c r="G373" s="162"/>
      <c r="H373" s="162"/>
      <c r="I373" s="162"/>
      <c r="J373" s="162"/>
      <c r="K373" s="162"/>
      <c r="L373" s="162"/>
      <c r="M373" s="162"/>
      <c r="N373" s="162"/>
      <c r="O373" s="162"/>
      <c r="P373" s="94"/>
    </row>
    <row r="374" spans="1:16" ht="23.25" customHeight="1" x14ac:dyDescent="0.35">
      <c r="A374" s="2" t="s">
        <v>12</v>
      </c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</row>
    <row r="375" spans="1:16" ht="24" customHeight="1" x14ac:dyDescent="0.35">
      <c r="A375" s="9"/>
      <c r="B375" s="157">
        <f>VLOOKUP('Thang 3'!D363,'Đầu vào'!A:H,4,0)</f>
        <v>0</v>
      </c>
      <c r="C375" s="157"/>
      <c r="D375" s="157"/>
      <c r="E375" s="157"/>
      <c r="F375" s="157"/>
      <c r="G375" s="157"/>
      <c r="H375" s="157"/>
      <c r="I375" s="157"/>
      <c r="J375" s="157"/>
      <c r="K375" s="157"/>
      <c r="L375" s="157"/>
      <c r="M375" s="157"/>
      <c r="N375" s="157"/>
      <c r="O375" s="157"/>
      <c r="P375" s="9"/>
    </row>
    <row r="376" spans="1:16" ht="21" customHeight="1" x14ac:dyDescent="0.35">
      <c r="A376" s="2" t="s">
        <v>13</v>
      </c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</row>
    <row r="377" spans="1:16" s="2" customFormat="1" ht="20.25" customHeight="1" x14ac:dyDescent="0.35">
      <c r="A377" s="1" t="s">
        <v>14</v>
      </c>
      <c r="B377" s="1"/>
      <c r="E377" s="1" t="s">
        <v>15</v>
      </c>
      <c r="F377" s="11" t="s">
        <v>4</v>
      </c>
      <c r="G377" s="1"/>
      <c r="H377" s="3" t="s">
        <v>3</v>
      </c>
      <c r="I377" s="1"/>
      <c r="J377" s="8"/>
      <c r="K377" s="1"/>
      <c r="L377" s="7" t="s">
        <v>16</v>
      </c>
      <c r="N377" s="8"/>
      <c r="O377" s="1"/>
    </row>
    <row r="378" spans="1:16" s="2" customFormat="1" ht="6" customHeight="1" x14ac:dyDescent="0.35">
      <c r="A378" s="1"/>
      <c r="B378" s="1"/>
      <c r="E378" s="1"/>
      <c r="F378" s="12"/>
      <c r="G378" s="1"/>
      <c r="H378" s="3"/>
      <c r="I378" s="1"/>
      <c r="J378" s="1"/>
      <c r="K378" s="1"/>
      <c r="L378" s="7"/>
      <c r="N378" s="1"/>
      <c r="O378" s="1"/>
    </row>
    <row r="379" spans="1:16" s="2" customFormat="1" ht="20.25" customHeight="1" x14ac:dyDescent="0.35">
      <c r="A379" s="1" t="s">
        <v>17</v>
      </c>
      <c r="B379" s="1"/>
      <c r="E379" s="1" t="s">
        <v>15</v>
      </c>
      <c r="F379" s="11" t="s">
        <v>4</v>
      </c>
      <c r="G379" s="1"/>
      <c r="H379" s="3" t="s">
        <v>3</v>
      </c>
      <c r="I379" s="1"/>
      <c r="J379" s="8"/>
      <c r="K379" s="1"/>
      <c r="L379" s="7" t="s">
        <v>16</v>
      </c>
      <c r="N379" s="8"/>
    </row>
    <row r="380" spans="1:16" s="2" customFormat="1" ht="5.25" customHeight="1" x14ac:dyDescent="0.35">
      <c r="A380" s="1"/>
      <c r="B380" s="1"/>
      <c r="E380" s="1"/>
      <c r="F380" s="12"/>
      <c r="G380" s="1"/>
      <c r="H380" s="3"/>
      <c r="I380" s="1"/>
      <c r="J380" s="1"/>
      <c r="K380" s="1"/>
      <c r="L380" s="7"/>
      <c r="N380" s="1"/>
      <c r="O380" s="1"/>
    </row>
    <row r="381" spans="1:16" s="2" customFormat="1" ht="21" customHeight="1" x14ac:dyDescent="0.35">
      <c r="A381" s="1" t="s">
        <v>18</v>
      </c>
      <c r="B381" s="1"/>
      <c r="E381" s="1" t="s">
        <v>15</v>
      </c>
      <c r="F381" s="11" t="s">
        <v>4</v>
      </c>
      <c r="G381" s="1"/>
      <c r="H381" s="3" t="s">
        <v>3</v>
      </c>
      <c r="I381" s="1"/>
      <c r="J381" s="8"/>
      <c r="K381" s="1"/>
      <c r="L381" s="7" t="s">
        <v>16</v>
      </c>
      <c r="N381" s="8"/>
    </row>
    <row r="382" spans="1:16" s="2" customFormat="1" ht="6.75" customHeight="1" x14ac:dyDescent="0.35">
      <c r="A382" s="1"/>
      <c r="B382" s="1"/>
      <c r="E382" s="1"/>
      <c r="F382" s="12"/>
      <c r="G382" s="1"/>
      <c r="H382" s="3"/>
      <c r="I382" s="1"/>
      <c r="J382" s="1"/>
      <c r="K382" s="1"/>
      <c r="L382" s="7"/>
      <c r="N382" s="1"/>
      <c r="O382" s="1"/>
    </row>
    <row r="383" spans="1:16" s="2" customFormat="1" ht="19.5" customHeight="1" x14ac:dyDescent="0.35">
      <c r="A383" s="1" t="s">
        <v>19</v>
      </c>
      <c r="B383" s="1"/>
      <c r="E383" s="1" t="s">
        <v>15</v>
      </c>
      <c r="F383" s="11" t="s">
        <v>4</v>
      </c>
      <c r="G383" s="1"/>
      <c r="H383" s="3" t="s">
        <v>3</v>
      </c>
      <c r="I383" s="1"/>
      <c r="J383" s="8"/>
      <c r="K383" s="1"/>
      <c r="L383" s="7" t="s">
        <v>16</v>
      </c>
      <c r="N383" s="8"/>
    </row>
    <row r="384" spans="1:16" ht="7.5" customHeight="1" x14ac:dyDescent="0.35">
      <c r="C384" s="2"/>
      <c r="D384" s="2"/>
      <c r="H384" s="3"/>
      <c r="L384" s="7"/>
      <c r="M384" s="2"/>
      <c r="P384" s="2"/>
    </row>
    <row r="385" spans="1:16" ht="22.5" customHeight="1" x14ac:dyDescent="0.35">
      <c r="A385" s="2" t="s">
        <v>20</v>
      </c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</row>
    <row r="386" spans="1:16" ht="23.25" customHeight="1" x14ac:dyDescent="0.35">
      <c r="B386" s="158">
        <f>VLOOKUP('Thang 3'!D363,'Đầu vào'!A:H,7,0)</f>
        <v>0</v>
      </c>
      <c r="C386" s="158"/>
      <c r="D386" s="158"/>
      <c r="E386" s="158"/>
      <c r="F386" s="158"/>
      <c r="G386" s="158"/>
      <c r="H386" s="158"/>
      <c r="I386" s="158"/>
      <c r="J386" s="158"/>
      <c r="K386" s="158"/>
      <c r="L386" s="158"/>
      <c r="M386" s="158"/>
      <c r="N386" s="158"/>
      <c r="O386" s="158"/>
    </row>
    <row r="387" spans="1:16" ht="20.25" customHeight="1" x14ac:dyDescent="0.35">
      <c r="A387" s="2" t="s">
        <v>21</v>
      </c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</row>
    <row r="388" spans="1:16" ht="24" customHeight="1" x14ac:dyDescent="0.35">
      <c r="B388" s="158">
        <f>VLOOKUP('Thang 3'!D363,'Đầu vào'!A:H,8,0)</f>
        <v>0</v>
      </c>
      <c r="C388" s="158"/>
      <c r="D388" s="158"/>
      <c r="E388" s="158"/>
      <c r="F388" s="158"/>
      <c r="G388" s="158"/>
      <c r="H388" s="158"/>
      <c r="I388" s="158"/>
      <c r="J388" s="158"/>
      <c r="K388" s="158"/>
      <c r="L388" s="158"/>
      <c r="M388" s="158"/>
      <c r="N388" s="158"/>
      <c r="O388" s="158"/>
    </row>
    <row r="390" spans="1:16" s="2" customFormat="1" ht="17.399999999999999" x14ac:dyDescent="0.3">
      <c r="C390" s="10" t="s">
        <v>35</v>
      </c>
      <c r="G390" s="10"/>
      <c r="K390" s="10" t="s">
        <v>22</v>
      </c>
    </row>
    <row r="396" spans="1:16" s="2" customFormat="1" ht="17.399999999999999" x14ac:dyDescent="0.3">
      <c r="C396" s="10" t="str">
        <f>'Đầu vào'!$C$7</f>
        <v xml:space="preserve">Nguyễn Tuấn Thành </v>
      </c>
      <c r="G396" s="10"/>
      <c r="K396" s="10" t="str">
        <f>'Đầu vào'!$C$8</f>
        <v>Nguyễn Sĩ Thoả</v>
      </c>
    </row>
    <row r="397" spans="1:16" ht="22.5" customHeight="1" x14ac:dyDescent="0.35">
      <c r="A397" s="155" t="s">
        <v>0</v>
      </c>
      <c r="B397" s="155"/>
      <c r="C397" s="155"/>
      <c r="D397" s="155"/>
      <c r="E397" s="155"/>
      <c r="F397" s="155"/>
      <c r="G397" s="155"/>
      <c r="H397" s="155"/>
      <c r="I397" s="155"/>
      <c r="J397" s="155"/>
      <c r="K397" s="155"/>
      <c r="L397" s="155"/>
      <c r="M397" s="155"/>
      <c r="N397" s="155"/>
      <c r="O397" s="155"/>
    </row>
    <row r="398" spans="1:16" ht="13.5" customHeight="1" x14ac:dyDescent="0.35"/>
    <row r="399" spans="1:16" x14ac:dyDescent="0.35">
      <c r="A399" s="2" t="s">
        <v>1</v>
      </c>
      <c r="B399" s="2"/>
      <c r="D399" s="3">
        <f>D363+1</f>
        <v>85</v>
      </c>
    </row>
    <row r="400" spans="1:16" x14ac:dyDescent="0.35">
      <c r="O400" s="4" t="str">
        <f>"Hải phòng, ngày "&amp;DAY(P400)&amp;" tháng "&amp;MONTH(P400)&amp;" năm 2026"</f>
        <v>Hải phòng, ngày 22 tháng 1 năm 2026</v>
      </c>
      <c r="P400" s="5">
        <f>VLOOKUP('Thang 3'!D399,'Đầu vào'!A:H,2,0)</f>
        <v>46044</v>
      </c>
    </row>
    <row r="402" spans="1:16" ht="21" customHeight="1" x14ac:dyDescent="0.35">
      <c r="A402" s="2" t="s">
        <v>2</v>
      </c>
      <c r="B402" s="2"/>
      <c r="C402" s="2"/>
      <c r="D402" s="6" t="s">
        <v>3</v>
      </c>
      <c r="E402" s="7"/>
      <c r="F402" s="11" t="s">
        <v>4</v>
      </c>
      <c r="H402" s="7" t="s">
        <v>5</v>
      </c>
      <c r="I402" s="7"/>
      <c r="J402" s="8"/>
      <c r="L402" s="7" t="s">
        <v>6</v>
      </c>
      <c r="N402" s="8"/>
    </row>
    <row r="403" spans="1:16" ht="21" customHeight="1" x14ac:dyDescent="0.35">
      <c r="A403" s="2" t="s">
        <v>7</v>
      </c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</row>
    <row r="404" spans="1:16" ht="21" customHeight="1" x14ac:dyDescent="0.35">
      <c r="A404" s="1" t="s">
        <v>8</v>
      </c>
      <c r="C404" s="9" t="str">
        <f>VLOOKUP('Thang 3'!D399,'Đầu vào'!A:H,5,0)</f>
        <v>01 tổ</v>
      </c>
    </row>
    <row r="405" spans="1:16" ht="21" customHeight="1" x14ac:dyDescent="0.35">
      <c r="A405" s="1" t="s">
        <v>9</v>
      </c>
    </row>
    <row r="406" spans="1:16" ht="24" customHeight="1" x14ac:dyDescent="0.35">
      <c r="B406" s="156" t="str">
        <f>VLOOKUP('Thang 3'!D399,'Đầu vào'!A:H,6,0)</f>
        <v>Máy đào, pông tông</v>
      </c>
      <c r="C406" s="156"/>
      <c r="D406" s="156"/>
      <c r="E406" s="156"/>
      <c r="F406" s="156"/>
      <c r="G406" s="156"/>
      <c r="H406" s="156"/>
      <c r="I406" s="156"/>
      <c r="J406" s="156"/>
      <c r="K406" s="156"/>
      <c r="L406" s="156"/>
      <c r="M406" s="156"/>
      <c r="N406" s="156"/>
      <c r="O406" s="156"/>
    </row>
    <row r="407" spans="1:16" ht="19.5" customHeight="1" x14ac:dyDescent="0.35">
      <c r="A407" s="2" t="s">
        <v>10</v>
      </c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</row>
    <row r="408" spans="1:16" ht="19.5" customHeight="1" x14ac:dyDescent="0.35">
      <c r="A408" s="2" t="s">
        <v>11</v>
      </c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</row>
    <row r="409" spans="1:16" ht="71.400000000000006" customHeight="1" x14ac:dyDescent="0.35">
      <c r="A409" s="9"/>
      <c r="B409" s="157" t="str">
        <f>VLOOKUP('Thang 3'!D399,'Đầu vào'!A:H,3,0)</f>
        <v>- Đào đất lòng kênh bằng máy đào đoạn 7 từ Km: 0+752 đến Km: 0+888.9
- Đắp đất bờ kênh bằng máy đoạn 6 từ Km: 0+593 đến Km: 0+752
- Đắp đất bờ kênh bằng máy đoạn 7 từ Km: 0+752 đến Km: 0+888.9</v>
      </c>
      <c r="C409" s="157"/>
      <c r="D409" s="157"/>
      <c r="E409" s="157"/>
      <c r="F409" s="157"/>
      <c r="G409" s="157"/>
      <c r="H409" s="157"/>
      <c r="I409" s="157"/>
      <c r="J409" s="157"/>
      <c r="K409" s="157"/>
      <c r="L409" s="157"/>
      <c r="M409" s="157"/>
      <c r="N409" s="157"/>
      <c r="O409" s="157"/>
      <c r="P409" s="9"/>
    </row>
    <row r="410" spans="1:16" ht="23.25" customHeight="1" x14ac:dyDescent="0.35">
      <c r="A410" s="2" t="s">
        <v>12</v>
      </c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</row>
    <row r="411" spans="1:16" ht="28.5" customHeight="1" x14ac:dyDescent="0.35">
      <c r="A411" s="9"/>
      <c r="B411" s="157">
        <f>VLOOKUP('Thang 3'!D399,'Đầu vào'!A:H,4,0)</f>
        <v>0</v>
      </c>
      <c r="C411" s="157"/>
      <c r="D411" s="157"/>
      <c r="E411" s="157"/>
      <c r="F411" s="157"/>
      <c r="G411" s="157"/>
      <c r="H411" s="157"/>
      <c r="I411" s="157"/>
      <c r="J411" s="157"/>
      <c r="K411" s="157"/>
      <c r="L411" s="157"/>
      <c r="M411" s="157"/>
      <c r="N411" s="157"/>
      <c r="O411" s="157"/>
      <c r="P411" s="9"/>
    </row>
    <row r="412" spans="1:16" ht="21" customHeight="1" x14ac:dyDescent="0.35">
      <c r="A412" s="2" t="s">
        <v>13</v>
      </c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</row>
    <row r="413" spans="1:16" s="2" customFormat="1" ht="20.25" customHeight="1" x14ac:dyDescent="0.35">
      <c r="A413" s="1" t="s">
        <v>14</v>
      </c>
      <c r="B413" s="1"/>
      <c r="E413" s="1" t="s">
        <v>15</v>
      </c>
      <c r="F413" s="11" t="s">
        <v>4</v>
      </c>
      <c r="G413" s="1"/>
      <c r="H413" s="3" t="s">
        <v>3</v>
      </c>
      <c r="I413" s="1"/>
      <c r="J413" s="8"/>
      <c r="K413" s="1"/>
      <c r="L413" s="7" t="s">
        <v>16</v>
      </c>
      <c r="N413" s="8"/>
      <c r="O413" s="1"/>
    </row>
    <row r="414" spans="1:16" s="2" customFormat="1" ht="6" customHeight="1" x14ac:dyDescent="0.35">
      <c r="A414" s="1"/>
      <c r="B414" s="1"/>
      <c r="E414" s="1"/>
      <c r="F414" s="12"/>
      <c r="G414" s="1"/>
      <c r="H414" s="3"/>
      <c r="I414" s="1"/>
      <c r="J414" s="1"/>
      <c r="K414" s="1"/>
      <c r="L414" s="7"/>
      <c r="N414" s="1"/>
      <c r="O414" s="1"/>
    </row>
    <row r="415" spans="1:16" s="2" customFormat="1" ht="20.25" customHeight="1" x14ac:dyDescent="0.35">
      <c r="A415" s="1" t="s">
        <v>17</v>
      </c>
      <c r="B415" s="1"/>
      <c r="E415" s="1" t="s">
        <v>15</v>
      </c>
      <c r="F415" s="11" t="s">
        <v>4</v>
      </c>
      <c r="G415" s="1"/>
      <c r="H415" s="3" t="s">
        <v>3</v>
      </c>
      <c r="I415" s="1"/>
      <c r="J415" s="8"/>
      <c r="K415" s="1"/>
      <c r="L415" s="7" t="s">
        <v>16</v>
      </c>
      <c r="N415" s="8"/>
    </row>
    <row r="416" spans="1:16" s="2" customFormat="1" ht="5.25" customHeight="1" x14ac:dyDescent="0.35">
      <c r="A416" s="1"/>
      <c r="B416" s="1"/>
      <c r="E416" s="1"/>
      <c r="F416" s="12"/>
      <c r="G416" s="1"/>
      <c r="H416" s="3"/>
      <c r="I416" s="1"/>
      <c r="J416" s="1"/>
      <c r="K416" s="1"/>
      <c r="L416" s="7"/>
      <c r="N416" s="1"/>
      <c r="O416" s="1"/>
    </row>
    <row r="417" spans="1:16" s="2" customFormat="1" ht="21" customHeight="1" x14ac:dyDescent="0.35">
      <c r="A417" s="1" t="s">
        <v>18</v>
      </c>
      <c r="B417" s="1"/>
      <c r="E417" s="1" t="s">
        <v>15</v>
      </c>
      <c r="F417" s="11" t="s">
        <v>4</v>
      </c>
      <c r="G417" s="1"/>
      <c r="H417" s="3" t="s">
        <v>3</v>
      </c>
      <c r="I417" s="1"/>
      <c r="J417" s="8"/>
      <c r="K417" s="1"/>
      <c r="L417" s="7" t="s">
        <v>16</v>
      </c>
      <c r="N417" s="8"/>
    </row>
    <row r="418" spans="1:16" s="2" customFormat="1" ht="6.75" customHeight="1" x14ac:dyDescent="0.35">
      <c r="A418" s="1"/>
      <c r="B418" s="1"/>
      <c r="E418" s="1"/>
      <c r="F418" s="12"/>
      <c r="G418" s="1"/>
      <c r="H418" s="3"/>
      <c r="I418" s="1"/>
      <c r="J418" s="1"/>
      <c r="K418" s="1"/>
      <c r="L418" s="7"/>
      <c r="N418" s="1"/>
      <c r="O418" s="1"/>
    </row>
    <row r="419" spans="1:16" s="2" customFormat="1" ht="19.5" customHeight="1" x14ac:dyDescent="0.35">
      <c r="A419" s="1" t="s">
        <v>19</v>
      </c>
      <c r="B419" s="1"/>
      <c r="E419" s="1" t="s">
        <v>15</v>
      </c>
      <c r="F419" s="11" t="s">
        <v>4</v>
      </c>
      <c r="G419" s="1"/>
      <c r="H419" s="3" t="s">
        <v>3</v>
      </c>
      <c r="I419" s="1"/>
      <c r="J419" s="8"/>
      <c r="K419" s="1"/>
      <c r="L419" s="7" t="s">
        <v>16</v>
      </c>
      <c r="N419" s="8"/>
    </row>
    <row r="420" spans="1:16" ht="7.5" customHeight="1" x14ac:dyDescent="0.35">
      <c r="C420" s="2"/>
      <c r="D420" s="2"/>
      <c r="H420" s="3"/>
      <c r="L420" s="7"/>
      <c r="M420" s="2"/>
      <c r="P420" s="2"/>
    </row>
    <row r="421" spans="1:16" ht="22.5" customHeight="1" x14ac:dyDescent="0.35">
      <c r="A421" s="2" t="s">
        <v>20</v>
      </c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</row>
    <row r="422" spans="1:16" ht="23.25" customHeight="1" x14ac:dyDescent="0.35">
      <c r="B422" s="163" t="s">
        <v>117</v>
      </c>
      <c r="C422" s="158"/>
      <c r="D422" s="158"/>
      <c r="E422" s="158"/>
      <c r="F422" s="158"/>
      <c r="G422" s="158"/>
      <c r="H422" s="158"/>
      <c r="I422" s="158"/>
      <c r="J422" s="158"/>
      <c r="K422" s="158"/>
      <c r="L422" s="158"/>
      <c r="M422" s="158"/>
      <c r="N422" s="158"/>
      <c r="O422" s="158"/>
    </row>
    <row r="423" spans="1:16" ht="20.25" customHeight="1" x14ac:dyDescent="0.35">
      <c r="A423" s="2" t="s">
        <v>21</v>
      </c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</row>
    <row r="424" spans="1:16" ht="24" customHeight="1" x14ac:dyDescent="0.35">
      <c r="B424" s="158">
        <f>VLOOKUP('Thang 3'!D399,'Đầu vào'!A:H,8,0)</f>
        <v>0</v>
      </c>
      <c r="C424" s="158"/>
      <c r="D424" s="158"/>
      <c r="E424" s="158"/>
      <c r="F424" s="158"/>
      <c r="G424" s="158"/>
      <c r="H424" s="158"/>
      <c r="I424" s="158"/>
      <c r="J424" s="158"/>
      <c r="K424" s="158"/>
      <c r="L424" s="158"/>
      <c r="M424" s="158"/>
      <c r="N424" s="158"/>
      <c r="O424" s="158"/>
    </row>
    <row r="426" spans="1:16" s="2" customFormat="1" ht="17.399999999999999" x14ac:dyDescent="0.3">
      <c r="C426" s="10" t="s">
        <v>35</v>
      </c>
      <c r="G426" s="10"/>
      <c r="K426" s="10" t="s">
        <v>22</v>
      </c>
    </row>
    <row r="432" spans="1:16" s="2" customFormat="1" ht="17.399999999999999" x14ac:dyDescent="0.3">
      <c r="C432" s="10" t="str">
        <f>'Đầu vào'!$C$7</f>
        <v xml:space="preserve">Nguyễn Tuấn Thành </v>
      </c>
      <c r="G432" s="10"/>
      <c r="K432" s="10" t="str">
        <f>'Đầu vào'!$C$8</f>
        <v>Nguyễn Sĩ Thoả</v>
      </c>
    </row>
    <row r="433" spans="1:16" ht="22.5" customHeight="1" x14ac:dyDescent="0.35">
      <c r="A433" s="155" t="s">
        <v>0</v>
      </c>
      <c r="B433" s="155"/>
      <c r="C433" s="155"/>
      <c r="D433" s="155"/>
      <c r="E433" s="155"/>
      <c r="F433" s="155"/>
      <c r="G433" s="155"/>
      <c r="H433" s="155"/>
      <c r="I433" s="155"/>
      <c r="J433" s="155"/>
      <c r="K433" s="155"/>
      <c r="L433" s="155"/>
      <c r="M433" s="155"/>
      <c r="N433" s="155"/>
      <c r="O433" s="155"/>
    </row>
    <row r="434" spans="1:16" ht="13.5" customHeight="1" x14ac:dyDescent="0.35"/>
    <row r="435" spans="1:16" x14ac:dyDescent="0.35">
      <c r="A435" s="2" t="s">
        <v>1</v>
      </c>
      <c r="B435" s="2"/>
      <c r="D435" s="3">
        <f>D399+1</f>
        <v>86</v>
      </c>
    </row>
    <row r="436" spans="1:16" x14ac:dyDescent="0.35">
      <c r="O436" s="4" t="str">
        <f>"Hải phòng, ngày "&amp;DAY(P436)&amp;" tháng "&amp;MONTH(P436)&amp;" năm 2026"</f>
        <v>Hải phòng, ngày 23 tháng 1 năm 2026</v>
      </c>
      <c r="P436" s="5">
        <f>VLOOKUP('Thang 3'!D435,'Đầu vào'!A:H,2,0)</f>
        <v>46045</v>
      </c>
    </row>
    <row r="438" spans="1:16" ht="21" customHeight="1" x14ac:dyDescent="0.35">
      <c r="A438" s="2" t="s">
        <v>2</v>
      </c>
      <c r="B438" s="2"/>
      <c r="C438" s="2"/>
      <c r="D438" s="6" t="s">
        <v>3</v>
      </c>
      <c r="E438" s="7"/>
      <c r="F438" s="11" t="s">
        <v>4</v>
      </c>
      <c r="H438" s="7" t="s">
        <v>5</v>
      </c>
      <c r="I438" s="7"/>
      <c r="J438" s="8"/>
      <c r="L438" s="7" t="s">
        <v>6</v>
      </c>
      <c r="N438" s="8"/>
    </row>
    <row r="439" spans="1:16" ht="21" customHeight="1" x14ac:dyDescent="0.35">
      <c r="A439" s="2" t="s">
        <v>7</v>
      </c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</row>
    <row r="440" spans="1:16" ht="21" customHeight="1" x14ac:dyDescent="0.35">
      <c r="A440" s="1" t="s">
        <v>8</v>
      </c>
      <c r="C440" s="9" t="str">
        <f>VLOOKUP('Thang 3'!D435,'Đầu vào'!A:H,5,0)</f>
        <v>01 tổ</v>
      </c>
    </row>
    <row r="441" spans="1:16" ht="21" customHeight="1" x14ac:dyDescent="0.35">
      <c r="A441" s="1" t="s">
        <v>9</v>
      </c>
    </row>
    <row r="442" spans="1:16" ht="24" customHeight="1" x14ac:dyDescent="0.35">
      <c r="B442" s="156" t="str">
        <f>VLOOKUP('Thang 3'!D435,'Đầu vào'!A:H,6,0)</f>
        <v>Máy đào, pông tông</v>
      </c>
      <c r="C442" s="156"/>
      <c r="D442" s="156"/>
      <c r="E442" s="156"/>
      <c r="F442" s="156"/>
      <c r="G442" s="156"/>
      <c r="H442" s="156"/>
      <c r="I442" s="156"/>
      <c r="J442" s="156"/>
      <c r="K442" s="156"/>
      <c r="L442" s="156"/>
      <c r="M442" s="156"/>
      <c r="N442" s="156"/>
      <c r="O442" s="156"/>
    </row>
    <row r="443" spans="1:16" ht="19.5" customHeight="1" x14ac:dyDescent="0.35">
      <c r="A443" s="2" t="s">
        <v>10</v>
      </c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</row>
    <row r="444" spans="1:16" ht="19.5" customHeight="1" x14ac:dyDescent="0.35">
      <c r="A444" s="2" t="s">
        <v>11</v>
      </c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</row>
    <row r="445" spans="1:16" ht="54" customHeight="1" x14ac:dyDescent="0.35">
      <c r="A445" s="9"/>
      <c r="B445" s="157" t="str">
        <f>VLOOKUP('Thang 3'!D435,'Đầu vào'!A:H,3,0)</f>
        <v>- Đào đất lòng kênh bằng máy đào đoạn 7 từ Km: 0+752 đến Km: 0+888.9
- Đắp đất bờ kênh bằng máy đoạn 6 từ Km: 0+593 đến Km: 0+752
- Đắp đất bờ kênh bằng máy đoạn 7 từ Km: 0+752 đến Km: 0+888.9</v>
      </c>
      <c r="C445" s="157"/>
      <c r="D445" s="157"/>
      <c r="E445" s="157"/>
      <c r="F445" s="157"/>
      <c r="G445" s="157"/>
      <c r="H445" s="157"/>
      <c r="I445" s="157"/>
      <c r="J445" s="157"/>
      <c r="K445" s="157"/>
      <c r="L445" s="157"/>
      <c r="M445" s="157"/>
      <c r="N445" s="157"/>
      <c r="O445" s="157"/>
      <c r="P445" s="9"/>
    </row>
    <row r="446" spans="1:16" ht="23.25" customHeight="1" x14ac:dyDescent="0.35">
      <c r="A446" s="2" t="s">
        <v>12</v>
      </c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</row>
    <row r="447" spans="1:16" s="95" customFormat="1" ht="30.75" customHeight="1" x14ac:dyDescent="0.25">
      <c r="A447" s="94"/>
      <c r="B447" s="162">
        <f>VLOOKUP('Thang 3'!D435,'Đầu vào'!A:H,4,0)</f>
        <v>0</v>
      </c>
      <c r="C447" s="162"/>
      <c r="D447" s="162"/>
      <c r="E447" s="162"/>
      <c r="F447" s="162"/>
      <c r="G447" s="162"/>
      <c r="H447" s="162"/>
      <c r="I447" s="162"/>
      <c r="J447" s="162"/>
      <c r="K447" s="162"/>
      <c r="L447" s="162"/>
      <c r="M447" s="162"/>
      <c r="N447" s="162"/>
      <c r="O447" s="162"/>
      <c r="P447" s="94"/>
    </row>
    <row r="448" spans="1:16" ht="21" customHeight="1" x14ac:dyDescent="0.35">
      <c r="A448" s="2" t="s">
        <v>13</v>
      </c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</row>
    <row r="449" spans="1:16" s="2" customFormat="1" ht="20.25" customHeight="1" x14ac:dyDescent="0.35">
      <c r="A449" s="1" t="s">
        <v>14</v>
      </c>
      <c r="B449" s="1"/>
      <c r="E449" s="1" t="s">
        <v>15</v>
      </c>
      <c r="F449" s="11" t="s">
        <v>4</v>
      </c>
      <c r="G449" s="1"/>
      <c r="H449" s="3" t="s">
        <v>3</v>
      </c>
      <c r="I449" s="1"/>
      <c r="J449" s="8"/>
      <c r="K449" s="1"/>
      <c r="L449" s="7" t="s">
        <v>16</v>
      </c>
      <c r="N449" s="8"/>
      <c r="O449" s="1"/>
    </row>
    <row r="450" spans="1:16" s="2" customFormat="1" ht="6" customHeight="1" x14ac:dyDescent="0.35">
      <c r="A450" s="1"/>
      <c r="B450" s="1"/>
      <c r="E450" s="1"/>
      <c r="F450" s="12"/>
      <c r="G450" s="1"/>
      <c r="H450" s="3"/>
      <c r="I450" s="1"/>
      <c r="J450" s="1"/>
      <c r="K450" s="1"/>
      <c r="L450" s="7"/>
      <c r="N450" s="1"/>
      <c r="O450" s="1"/>
    </row>
    <row r="451" spans="1:16" s="2" customFormat="1" ht="20.25" customHeight="1" x14ac:dyDescent="0.35">
      <c r="A451" s="1" t="s">
        <v>17</v>
      </c>
      <c r="B451" s="1"/>
      <c r="E451" s="1" t="s">
        <v>15</v>
      </c>
      <c r="F451" s="11" t="s">
        <v>4</v>
      </c>
      <c r="G451" s="1"/>
      <c r="H451" s="3" t="s">
        <v>3</v>
      </c>
      <c r="I451" s="1"/>
      <c r="J451" s="8"/>
      <c r="K451" s="1"/>
      <c r="L451" s="7" t="s">
        <v>16</v>
      </c>
      <c r="N451" s="8"/>
    </row>
    <row r="452" spans="1:16" s="2" customFormat="1" ht="5.25" customHeight="1" x14ac:dyDescent="0.35">
      <c r="A452" s="1"/>
      <c r="B452" s="1"/>
      <c r="E452" s="1"/>
      <c r="F452" s="12"/>
      <c r="G452" s="1"/>
      <c r="H452" s="3"/>
      <c r="I452" s="1"/>
      <c r="J452" s="1"/>
      <c r="K452" s="1"/>
      <c r="L452" s="7"/>
      <c r="N452" s="1"/>
      <c r="O452" s="1"/>
    </row>
    <row r="453" spans="1:16" s="2" customFormat="1" ht="21" customHeight="1" x14ac:dyDescent="0.35">
      <c r="A453" s="1" t="s">
        <v>18</v>
      </c>
      <c r="B453" s="1"/>
      <c r="E453" s="1" t="s">
        <v>15</v>
      </c>
      <c r="F453" s="11" t="s">
        <v>4</v>
      </c>
      <c r="G453" s="1"/>
      <c r="H453" s="3" t="s">
        <v>3</v>
      </c>
      <c r="I453" s="1"/>
      <c r="J453" s="8"/>
      <c r="K453" s="1"/>
      <c r="L453" s="7" t="s">
        <v>16</v>
      </c>
      <c r="N453" s="8"/>
    </row>
    <row r="454" spans="1:16" s="2" customFormat="1" ht="6.75" customHeight="1" x14ac:dyDescent="0.35">
      <c r="A454" s="1"/>
      <c r="B454" s="1"/>
      <c r="E454" s="1"/>
      <c r="F454" s="12"/>
      <c r="G454" s="1"/>
      <c r="H454" s="3"/>
      <c r="I454" s="1"/>
      <c r="J454" s="1"/>
      <c r="K454" s="1"/>
      <c r="L454" s="7"/>
      <c r="N454" s="1"/>
      <c r="O454" s="1"/>
    </row>
    <row r="455" spans="1:16" s="2" customFormat="1" ht="19.5" customHeight="1" x14ac:dyDescent="0.35">
      <c r="A455" s="1" t="s">
        <v>19</v>
      </c>
      <c r="B455" s="1"/>
      <c r="E455" s="1" t="s">
        <v>15</v>
      </c>
      <c r="F455" s="11" t="s">
        <v>4</v>
      </c>
      <c r="G455" s="1"/>
      <c r="H455" s="3" t="s">
        <v>3</v>
      </c>
      <c r="I455" s="1"/>
      <c r="J455" s="8"/>
      <c r="K455" s="1"/>
      <c r="L455" s="7" t="s">
        <v>16</v>
      </c>
      <c r="N455" s="8"/>
    </row>
    <row r="456" spans="1:16" ht="7.5" customHeight="1" x14ac:dyDescent="0.35">
      <c r="C456" s="2"/>
      <c r="D456" s="2"/>
      <c r="H456" s="3"/>
      <c r="L456" s="7"/>
      <c r="M456" s="2"/>
      <c r="P456" s="2"/>
    </row>
    <row r="457" spans="1:16" ht="22.5" customHeight="1" x14ac:dyDescent="0.35">
      <c r="A457" s="2" t="s">
        <v>20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</row>
    <row r="458" spans="1:16" ht="23.25" customHeight="1" x14ac:dyDescent="0.35">
      <c r="B458" s="158">
        <f>VLOOKUP('Thang 3'!D435,'Đầu vào'!A:H,7,0)</f>
        <v>0</v>
      </c>
      <c r="C458" s="158"/>
      <c r="D458" s="158"/>
      <c r="E458" s="158"/>
      <c r="F458" s="158"/>
      <c r="G458" s="158"/>
      <c r="H458" s="158"/>
      <c r="I458" s="158"/>
      <c r="J458" s="158"/>
      <c r="K458" s="158"/>
      <c r="L458" s="158"/>
      <c r="M458" s="158"/>
      <c r="N458" s="158"/>
      <c r="O458" s="158"/>
    </row>
    <row r="459" spans="1:16" ht="20.25" customHeight="1" x14ac:dyDescent="0.35">
      <c r="A459" s="2" t="s">
        <v>21</v>
      </c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</row>
    <row r="460" spans="1:16" ht="24" customHeight="1" x14ac:dyDescent="0.35">
      <c r="B460" s="158">
        <f>VLOOKUP('Thang 3'!D435,'Đầu vào'!A:H,8,0)</f>
        <v>0</v>
      </c>
      <c r="C460" s="158"/>
      <c r="D460" s="158"/>
      <c r="E460" s="158"/>
      <c r="F460" s="158"/>
      <c r="G460" s="158"/>
      <c r="H460" s="158"/>
      <c r="I460" s="158"/>
      <c r="J460" s="158"/>
      <c r="K460" s="158"/>
      <c r="L460" s="158"/>
      <c r="M460" s="158"/>
      <c r="N460" s="158"/>
      <c r="O460" s="158"/>
    </row>
    <row r="462" spans="1:16" s="2" customFormat="1" ht="17.399999999999999" x14ac:dyDescent="0.3">
      <c r="C462" s="10" t="s">
        <v>35</v>
      </c>
      <c r="G462" s="10"/>
      <c r="K462" s="10" t="s">
        <v>22</v>
      </c>
    </row>
    <row r="468" spans="1:16" s="2" customFormat="1" ht="17.399999999999999" x14ac:dyDescent="0.3">
      <c r="C468" s="10" t="str">
        <f>'Đầu vào'!$C$7</f>
        <v xml:space="preserve">Nguyễn Tuấn Thành </v>
      </c>
      <c r="G468" s="10"/>
      <c r="K468" s="10" t="str">
        <f>'Đầu vào'!$C$8</f>
        <v>Nguyễn Sĩ Thoả</v>
      </c>
    </row>
    <row r="469" spans="1:16" ht="22.5" customHeight="1" x14ac:dyDescent="0.35">
      <c r="A469" s="155" t="s">
        <v>0</v>
      </c>
      <c r="B469" s="155"/>
      <c r="C469" s="155"/>
      <c r="D469" s="155"/>
      <c r="E469" s="155"/>
      <c r="F469" s="155"/>
      <c r="G469" s="155"/>
      <c r="H469" s="155"/>
      <c r="I469" s="155"/>
      <c r="J469" s="155"/>
      <c r="K469" s="155"/>
      <c r="L469" s="155"/>
      <c r="M469" s="155"/>
      <c r="N469" s="155"/>
      <c r="O469" s="155"/>
    </row>
    <row r="470" spans="1:16" ht="13.5" customHeight="1" x14ac:dyDescent="0.35"/>
    <row r="471" spans="1:16" x14ac:dyDescent="0.35">
      <c r="A471" s="2" t="s">
        <v>1</v>
      </c>
      <c r="B471" s="2"/>
      <c r="D471" s="3">
        <f>D435+1</f>
        <v>87</v>
      </c>
    </row>
    <row r="472" spans="1:16" x14ac:dyDescent="0.35">
      <c r="O472" s="4" t="str">
        <f>"Hải phòng, ngày "&amp;DAY(P472)&amp;" tháng "&amp;MONTH(P472)&amp;" năm 2026"</f>
        <v>Hải phòng, ngày 24 tháng 1 năm 2026</v>
      </c>
      <c r="P472" s="5">
        <f>VLOOKUP('Thang 3'!D471,'Đầu vào'!A:H,2,0)</f>
        <v>46046</v>
      </c>
    </row>
    <row r="474" spans="1:16" ht="21" customHeight="1" x14ac:dyDescent="0.35">
      <c r="A474" s="2" t="s">
        <v>2</v>
      </c>
      <c r="B474" s="2"/>
      <c r="C474" s="2"/>
      <c r="D474" s="6" t="s">
        <v>3</v>
      </c>
      <c r="E474" s="7"/>
      <c r="F474" s="11" t="s">
        <v>4</v>
      </c>
      <c r="H474" s="7" t="s">
        <v>5</v>
      </c>
      <c r="I474" s="7"/>
      <c r="J474" s="8"/>
      <c r="L474" s="7" t="s">
        <v>6</v>
      </c>
      <c r="N474" s="8"/>
    </row>
    <row r="475" spans="1:16" ht="21" customHeight="1" x14ac:dyDescent="0.35">
      <c r="A475" s="2" t="s">
        <v>7</v>
      </c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</row>
    <row r="476" spans="1:16" ht="21" customHeight="1" x14ac:dyDescent="0.35">
      <c r="A476" s="1" t="s">
        <v>8</v>
      </c>
      <c r="C476" s="9" t="str">
        <f>VLOOKUP('Thang 3'!D471,'Đầu vào'!A:H,5,0)</f>
        <v>01 tổ</v>
      </c>
    </row>
    <row r="477" spans="1:16" ht="21" customHeight="1" x14ac:dyDescent="0.35">
      <c r="A477" s="1" t="s">
        <v>9</v>
      </c>
    </row>
    <row r="478" spans="1:16" ht="24" customHeight="1" x14ac:dyDescent="0.35">
      <c r="B478" s="156" t="str">
        <f>VLOOKUP('Thang 3'!D471,'Đầu vào'!A:H,6,0)</f>
        <v>Máy đào, pông tông</v>
      </c>
      <c r="C478" s="156"/>
      <c r="D478" s="156"/>
      <c r="E478" s="156"/>
      <c r="F478" s="156"/>
      <c r="G478" s="156"/>
      <c r="H478" s="156"/>
      <c r="I478" s="156"/>
      <c r="J478" s="156"/>
      <c r="K478" s="156"/>
      <c r="L478" s="156"/>
      <c r="M478" s="156"/>
      <c r="N478" s="156"/>
      <c r="O478" s="156"/>
    </row>
    <row r="479" spans="1:16" ht="19.5" customHeight="1" x14ac:dyDescent="0.35">
      <c r="A479" s="2" t="s">
        <v>10</v>
      </c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</row>
    <row r="480" spans="1:16" ht="19.5" customHeight="1" x14ac:dyDescent="0.35">
      <c r="A480" s="2" t="s">
        <v>11</v>
      </c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</row>
    <row r="481" spans="1:16" s="95" customFormat="1" ht="60" customHeight="1" x14ac:dyDescent="0.25">
      <c r="A481" s="94"/>
      <c r="B481" s="162" t="str">
        <f>VLOOKUP('Thang 3'!D471,'Đầu vào'!A:H,3,0)</f>
        <v>- Đào đất lòng kênh bằng máy đào đoạn 7 từ Km: 0+752 đến Km: 0+888.9
- Đắp đất bờ kênh bằng máy đoạn 6 từ Km: 0+593 đến Km: 0+752
- Đắp đất bờ kênh bằng máy đoạn 7 từ Km: 0+752 đến Km: 0+888.9</v>
      </c>
      <c r="C481" s="162"/>
      <c r="D481" s="162"/>
      <c r="E481" s="162"/>
      <c r="F481" s="162"/>
      <c r="G481" s="162"/>
      <c r="H481" s="162"/>
      <c r="I481" s="162"/>
      <c r="J481" s="162"/>
      <c r="K481" s="162"/>
      <c r="L481" s="162"/>
      <c r="M481" s="162"/>
      <c r="N481" s="162"/>
      <c r="O481" s="162"/>
      <c r="P481" s="94"/>
    </row>
    <row r="482" spans="1:16" ht="23.25" customHeight="1" x14ac:dyDescent="0.35">
      <c r="A482" s="2" t="s">
        <v>12</v>
      </c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</row>
    <row r="483" spans="1:16" ht="31.95" customHeight="1" x14ac:dyDescent="0.35">
      <c r="A483" s="9"/>
      <c r="B483" s="162">
        <f>VLOOKUP('Thang 3'!D471,'Đầu vào'!A:H,4,0)</f>
        <v>0</v>
      </c>
      <c r="C483" s="162"/>
      <c r="D483" s="162"/>
      <c r="E483" s="162"/>
      <c r="F483" s="162"/>
      <c r="G483" s="162"/>
      <c r="H483" s="162"/>
      <c r="I483" s="162"/>
      <c r="J483" s="162"/>
      <c r="K483" s="162"/>
      <c r="L483" s="162"/>
      <c r="M483" s="162"/>
      <c r="N483" s="162"/>
      <c r="O483" s="162"/>
      <c r="P483" s="9"/>
    </row>
    <row r="484" spans="1:16" ht="21" customHeight="1" x14ac:dyDescent="0.35">
      <c r="A484" s="2" t="s">
        <v>13</v>
      </c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</row>
    <row r="485" spans="1:16" s="2" customFormat="1" ht="20.25" customHeight="1" x14ac:dyDescent="0.35">
      <c r="A485" s="1" t="s">
        <v>14</v>
      </c>
      <c r="B485" s="1"/>
      <c r="E485" s="1" t="s">
        <v>15</v>
      </c>
      <c r="F485" s="11" t="s">
        <v>4</v>
      </c>
      <c r="G485" s="1"/>
      <c r="H485" s="3" t="s">
        <v>3</v>
      </c>
      <c r="I485" s="1"/>
      <c r="J485" s="8"/>
      <c r="K485" s="1"/>
      <c r="L485" s="7" t="s">
        <v>16</v>
      </c>
      <c r="N485" s="8"/>
      <c r="O485" s="1"/>
    </row>
    <row r="486" spans="1:16" s="2" customFormat="1" ht="6" customHeight="1" x14ac:dyDescent="0.35">
      <c r="A486" s="1"/>
      <c r="B486" s="1"/>
      <c r="E486" s="1"/>
      <c r="F486" s="12"/>
      <c r="G486" s="1"/>
      <c r="H486" s="3"/>
      <c r="I486" s="1"/>
      <c r="J486" s="1"/>
      <c r="K486" s="1"/>
      <c r="L486" s="7"/>
      <c r="N486" s="1"/>
      <c r="O486" s="1"/>
    </row>
    <row r="487" spans="1:16" s="2" customFormat="1" ht="20.25" customHeight="1" x14ac:dyDescent="0.35">
      <c r="A487" s="1" t="s">
        <v>17</v>
      </c>
      <c r="B487" s="1"/>
      <c r="E487" s="1" t="s">
        <v>15</v>
      </c>
      <c r="F487" s="11" t="s">
        <v>4</v>
      </c>
      <c r="G487" s="1"/>
      <c r="H487" s="3" t="s">
        <v>3</v>
      </c>
      <c r="I487" s="1"/>
      <c r="J487" s="8"/>
      <c r="K487" s="1"/>
      <c r="L487" s="7" t="s">
        <v>16</v>
      </c>
      <c r="N487" s="8"/>
    </row>
    <row r="488" spans="1:16" s="2" customFormat="1" ht="5.25" customHeight="1" x14ac:dyDescent="0.35">
      <c r="A488" s="1"/>
      <c r="B488" s="1"/>
      <c r="E488" s="1"/>
      <c r="F488" s="12"/>
      <c r="G488" s="1"/>
      <c r="H488" s="3"/>
      <c r="I488" s="1"/>
      <c r="J488" s="1"/>
      <c r="K488" s="1"/>
      <c r="L488" s="7"/>
      <c r="N488" s="1"/>
      <c r="O488" s="1"/>
    </row>
    <row r="489" spans="1:16" s="2" customFormat="1" ht="21" customHeight="1" x14ac:dyDescent="0.35">
      <c r="A489" s="1" t="s">
        <v>18</v>
      </c>
      <c r="B489" s="1"/>
      <c r="E489" s="1" t="s">
        <v>15</v>
      </c>
      <c r="F489" s="11" t="s">
        <v>4</v>
      </c>
      <c r="G489" s="1"/>
      <c r="H489" s="3" t="s">
        <v>3</v>
      </c>
      <c r="I489" s="1"/>
      <c r="J489" s="8"/>
      <c r="K489" s="1"/>
      <c r="L489" s="7" t="s">
        <v>16</v>
      </c>
      <c r="N489" s="8"/>
    </row>
    <row r="490" spans="1:16" s="2" customFormat="1" ht="6.75" customHeight="1" x14ac:dyDescent="0.35">
      <c r="A490" s="1"/>
      <c r="B490" s="1"/>
      <c r="E490" s="1"/>
      <c r="F490" s="12"/>
      <c r="G490" s="1"/>
      <c r="H490" s="3"/>
      <c r="I490" s="1"/>
      <c r="J490" s="1"/>
      <c r="K490" s="1"/>
      <c r="L490" s="7"/>
      <c r="N490" s="1"/>
      <c r="O490" s="1"/>
    </row>
    <row r="491" spans="1:16" s="2" customFormat="1" ht="19.5" customHeight="1" x14ac:dyDescent="0.35">
      <c r="A491" s="1" t="s">
        <v>19</v>
      </c>
      <c r="B491" s="1"/>
      <c r="E491" s="1" t="s">
        <v>15</v>
      </c>
      <c r="F491" s="11" t="s">
        <v>4</v>
      </c>
      <c r="G491" s="1"/>
      <c r="H491" s="3" t="s">
        <v>3</v>
      </c>
      <c r="I491" s="1"/>
      <c r="J491" s="8"/>
      <c r="K491" s="1"/>
      <c r="L491" s="7" t="s">
        <v>16</v>
      </c>
      <c r="N491" s="8"/>
    </row>
    <row r="492" spans="1:16" ht="7.5" customHeight="1" x14ac:dyDescent="0.35">
      <c r="C492" s="2"/>
      <c r="D492" s="2"/>
      <c r="H492" s="3"/>
      <c r="L492" s="7"/>
      <c r="M492" s="2"/>
      <c r="P492" s="2"/>
    </row>
    <row r="493" spans="1:16" ht="22.5" customHeight="1" x14ac:dyDescent="0.35">
      <c r="A493" s="2" t="s">
        <v>20</v>
      </c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</row>
    <row r="494" spans="1:16" ht="23.25" customHeight="1" x14ac:dyDescent="0.35">
      <c r="B494" s="158">
        <f>VLOOKUP('Thang 3'!D471,'Đầu vào'!A:H,7,0)</f>
        <v>0</v>
      </c>
      <c r="C494" s="158"/>
      <c r="D494" s="158"/>
      <c r="E494" s="158"/>
      <c r="F494" s="158"/>
      <c r="G494" s="158"/>
      <c r="H494" s="158"/>
      <c r="I494" s="158"/>
      <c r="J494" s="158"/>
      <c r="K494" s="158"/>
      <c r="L494" s="158"/>
      <c r="M494" s="158"/>
      <c r="N494" s="158"/>
      <c r="O494" s="158"/>
    </row>
    <row r="495" spans="1:16" ht="20.25" customHeight="1" x14ac:dyDescent="0.35">
      <c r="A495" s="2" t="s">
        <v>21</v>
      </c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</row>
    <row r="496" spans="1:16" ht="24" customHeight="1" x14ac:dyDescent="0.35">
      <c r="B496" s="158">
        <f>VLOOKUP('Thang 3'!D471,'Đầu vào'!A:H,8,0)</f>
        <v>0</v>
      </c>
      <c r="C496" s="158"/>
      <c r="D496" s="158"/>
      <c r="E496" s="158"/>
      <c r="F496" s="158"/>
      <c r="G496" s="158"/>
      <c r="H496" s="158"/>
      <c r="I496" s="158"/>
      <c r="J496" s="158"/>
      <c r="K496" s="158"/>
      <c r="L496" s="158"/>
      <c r="M496" s="158"/>
      <c r="N496" s="158"/>
      <c r="O496" s="158"/>
    </row>
    <row r="498" spans="1:16" s="2" customFormat="1" ht="17.399999999999999" x14ac:dyDescent="0.3">
      <c r="C498" s="10" t="s">
        <v>35</v>
      </c>
      <c r="G498" s="10"/>
      <c r="K498" s="10" t="s">
        <v>22</v>
      </c>
    </row>
    <row r="504" spans="1:16" s="2" customFormat="1" ht="17.399999999999999" x14ac:dyDescent="0.3">
      <c r="C504" s="10" t="str">
        <f>'Đầu vào'!$C$7</f>
        <v xml:space="preserve">Nguyễn Tuấn Thành </v>
      </c>
      <c r="G504" s="10"/>
      <c r="K504" s="10" t="str">
        <f>'Đầu vào'!$C$8</f>
        <v>Nguyễn Sĩ Thoả</v>
      </c>
    </row>
    <row r="505" spans="1:16" ht="22.5" customHeight="1" x14ac:dyDescent="0.35">
      <c r="A505" s="155" t="s">
        <v>0</v>
      </c>
      <c r="B505" s="155"/>
      <c r="C505" s="155"/>
      <c r="D505" s="155"/>
      <c r="E505" s="155"/>
      <c r="F505" s="155"/>
      <c r="G505" s="155"/>
      <c r="H505" s="155"/>
      <c r="I505" s="155"/>
      <c r="J505" s="155"/>
      <c r="K505" s="155"/>
      <c r="L505" s="155"/>
      <c r="M505" s="155"/>
      <c r="N505" s="155"/>
      <c r="O505" s="155"/>
    </row>
    <row r="506" spans="1:16" ht="13.5" customHeight="1" x14ac:dyDescent="0.35"/>
    <row r="507" spans="1:16" x14ac:dyDescent="0.35">
      <c r="A507" s="2" t="s">
        <v>1</v>
      </c>
      <c r="B507" s="2"/>
      <c r="D507" s="3">
        <f>D471+1</f>
        <v>88</v>
      </c>
    </row>
    <row r="508" spans="1:16" x14ac:dyDescent="0.35">
      <c r="O508" s="4" t="str">
        <f>"Hải phòng, ngày "&amp;DAY(P508)&amp;" tháng "&amp;MONTH(P508)&amp;" năm 2026"</f>
        <v>Hải phòng, ngày 25 tháng 1 năm 2026</v>
      </c>
      <c r="P508" s="5">
        <f>VLOOKUP('Thang 3'!D507,'Đầu vào'!A:H,2,0)</f>
        <v>46047</v>
      </c>
    </row>
    <row r="510" spans="1:16" ht="21" customHeight="1" x14ac:dyDescent="0.35">
      <c r="A510" s="2" t="s">
        <v>2</v>
      </c>
      <c r="B510" s="2"/>
      <c r="C510" s="2"/>
      <c r="D510" s="6" t="s">
        <v>3</v>
      </c>
      <c r="E510" s="7"/>
      <c r="F510" s="11" t="s">
        <v>4</v>
      </c>
      <c r="H510" s="7" t="s">
        <v>5</v>
      </c>
      <c r="I510" s="7"/>
      <c r="J510" s="8"/>
      <c r="L510" s="7" t="s">
        <v>6</v>
      </c>
      <c r="N510" s="8"/>
    </row>
    <row r="511" spans="1:16" ht="21" customHeight="1" x14ac:dyDescent="0.35">
      <c r="A511" s="2" t="s">
        <v>7</v>
      </c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</row>
    <row r="512" spans="1:16" ht="21" customHeight="1" x14ac:dyDescent="0.35">
      <c r="A512" s="1" t="s">
        <v>8</v>
      </c>
      <c r="C512" s="9" t="str">
        <f>VLOOKUP('Thang 3'!D507,'Đầu vào'!A:H,5,0)</f>
        <v>01 tổ</v>
      </c>
    </row>
    <row r="513" spans="1:16" ht="21" customHeight="1" x14ac:dyDescent="0.35">
      <c r="A513" s="1" t="s">
        <v>9</v>
      </c>
    </row>
    <row r="514" spans="1:16" ht="24" customHeight="1" x14ac:dyDescent="0.35">
      <c r="B514" s="156" t="str">
        <f>VLOOKUP('Thang 3'!D507,'Đầu vào'!A:H,6,0)</f>
        <v>Máy đào, pông tông</v>
      </c>
      <c r="C514" s="156"/>
      <c r="D514" s="156"/>
      <c r="E514" s="156"/>
      <c r="F514" s="156"/>
      <c r="G514" s="156"/>
      <c r="H514" s="156"/>
      <c r="I514" s="156"/>
      <c r="J514" s="156"/>
      <c r="K514" s="156"/>
      <c r="L514" s="156"/>
      <c r="M514" s="156"/>
      <c r="N514" s="156"/>
      <c r="O514" s="156"/>
    </row>
    <row r="515" spans="1:16" ht="19.5" customHeight="1" x14ac:dyDescent="0.35">
      <c r="A515" s="2" t="s">
        <v>10</v>
      </c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</row>
    <row r="516" spans="1:16" ht="19.5" customHeight="1" x14ac:dyDescent="0.35">
      <c r="A516" s="2" t="s">
        <v>11</v>
      </c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</row>
    <row r="517" spans="1:16" ht="79.8" customHeight="1" x14ac:dyDescent="0.35">
      <c r="A517" s="9"/>
      <c r="B517" s="157" t="str">
        <f>VLOOKUP('Thang 3'!D507,'Đầu vào'!A:H,3,0)</f>
        <v>- Đào đất lòng kênh bằng máy đào đoạn 7 từ Km: 0+752 đến Km: 0+888.9
- Đắp đất bờ kênh bằng máy đoạn 6 từ Km: 0+593 đến Km: 0+752
- Đắp đất bờ kênh bằng máy đoạn 7 từ Km: 0+752 đến Km: 0+888.9</v>
      </c>
      <c r="C517" s="157"/>
      <c r="D517" s="157"/>
      <c r="E517" s="157"/>
      <c r="F517" s="157"/>
      <c r="G517" s="157"/>
      <c r="H517" s="157"/>
      <c r="I517" s="157"/>
      <c r="J517" s="157"/>
      <c r="K517" s="157"/>
      <c r="L517" s="157"/>
      <c r="M517" s="157"/>
      <c r="N517" s="157"/>
      <c r="O517" s="157"/>
      <c r="P517" s="9"/>
    </row>
    <row r="518" spans="1:16" ht="23.25" customHeight="1" x14ac:dyDescent="0.35">
      <c r="A518" s="2" t="s">
        <v>12</v>
      </c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</row>
    <row r="519" spans="1:16" ht="32.25" customHeight="1" x14ac:dyDescent="0.35">
      <c r="A519" s="9"/>
      <c r="B519" s="159"/>
      <c r="C519" s="157"/>
      <c r="D519" s="157"/>
      <c r="E519" s="157"/>
      <c r="F519" s="157"/>
      <c r="G519" s="157"/>
      <c r="H519" s="157"/>
      <c r="I519" s="157"/>
      <c r="J519" s="157"/>
      <c r="K519" s="157"/>
      <c r="L519" s="157"/>
      <c r="M519" s="157"/>
      <c r="N519" s="157"/>
      <c r="O519" s="157"/>
      <c r="P519" s="9"/>
    </row>
    <row r="520" spans="1:16" ht="21" customHeight="1" x14ac:dyDescent="0.35">
      <c r="A520" s="2" t="s">
        <v>13</v>
      </c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</row>
    <row r="521" spans="1:16" s="2" customFormat="1" ht="20.25" customHeight="1" x14ac:dyDescent="0.35">
      <c r="A521" s="1" t="s">
        <v>14</v>
      </c>
      <c r="B521" s="1"/>
      <c r="E521" s="1" t="s">
        <v>15</v>
      </c>
      <c r="F521" s="11" t="s">
        <v>4</v>
      </c>
      <c r="G521" s="1"/>
      <c r="H521" s="3" t="s">
        <v>3</v>
      </c>
      <c r="I521" s="1"/>
      <c r="J521" s="8"/>
      <c r="K521" s="1"/>
      <c r="L521" s="7" t="s">
        <v>16</v>
      </c>
      <c r="N521" s="8"/>
      <c r="O521" s="1"/>
    </row>
    <row r="522" spans="1:16" s="2" customFormat="1" ht="6" customHeight="1" x14ac:dyDescent="0.35">
      <c r="A522" s="1"/>
      <c r="B522" s="1"/>
      <c r="E522" s="1"/>
      <c r="F522" s="12"/>
      <c r="G522" s="1"/>
      <c r="H522" s="3"/>
      <c r="I522" s="1"/>
      <c r="J522" s="1"/>
      <c r="K522" s="1"/>
      <c r="L522" s="7"/>
      <c r="N522" s="1"/>
      <c r="O522" s="1"/>
    </row>
    <row r="523" spans="1:16" s="2" customFormat="1" ht="20.25" customHeight="1" x14ac:dyDescent="0.35">
      <c r="A523" s="1" t="s">
        <v>17</v>
      </c>
      <c r="B523" s="1"/>
      <c r="E523" s="1" t="s">
        <v>15</v>
      </c>
      <c r="F523" s="11" t="s">
        <v>4</v>
      </c>
      <c r="G523" s="1"/>
      <c r="H523" s="3" t="s">
        <v>3</v>
      </c>
      <c r="I523" s="1"/>
      <c r="J523" s="8"/>
      <c r="K523" s="1"/>
      <c r="L523" s="7" t="s">
        <v>16</v>
      </c>
      <c r="N523" s="8"/>
    </row>
    <row r="524" spans="1:16" s="2" customFormat="1" ht="5.25" customHeight="1" x14ac:dyDescent="0.35">
      <c r="A524" s="1"/>
      <c r="B524" s="1"/>
      <c r="E524" s="1"/>
      <c r="F524" s="12"/>
      <c r="G524" s="1"/>
      <c r="H524" s="3"/>
      <c r="I524" s="1"/>
      <c r="J524" s="1"/>
      <c r="K524" s="1"/>
      <c r="L524" s="7"/>
      <c r="N524" s="1"/>
      <c r="O524" s="1"/>
    </row>
    <row r="525" spans="1:16" s="2" customFormat="1" ht="21" customHeight="1" x14ac:dyDescent="0.35">
      <c r="A525" s="1" t="s">
        <v>18</v>
      </c>
      <c r="B525" s="1"/>
      <c r="E525" s="1" t="s">
        <v>15</v>
      </c>
      <c r="F525" s="11" t="s">
        <v>4</v>
      </c>
      <c r="G525" s="1"/>
      <c r="H525" s="3" t="s">
        <v>3</v>
      </c>
      <c r="I525" s="1"/>
      <c r="J525" s="8"/>
      <c r="K525" s="1"/>
      <c r="L525" s="7" t="s">
        <v>16</v>
      </c>
      <c r="N525" s="8"/>
    </row>
    <row r="526" spans="1:16" s="2" customFormat="1" ht="6.75" customHeight="1" x14ac:dyDescent="0.35">
      <c r="A526" s="1"/>
      <c r="B526" s="1"/>
      <c r="E526" s="1"/>
      <c r="F526" s="12"/>
      <c r="G526" s="1"/>
      <c r="H526" s="3"/>
      <c r="I526" s="1"/>
      <c r="J526" s="1"/>
      <c r="K526" s="1"/>
      <c r="L526" s="7"/>
      <c r="N526" s="1"/>
      <c r="O526" s="1"/>
    </row>
    <row r="527" spans="1:16" s="2" customFormat="1" ht="19.5" customHeight="1" x14ac:dyDescent="0.35">
      <c r="A527" s="1" t="s">
        <v>19</v>
      </c>
      <c r="B527" s="1"/>
      <c r="E527" s="1" t="s">
        <v>15</v>
      </c>
      <c r="F527" s="11" t="s">
        <v>4</v>
      </c>
      <c r="G527" s="1"/>
      <c r="H527" s="3" t="s">
        <v>3</v>
      </c>
      <c r="I527" s="1"/>
      <c r="J527" s="8"/>
      <c r="K527" s="1"/>
      <c r="L527" s="7" t="s">
        <v>16</v>
      </c>
      <c r="N527" s="8"/>
    </row>
    <row r="528" spans="1:16" ht="7.5" customHeight="1" x14ac:dyDescent="0.35">
      <c r="C528" s="2"/>
      <c r="D528" s="2"/>
      <c r="H528" s="3"/>
      <c r="L528" s="7"/>
      <c r="M528" s="2"/>
      <c r="P528" s="2"/>
    </row>
    <row r="529" spans="1:16" ht="22.5" customHeight="1" x14ac:dyDescent="0.35">
      <c r="A529" s="2" t="s">
        <v>20</v>
      </c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</row>
    <row r="530" spans="1:16" ht="23.25" customHeight="1" x14ac:dyDescent="0.35">
      <c r="B530" s="160" t="s">
        <v>118</v>
      </c>
      <c r="C530" s="161"/>
      <c r="D530" s="161"/>
      <c r="E530" s="161"/>
      <c r="F530" s="161"/>
      <c r="G530" s="161"/>
      <c r="H530" s="161"/>
      <c r="I530" s="161"/>
      <c r="J530" s="161"/>
      <c r="K530" s="161"/>
      <c r="L530" s="161"/>
      <c r="M530" s="161"/>
      <c r="N530" s="161"/>
      <c r="O530" s="161"/>
    </row>
    <row r="531" spans="1:16" ht="20.25" customHeight="1" x14ac:dyDescent="0.35">
      <c r="A531" s="2" t="s">
        <v>21</v>
      </c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</row>
    <row r="532" spans="1:16" ht="24" customHeight="1" x14ac:dyDescent="0.35">
      <c r="B532" s="158">
        <f>VLOOKUP('Thang 3'!D507,'Đầu vào'!A:H,8,0)</f>
        <v>0</v>
      </c>
      <c r="C532" s="158"/>
      <c r="D532" s="158"/>
      <c r="E532" s="158"/>
      <c r="F532" s="158"/>
      <c r="G532" s="158"/>
      <c r="H532" s="158"/>
      <c r="I532" s="158"/>
      <c r="J532" s="158"/>
      <c r="K532" s="158"/>
      <c r="L532" s="158"/>
      <c r="M532" s="158"/>
      <c r="N532" s="158"/>
      <c r="O532" s="158"/>
    </row>
    <row r="534" spans="1:16" s="2" customFormat="1" ht="17.399999999999999" x14ac:dyDescent="0.3">
      <c r="C534" s="10" t="s">
        <v>35</v>
      </c>
      <c r="G534" s="10"/>
      <c r="K534" s="10" t="s">
        <v>22</v>
      </c>
    </row>
    <row r="540" spans="1:16" s="2" customFormat="1" ht="17.399999999999999" x14ac:dyDescent="0.3">
      <c r="C540" s="10" t="str">
        <f>'Đầu vào'!$C$7</f>
        <v xml:space="preserve">Nguyễn Tuấn Thành </v>
      </c>
      <c r="G540" s="10"/>
      <c r="K540" s="10" t="str">
        <f>'Đầu vào'!$C$8</f>
        <v>Nguyễn Sĩ Thoả</v>
      </c>
    </row>
    <row r="541" spans="1:16" ht="22.5" customHeight="1" x14ac:dyDescent="0.35">
      <c r="A541" s="155" t="s">
        <v>0</v>
      </c>
      <c r="B541" s="155"/>
      <c r="C541" s="155"/>
      <c r="D541" s="155"/>
      <c r="E541" s="155"/>
      <c r="F541" s="155"/>
      <c r="G541" s="155"/>
      <c r="H541" s="155"/>
      <c r="I541" s="155"/>
      <c r="J541" s="155"/>
      <c r="K541" s="155"/>
      <c r="L541" s="155"/>
      <c r="M541" s="155"/>
      <c r="N541" s="155"/>
      <c r="O541" s="155"/>
    </row>
    <row r="542" spans="1:16" ht="13.5" customHeight="1" x14ac:dyDescent="0.35"/>
    <row r="543" spans="1:16" x14ac:dyDescent="0.35">
      <c r="A543" s="2" t="s">
        <v>1</v>
      </c>
      <c r="B543" s="2"/>
      <c r="D543" s="3">
        <f>D507+1</f>
        <v>89</v>
      </c>
    </row>
    <row r="544" spans="1:16" x14ac:dyDescent="0.35">
      <c r="O544" s="4" t="str">
        <f>"Hải phòng, ngày "&amp;DAY(P544)&amp;" tháng "&amp;MONTH(P544)&amp;" năm 2026"</f>
        <v>Hải phòng, ngày 26 tháng 1 năm 2026</v>
      </c>
      <c r="P544" s="5">
        <f>VLOOKUP('Thang 3'!D543,'Đầu vào'!A:H,2,0)</f>
        <v>46048</v>
      </c>
    </row>
    <row r="546" spans="1:16" ht="21" customHeight="1" x14ac:dyDescent="0.35">
      <c r="A546" s="2" t="s">
        <v>2</v>
      </c>
      <c r="B546" s="2"/>
      <c r="C546" s="2"/>
      <c r="D546" s="6" t="s">
        <v>3</v>
      </c>
      <c r="E546" s="7"/>
      <c r="F546" s="11" t="s">
        <v>4</v>
      </c>
      <c r="H546" s="7" t="s">
        <v>5</v>
      </c>
      <c r="I546" s="7"/>
      <c r="J546" s="8"/>
      <c r="L546" s="7" t="s">
        <v>6</v>
      </c>
      <c r="N546" s="8"/>
    </row>
    <row r="547" spans="1:16" ht="21" customHeight="1" x14ac:dyDescent="0.35">
      <c r="A547" s="2" t="s">
        <v>7</v>
      </c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</row>
    <row r="548" spans="1:16" ht="21" customHeight="1" x14ac:dyDescent="0.35">
      <c r="A548" s="1" t="s">
        <v>8</v>
      </c>
      <c r="C548" s="9" t="str">
        <f>VLOOKUP('Thang 3'!D543,'Đầu vào'!A:H,5,0)</f>
        <v>01 tổ</v>
      </c>
    </row>
    <row r="549" spans="1:16" ht="21" customHeight="1" x14ac:dyDescent="0.35">
      <c r="A549" s="1" t="s">
        <v>9</v>
      </c>
    </row>
    <row r="550" spans="1:16" ht="24" customHeight="1" x14ac:dyDescent="0.35">
      <c r="B550" s="156" t="str">
        <f>VLOOKUP('Thang 3'!D543,'Đầu vào'!A:H,6,0)</f>
        <v>Máy đào, pông tông</v>
      </c>
      <c r="C550" s="156"/>
      <c r="D550" s="156"/>
      <c r="E550" s="156"/>
      <c r="F550" s="156"/>
      <c r="G550" s="156"/>
      <c r="H550" s="156"/>
      <c r="I550" s="156"/>
      <c r="J550" s="156"/>
      <c r="K550" s="156"/>
      <c r="L550" s="156"/>
      <c r="M550" s="156"/>
      <c r="N550" s="156"/>
      <c r="O550" s="156"/>
    </row>
    <row r="551" spans="1:16" ht="19.5" customHeight="1" x14ac:dyDescent="0.35">
      <c r="A551" s="2" t="s">
        <v>10</v>
      </c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</row>
    <row r="552" spans="1:16" ht="19.5" customHeight="1" x14ac:dyDescent="0.35">
      <c r="A552" s="2" t="s">
        <v>11</v>
      </c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</row>
    <row r="553" spans="1:16" ht="52.8" customHeight="1" x14ac:dyDescent="0.35">
      <c r="A553" s="9"/>
      <c r="B553" s="157" t="str">
        <f>VLOOKUP('Thang 3'!D543,'Đầu vào'!A:H,3,0)</f>
        <v>- Đào đất lòng kênh bằng máy đào đoạn 7 từ Km: 0+752 đến Km: 0+888.9
- Đắp đất bờ kênh bằng máy đoạn 6 từ Km: 0+593 đến Km: 0+752
- Đắp đất bờ kênh bằng máy đoạn 7 từ Km: 0+752 đến Km: 0+888.9</v>
      </c>
      <c r="C553" s="157"/>
      <c r="D553" s="157"/>
      <c r="E553" s="157"/>
      <c r="F553" s="157"/>
      <c r="G553" s="157"/>
      <c r="H553" s="157"/>
      <c r="I553" s="157"/>
      <c r="J553" s="157"/>
      <c r="K553" s="157"/>
      <c r="L553" s="157"/>
      <c r="M553" s="157"/>
      <c r="N553" s="157"/>
      <c r="O553" s="157"/>
      <c r="P553" s="9"/>
    </row>
    <row r="554" spans="1:16" ht="23.25" customHeight="1" x14ac:dyDescent="0.35">
      <c r="A554" s="2" t="s">
        <v>12</v>
      </c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</row>
    <row r="555" spans="1:16" s="95" customFormat="1" ht="24" customHeight="1" x14ac:dyDescent="0.25">
      <c r="A555" s="94"/>
      <c r="B555" s="162">
        <f>VLOOKUP('Thang 3'!D543,'Đầu vào'!A:H,4,0)</f>
        <v>0</v>
      </c>
      <c r="C555" s="162"/>
      <c r="D555" s="162"/>
      <c r="E555" s="162"/>
      <c r="F555" s="162"/>
      <c r="G555" s="162"/>
      <c r="H555" s="162"/>
      <c r="I555" s="162"/>
      <c r="J555" s="162"/>
      <c r="K555" s="162"/>
      <c r="L555" s="162"/>
      <c r="M555" s="162"/>
      <c r="N555" s="162"/>
      <c r="O555" s="162"/>
      <c r="P555" s="94"/>
    </row>
    <row r="556" spans="1:16" ht="21" customHeight="1" x14ac:dyDescent="0.35">
      <c r="A556" s="97" t="s">
        <v>13</v>
      </c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</row>
    <row r="557" spans="1:16" s="2" customFormat="1" ht="20.25" customHeight="1" x14ac:dyDescent="0.35">
      <c r="A557" s="1" t="s">
        <v>14</v>
      </c>
      <c r="B557" s="1"/>
      <c r="E557" s="1" t="s">
        <v>15</v>
      </c>
      <c r="F557" s="11" t="s">
        <v>4</v>
      </c>
      <c r="G557" s="1"/>
      <c r="H557" s="3" t="s">
        <v>3</v>
      </c>
      <c r="I557" s="1"/>
      <c r="J557" s="8"/>
      <c r="K557" s="1"/>
      <c r="L557" s="7" t="s">
        <v>16</v>
      </c>
      <c r="N557" s="8"/>
      <c r="O557" s="1"/>
    </row>
    <row r="558" spans="1:16" s="2" customFormat="1" ht="6" customHeight="1" x14ac:dyDescent="0.35">
      <c r="A558" s="1"/>
      <c r="B558" s="1"/>
      <c r="E558" s="1"/>
      <c r="F558" s="12"/>
      <c r="G558" s="1"/>
      <c r="H558" s="3"/>
      <c r="I558" s="1"/>
      <c r="J558" s="1"/>
      <c r="K558" s="1"/>
      <c r="L558" s="7"/>
      <c r="N558" s="1"/>
      <c r="O558" s="1"/>
    </row>
    <row r="559" spans="1:16" s="2" customFormat="1" ht="20.25" customHeight="1" x14ac:dyDescent="0.35">
      <c r="A559" s="1" t="s">
        <v>17</v>
      </c>
      <c r="B559" s="1"/>
      <c r="E559" s="1" t="s">
        <v>15</v>
      </c>
      <c r="F559" s="11" t="s">
        <v>4</v>
      </c>
      <c r="G559" s="1"/>
      <c r="H559" s="3" t="s">
        <v>3</v>
      </c>
      <c r="I559" s="1"/>
      <c r="J559" s="8"/>
      <c r="K559" s="1"/>
      <c r="L559" s="7" t="s">
        <v>16</v>
      </c>
      <c r="N559" s="8"/>
    </row>
    <row r="560" spans="1:16" s="2" customFormat="1" ht="5.25" customHeight="1" x14ac:dyDescent="0.35">
      <c r="A560" s="1"/>
      <c r="B560" s="1"/>
      <c r="E560" s="1"/>
      <c r="F560" s="12"/>
      <c r="G560" s="1"/>
      <c r="H560" s="3"/>
      <c r="I560" s="1"/>
      <c r="J560" s="1"/>
      <c r="K560" s="1"/>
      <c r="L560" s="7"/>
      <c r="N560" s="1"/>
      <c r="O560" s="1"/>
    </row>
    <row r="561" spans="1:16" s="2" customFormat="1" ht="21" customHeight="1" x14ac:dyDescent="0.35">
      <c r="A561" s="1" t="s">
        <v>18</v>
      </c>
      <c r="B561" s="1"/>
      <c r="E561" s="1" t="s">
        <v>15</v>
      </c>
      <c r="F561" s="11" t="s">
        <v>4</v>
      </c>
      <c r="G561" s="1"/>
      <c r="H561" s="3" t="s">
        <v>3</v>
      </c>
      <c r="I561" s="1"/>
      <c r="J561" s="8"/>
      <c r="K561" s="1"/>
      <c r="L561" s="7" t="s">
        <v>16</v>
      </c>
      <c r="N561" s="8"/>
    </row>
    <row r="562" spans="1:16" s="2" customFormat="1" ht="6.75" customHeight="1" x14ac:dyDescent="0.35">
      <c r="A562" s="1"/>
      <c r="B562" s="1"/>
      <c r="E562" s="1"/>
      <c r="F562" s="12"/>
      <c r="G562" s="1"/>
      <c r="H562" s="3"/>
      <c r="I562" s="1"/>
      <c r="J562" s="1"/>
      <c r="K562" s="1"/>
      <c r="L562" s="7"/>
      <c r="N562" s="1"/>
      <c r="O562" s="1"/>
    </row>
    <row r="563" spans="1:16" s="2" customFormat="1" ht="19.5" customHeight="1" x14ac:dyDescent="0.35">
      <c r="A563" s="1" t="s">
        <v>19</v>
      </c>
      <c r="B563" s="1"/>
      <c r="E563" s="1" t="s">
        <v>15</v>
      </c>
      <c r="F563" s="11" t="s">
        <v>4</v>
      </c>
      <c r="G563" s="1"/>
      <c r="H563" s="3" t="s">
        <v>3</v>
      </c>
      <c r="I563" s="1"/>
      <c r="J563" s="8"/>
      <c r="K563" s="1"/>
      <c r="L563" s="7" t="s">
        <v>16</v>
      </c>
      <c r="N563" s="8"/>
    </row>
    <row r="564" spans="1:16" ht="7.5" customHeight="1" x14ac:dyDescent="0.35">
      <c r="C564" s="2"/>
      <c r="D564" s="2"/>
      <c r="H564" s="3"/>
      <c r="L564" s="7"/>
      <c r="M564" s="2"/>
      <c r="P564" s="2"/>
    </row>
    <row r="565" spans="1:16" ht="22.5" customHeight="1" x14ac:dyDescent="0.35">
      <c r="A565" s="2" t="s">
        <v>20</v>
      </c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</row>
    <row r="566" spans="1:16" ht="23.25" customHeight="1" x14ac:dyDescent="0.35">
      <c r="B566" s="160" t="s">
        <v>118</v>
      </c>
      <c r="C566" s="161"/>
      <c r="D566" s="161"/>
      <c r="E566" s="161"/>
      <c r="F566" s="161"/>
      <c r="G566" s="161"/>
      <c r="H566" s="161"/>
      <c r="I566" s="161"/>
      <c r="J566" s="161"/>
      <c r="K566" s="161"/>
      <c r="L566" s="161"/>
      <c r="M566" s="161"/>
      <c r="N566" s="161"/>
      <c r="O566" s="161"/>
    </row>
    <row r="567" spans="1:16" ht="20.25" customHeight="1" x14ac:dyDescent="0.35">
      <c r="A567" s="2" t="s">
        <v>21</v>
      </c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</row>
    <row r="568" spans="1:16" ht="24" customHeight="1" x14ac:dyDescent="0.35">
      <c r="B568" s="158">
        <f>VLOOKUP('Thang 3'!D543,'Đầu vào'!A:H,8,0)</f>
        <v>0</v>
      </c>
      <c r="C568" s="158"/>
      <c r="D568" s="158"/>
      <c r="E568" s="158"/>
      <c r="F568" s="158"/>
      <c r="G568" s="158"/>
      <c r="H568" s="158"/>
      <c r="I568" s="158"/>
      <c r="J568" s="158"/>
      <c r="K568" s="158"/>
      <c r="L568" s="158"/>
      <c r="M568" s="158"/>
      <c r="N568" s="158"/>
      <c r="O568" s="158"/>
    </row>
    <row r="570" spans="1:16" s="2" customFormat="1" ht="17.399999999999999" x14ac:dyDescent="0.3">
      <c r="C570" s="10" t="s">
        <v>35</v>
      </c>
      <c r="G570" s="10"/>
      <c r="K570" s="10" t="s">
        <v>22</v>
      </c>
    </row>
    <row r="576" spans="1:16" s="2" customFormat="1" ht="17.399999999999999" x14ac:dyDescent="0.3">
      <c r="C576" s="10" t="str">
        <f>'Đầu vào'!$C$7</f>
        <v xml:space="preserve">Nguyễn Tuấn Thành </v>
      </c>
      <c r="G576" s="10"/>
      <c r="K576" s="10" t="str">
        <f>'Đầu vào'!$C$8</f>
        <v>Nguyễn Sĩ Thoả</v>
      </c>
    </row>
    <row r="577" spans="1:16" ht="22.5" customHeight="1" x14ac:dyDescent="0.35">
      <c r="A577" s="155" t="s">
        <v>0</v>
      </c>
      <c r="B577" s="155"/>
      <c r="C577" s="155"/>
      <c r="D577" s="155"/>
      <c r="E577" s="155"/>
      <c r="F577" s="155"/>
      <c r="G577" s="155"/>
      <c r="H577" s="155"/>
      <c r="I577" s="155"/>
      <c r="J577" s="155"/>
      <c r="K577" s="155"/>
      <c r="L577" s="155"/>
      <c r="M577" s="155"/>
      <c r="N577" s="155"/>
      <c r="O577" s="155"/>
    </row>
    <row r="578" spans="1:16" ht="13.5" customHeight="1" x14ac:dyDescent="0.35"/>
    <row r="579" spans="1:16" x14ac:dyDescent="0.35">
      <c r="A579" s="2" t="s">
        <v>1</v>
      </c>
      <c r="B579" s="2"/>
      <c r="D579" s="3">
        <f>D543+1</f>
        <v>90</v>
      </c>
    </row>
    <row r="580" spans="1:16" x14ac:dyDescent="0.35">
      <c r="O580" s="4" t="str">
        <f>"Hải phòng, ngày "&amp;DAY(P580)&amp;" tháng "&amp;MONTH(P580)&amp;" năm 2026"</f>
        <v>Hải phòng, ngày 27 tháng 1 năm 2026</v>
      </c>
      <c r="P580" s="5">
        <f>VLOOKUP('Thang 3'!D579,'Đầu vào'!A:H,2,0)</f>
        <v>46049</v>
      </c>
    </row>
    <row r="582" spans="1:16" ht="21" customHeight="1" x14ac:dyDescent="0.35">
      <c r="A582" s="2" t="s">
        <v>2</v>
      </c>
      <c r="B582" s="2"/>
      <c r="C582" s="2"/>
      <c r="D582" s="6" t="s">
        <v>3</v>
      </c>
      <c r="E582" s="7"/>
      <c r="F582" s="11" t="s">
        <v>4</v>
      </c>
      <c r="H582" s="7" t="s">
        <v>5</v>
      </c>
      <c r="I582" s="7"/>
      <c r="J582" s="8"/>
      <c r="L582" s="7" t="s">
        <v>6</v>
      </c>
      <c r="N582" s="8"/>
    </row>
    <row r="583" spans="1:16" ht="21" customHeight="1" x14ac:dyDescent="0.35">
      <c r="A583" s="2" t="s">
        <v>7</v>
      </c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</row>
    <row r="584" spans="1:16" ht="21" customHeight="1" x14ac:dyDescent="0.35">
      <c r="A584" s="1" t="s">
        <v>8</v>
      </c>
      <c r="C584" s="9" t="str">
        <f>VLOOKUP('Thang 3'!D579,'Đầu vào'!A:H,5,0)</f>
        <v>01 tổ</v>
      </c>
    </row>
    <row r="585" spans="1:16" ht="21" customHeight="1" x14ac:dyDescent="0.35">
      <c r="A585" s="1" t="s">
        <v>9</v>
      </c>
    </row>
    <row r="586" spans="1:16" ht="24" customHeight="1" x14ac:dyDescent="0.35">
      <c r="B586" s="156">
        <f>VLOOKUP('Thang 3'!D579,'Đầu vào'!A:H,6,0)</f>
        <v>0</v>
      </c>
      <c r="C586" s="156"/>
      <c r="D586" s="156"/>
      <c r="E586" s="156"/>
      <c r="F586" s="156"/>
      <c r="G586" s="156"/>
      <c r="H586" s="156"/>
      <c r="I586" s="156"/>
      <c r="J586" s="156"/>
      <c r="K586" s="156"/>
      <c r="L586" s="156"/>
      <c r="M586" s="156"/>
      <c r="N586" s="156"/>
      <c r="O586" s="156"/>
    </row>
    <row r="587" spans="1:16" ht="19.5" customHeight="1" x14ac:dyDescent="0.35">
      <c r="A587" s="2" t="s">
        <v>10</v>
      </c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</row>
    <row r="588" spans="1:16" ht="19.5" customHeight="1" x14ac:dyDescent="0.35">
      <c r="A588" s="2" t="s">
        <v>11</v>
      </c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</row>
    <row r="589" spans="1:16" ht="45" customHeight="1" x14ac:dyDescent="0.35">
      <c r="A589" s="9"/>
      <c r="B589" s="157" t="str">
        <f>VLOOKUP('Thang 3'!D579,'Đầu vào'!A:H,3,0)</f>
        <v xml:space="preserve">- Công tác gia công máng inox 304 và thép hộp mạ kẽm đỡ máng 
</v>
      </c>
      <c r="C589" s="157"/>
      <c r="D589" s="157"/>
      <c r="E589" s="157"/>
      <c r="F589" s="157"/>
      <c r="G589" s="157"/>
      <c r="H589" s="157"/>
      <c r="I589" s="157"/>
      <c r="J589" s="157"/>
      <c r="K589" s="157"/>
      <c r="L589" s="157"/>
      <c r="M589" s="157"/>
      <c r="N589" s="157"/>
      <c r="O589" s="157"/>
      <c r="P589" s="9"/>
    </row>
    <row r="590" spans="1:16" ht="23.25" customHeight="1" x14ac:dyDescent="0.35">
      <c r="A590" s="2" t="s">
        <v>12</v>
      </c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</row>
    <row r="591" spans="1:16" ht="40.049999999999997" customHeight="1" x14ac:dyDescent="0.35">
      <c r="A591" s="9"/>
      <c r="B591" s="157">
        <f>VLOOKUP('Thang 3'!D579,'Đầu vào'!A:H,4,0)</f>
        <v>0</v>
      </c>
      <c r="C591" s="157"/>
      <c r="D591" s="157"/>
      <c r="E591" s="157"/>
      <c r="F591" s="157"/>
      <c r="G591" s="157"/>
      <c r="H591" s="157"/>
      <c r="I591" s="157"/>
      <c r="J591" s="157"/>
      <c r="K591" s="157"/>
      <c r="L591" s="157"/>
      <c r="M591" s="157"/>
      <c r="N591" s="157"/>
      <c r="O591" s="157"/>
      <c r="P591" s="9"/>
    </row>
    <row r="592" spans="1:16" ht="21" customHeight="1" x14ac:dyDescent="0.35">
      <c r="A592" s="2" t="s">
        <v>13</v>
      </c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</row>
    <row r="593" spans="1:16" s="2" customFormat="1" ht="20.25" customHeight="1" x14ac:dyDescent="0.35">
      <c r="A593" s="1" t="s">
        <v>14</v>
      </c>
      <c r="B593" s="1"/>
      <c r="E593" s="1" t="s">
        <v>15</v>
      </c>
      <c r="F593" s="11" t="s">
        <v>4</v>
      </c>
      <c r="G593" s="1"/>
      <c r="H593" s="3" t="s">
        <v>3</v>
      </c>
      <c r="I593" s="1"/>
      <c r="J593" s="8"/>
      <c r="K593" s="1"/>
      <c r="L593" s="7" t="s">
        <v>16</v>
      </c>
      <c r="N593" s="8"/>
      <c r="O593" s="1"/>
    </row>
    <row r="594" spans="1:16" s="2" customFormat="1" ht="6" customHeight="1" x14ac:dyDescent="0.35">
      <c r="A594" s="1"/>
      <c r="B594" s="1"/>
      <c r="E594" s="1"/>
      <c r="F594" s="12"/>
      <c r="G594" s="1"/>
      <c r="H594" s="3"/>
      <c r="I594" s="1"/>
      <c r="J594" s="1"/>
      <c r="K594" s="1"/>
      <c r="L594" s="7"/>
      <c r="N594" s="1"/>
      <c r="O594" s="1"/>
    </row>
    <row r="595" spans="1:16" s="2" customFormat="1" ht="20.25" customHeight="1" x14ac:dyDescent="0.35">
      <c r="A595" s="1" t="s">
        <v>17</v>
      </c>
      <c r="B595" s="1"/>
      <c r="E595" s="1" t="s">
        <v>15</v>
      </c>
      <c r="F595" s="11" t="s">
        <v>4</v>
      </c>
      <c r="G595" s="1"/>
      <c r="H595" s="3" t="s">
        <v>3</v>
      </c>
      <c r="I595" s="1"/>
      <c r="J595" s="8"/>
      <c r="K595" s="1"/>
      <c r="L595" s="7" t="s">
        <v>16</v>
      </c>
      <c r="N595" s="8"/>
    </row>
    <row r="596" spans="1:16" s="2" customFormat="1" ht="5.25" customHeight="1" x14ac:dyDescent="0.35">
      <c r="A596" s="1"/>
      <c r="B596" s="1"/>
      <c r="E596" s="1"/>
      <c r="F596" s="12"/>
      <c r="G596" s="1"/>
      <c r="H596" s="3"/>
      <c r="I596" s="1"/>
      <c r="J596" s="1"/>
      <c r="K596" s="1"/>
      <c r="L596" s="7"/>
      <c r="N596" s="1"/>
      <c r="O596" s="1"/>
    </row>
    <row r="597" spans="1:16" s="2" customFormat="1" ht="21" customHeight="1" x14ac:dyDescent="0.35">
      <c r="A597" s="1" t="s">
        <v>18</v>
      </c>
      <c r="B597" s="1"/>
      <c r="E597" s="1" t="s">
        <v>15</v>
      </c>
      <c r="F597" s="11" t="s">
        <v>4</v>
      </c>
      <c r="G597" s="1"/>
      <c r="H597" s="3" t="s">
        <v>3</v>
      </c>
      <c r="I597" s="1"/>
      <c r="J597" s="8"/>
      <c r="K597" s="1"/>
      <c r="L597" s="7" t="s">
        <v>16</v>
      </c>
      <c r="N597" s="8"/>
    </row>
    <row r="598" spans="1:16" s="2" customFormat="1" ht="6.75" customHeight="1" x14ac:dyDescent="0.35">
      <c r="A598" s="1"/>
      <c r="B598" s="1"/>
      <c r="E598" s="1"/>
      <c r="F598" s="12"/>
      <c r="G598" s="1"/>
      <c r="H598" s="3"/>
      <c r="I598" s="1"/>
      <c r="J598" s="1"/>
      <c r="K598" s="1"/>
      <c r="L598" s="7"/>
      <c r="N598" s="1"/>
      <c r="O598" s="1"/>
    </row>
    <row r="599" spans="1:16" s="2" customFormat="1" ht="19.5" customHeight="1" x14ac:dyDescent="0.35">
      <c r="A599" s="1" t="s">
        <v>19</v>
      </c>
      <c r="B599" s="1"/>
      <c r="E599" s="1" t="s">
        <v>15</v>
      </c>
      <c r="F599" s="11" t="s">
        <v>4</v>
      </c>
      <c r="G599" s="1"/>
      <c r="H599" s="3" t="s">
        <v>3</v>
      </c>
      <c r="I599" s="1"/>
      <c r="J599" s="8"/>
      <c r="K599" s="1"/>
      <c r="L599" s="7" t="s">
        <v>16</v>
      </c>
      <c r="N599" s="8"/>
    </row>
    <row r="600" spans="1:16" ht="7.5" customHeight="1" x14ac:dyDescent="0.35">
      <c r="C600" s="2"/>
      <c r="D600" s="2"/>
      <c r="H600" s="3"/>
      <c r="L600" s="7"/>
      <c r="M600" s="2"/>
      <c r="P600" s="2"/>
    </row>
    <row r="601" spans="1:16" ht="22.5" customHeight="1" x14ac:dyDescent="0.35">
      <c r="A601" s="2" t="s">
        <v>20</v>
      </c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</row>
    <row r="602" spans="1:16" ht="33" customHeight="1" x14ac:dyDescent="0.35">
      <c r="B602" s="161"/>
      <c r="C602" s="161"/>
      <c r="D602" s="161"/>
      <c r="E602" s="161"/>
      <c r="F602" s="161"/>
      <c r="G602" s="161"/>
      <c r="H602" s="161"/>
      <c r="I602" s="161"/>
      <c r="J602" s="161"/>
      <c r="K602" s="161"/>
      <c r="L602" s="161"/>
      <c r="M602" s="161"/>
      <c r="N602" s="161"/>
      <c r="O602" s="161"/>
    </row>
    <row r="603" spans="1:16" ht="20.25" customHeight="1" x14ac:dyDescent="0.35">
      <c r="A603" s="2" t="s">
        <v>21</v>
      </c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</row>
    <row r="604" spans="1:16" ht="24" customHeight="1" x14ac:dyDescent="0.35">
      <c r="B604" s="158">
        <f>VLOOKUP('Thang 3'!D579,'Đầu vào'!A:H,8,0)</f>
        <v>0</v>
      </c>
      <c r="C604" s="158"/>
      <c r="D604" s="158"/>
      <c r="E604" s="158"/>
      <c r="F604" s="158"/>
      <c r="G604" s="158"/>
      <c r="H604" s="158"/>
      <c r="I604" s="158"/>
      <c r="J604" s="158"/>
      <c r="K604" s="158"/>
      <c r="L604" s="158"/>
      <c r="M604" s="158"/>
      <c r="N604" s="158"/>
      <c r="O604" s="158"/>
    </row>
    <row r="606" spans="1:16" s="2" customFormat="1" ht="17.399999999999999" x14ac:dyDescent="0.3">
      <c r="C606" s="10" t="s">
        <v>35</v>
      </c>
      <c r="G606" s="10"/>
      <c r="K606" s="10" t="s">
        <v>22</v>
      </c>
    </row>
    <row r="612" spans="1:16" s="2" customFormat="1" ht="17.399999999999999" x14ac:dyDescent="0.3">
      <c r="C612" s="10" t="str">
        <f>'Đầu vào'!$C$7</f>
        <v xml:space="preserve">Nguyễn Tuấn Thành </v>
      </c>
      <c r="G612" s="10"/>
      <c r="K612" s="10" t="str">
        <f>'Đầu vào'!$C$8</f>
        <v>Nguyễn Sĩ Thoả</v>
      </c>
    </row>
    <row r="613" spans="1:16" ht="22.5" customHeight="1" x14ac:dyDescent="0.35">
      <c r="A613" s="155" t="s">
        <v>0</v>
      </c>
      <c r="B613" s="155"/>
      <c r="C613" s="155"/>
      <c r="D613" s="155"/>
      <c r="E613" s="155"/>
      <c r="F613" s="155"/>
      <c r="G613" s="155"/>
      <c r="H613" s="155"/>
      <c r="I613" s="155"/>
      <c r="J613" s="155"/>
      <c r="K613" s="155"/>
      <c r="L613" s="155"/>
      <c r="M613" s="155"/>
      <c r="N613" s="155"/>
      <c r="O613" s="155"/>
    </row>
    <row r="614" spans="1:16" ht="13.5" customHeight="1" x14ac:dyDescent="0.35"/>
    <row r="615" spans="1:16" x14ac:dyDescent="0.35">
      <c r="A615" s="2" t="s">
        <v>1</v>
      </c>
      <c r="B615" s="2"/>
      <c r="D615" s="3">
        <f>D579+1</f>
        <v>91</v>
      </c>
    </row>
    <row r="616" spans="1:16" x14ac:dyDescent="0.35">
      <c r="O616" s="4" t="str">
        <f>"Hải phòng, ngày "&amp;DAY(P616)&amp;" tháng "&amp;MONTH(P616)&amp;" năm 2026"</f>
        <v>Hải phòng, ngày 28 tháng 1 năm 2026</v>
      </c>
      <c r="P616" s="5">
        <f>VLOOKUP('Thang 3'!D615,'Đầu vào'!A:H,2,0)</f>
        <v>46050</v>
      </c>
    </row>
    <row r="618" spans="1:16" ht="21" customHeight="1" x14ac:dyDescent="0.35">
      <c r="A618" s="2" t="s">
        <v>2</v>
      </c>
      <c r="B618" s="2"/>
      <c r="C618" s="2"/>
      <c r="D618" s="6" t="s">
        <v>3</v>
      </c>
      <c r="E618" s="7"/>
      <c r="F618" s="11" t="s">
        <v>4</v>
      </c>
      <c r="H618" s="7" t="s">
        <v>5</v>
      </c>
      <c r="I618" s="7"/>
      <c r="J618" s="8"/>
      <c r="L618" s="7" t="s">
        <v>6</v>
      </c>
      <c r="N618" s="8"/>
    </row>
    <row r="619" spans="1:16" ht="21" customHeight="1" x14ac:dyDescent="0.35">
      <c r="A619" s="2" t="s">
        <v>7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</row>
    <row r="620" spans="1:16" ht="21" customHeight="1" x14ac:dyDescent="0.35">
      <c r="A620" s="1" t="s">
        <v>8</v>
      </c>
      <c r="C620" s="9" t="str">
        <f>VLOOKUP('Thang 3'!D615,'Đầu vào'!A:H,5,0)</f>
        <v>01 tổ</v>
      </c>
    </row>
    <row r="621" spans="1:16" ht="21" customHeight="1" x14ac:dyDescent="0.35">
      <c r="A621" s="1" t="s">
        <v>9</v>
      </c>
    </row>
    <row r="622" spans="1:16" ht="24" customHeight="1" x14ac:dyDescent="0.35">
      <c r="B622" s="156">
        <f>VLOOKUP('Thang 3'!D615,'Đầu vào'!A:H,6,0)</f>
        <v>0</v>
      </c>
      <c r="C622" s="156"/>
      <c r="D622" s="156"/>
      <c r="E622" s="156"/>
      <c r="F622" s="156"/>
      <c r="G622" s="156"/>
      <c r="H622" s="156"/>
      <c r="I622" s="156"/>
      <c r="J622" s="156"/>
      <c r="K622" s="156"/>
      <c r="L622" s="156"/>
      <c r="M622" s="156"/>
      <c r="N622" s="156"/>
      <c r="O622" s="156"/>
    </row>
    <row r="623" spans="1:16" ht="19.5" customHeight="1" x14ac:dyDescent="0.35">
      <c r="A623" s="2" t="s">
        <v>10</v>
      </c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</row>
    <row r="624" spans="1:16" ht="19.5" customHeight="1" x14ac:dyDescent="0.35">
      <c r="A624" s="2" t="s">
        <v>11</v>
      </c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</row>
    <row r="625" spans="1:16" ht="44.4" customHeight="1" x14ac:dyDescent="0.35">
      <c r="A625" s="9"/>
      <c r="B625" s="157" t="str">
        <f>VLOOKUP('Thang 3'!D615,'Đầu vào'!A:H,3,0)</f>
        <v xml:space="preserve">- Công tác gia công máng inox 304 và thép hộp mạ kẽm đỡ máng 
</v>
      </c>
      <c r="C625" s="157"/>
      <c r="D625" s="157"/>
      <c r="E625" s="157"/>
      <c r="F625" s="157"/>
      <c r="G625" s="157"/>
      <c r="H625" s="157"/>
      <c r="I625" s="157"/>
      <c r="J625" s="157"/>
      <c r="K625" s="157"/>
      <c r="L625" s="157"/>
      <c r="M625" s="157"/>
      <c r="N625" s="157"/>
      <c r="O625" s="157"/>
      <c r="P625" s="9"/>
    </row>
    <row r="626" spans="1:16" ht="23.25" customHeight="1" x14ac:dyDescent="0.35">
      <c r="A626" s="2" t="s">
        <v>12</v>
      </c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</row>
    <row r="627" spans="1:16" ht="43.95" customHeight="1" x14ac:dyDescent="0.35">
      <c r="A627" s="9"/>
      <c r="B627" s="157">
        <f>VLOOKUP('Thang 3'!D615,'Đầu vào'!A:H,4,0)</f>
        <v>0</v>
      </c>
      <c r="C627" s="157"/>
      <c r="D627" s="157"/>
      <c r="E627" s="157"/>
      <c r="F627" s="157"/>
      <c r="G627" s="157"/>
      <c r="H627" s="157"/>
      <c r="I627" s="157"/>
      <c r="J627" s="157"/>
      <c r="K627" s="157"/>
      <c r="L627" s="157"/>
      <c r="M627" s="157"/>
      <c r="N627" s="157"/>
      <c r="O627" s="157"/>
      <c r="P627" s="9"/>
    </row>
    <row r="628" spans="1:16" ht="21" customHeight="1" x14ac:dyDescent="0.35">
      <c r="A628" s="2" t="s">
        <v>13</v>
      </c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</row>
    <row r="629" spans="1:16" s="2" customFormat="1" ht="20.25" customHeight="1" x14ac:dyDescent="0.35">
      <c r="A629" s="1" t="s">
        <v>14</v>
      </c>
      <c r="B629" s="1"/>
      <c r="E629" s="1" t="s">
        <v>15</v>
      </c>
      <c r="F629" s="11" t="s">
        <v>4</v>
      </c>
      <c r="G629" s="1"/>
      <c r="H629" s="3" t="s">
        <v>3</v>
      </c>
      <c r="I629" s="1"/>
      <c r="J629" s="8"/>
      <c r="K629" s="1"/>
      <c r="L629" s="7" t="s">
        <v>16</v>
      </c>
      <c r="N629" s="8"/>
      <c r="O629" s="1"/>
    </row>
    <row r="630" spans="1:16" s="2" customFormat="1" ht="6" customHeight="1" x14ac:dyDescent="0.35">
      <c r="A630" s="1"/>
      <c r="B630" s="1"/>
      <c r="E630" s="1"/>
      <c r="F630" s="12"/>
      <c r="G630" s="1"/>
      <c r="H630" s="3"/>
      <c r="I630" s="1"/>
      <c r="J630" s="1"/>
      <c r="K630" s="1"/>
      <c r="L630" s="7"/>
      <c r="N630" s="1"/>
      <c r="O630" s="1"/>
    </row>
    <row r="631" spans="1:16" s="2" customFormat="1" ht="20.25" customHeight="1" x14ac:dyDescent="0.35">
      <c r="A631" s="1" t="s">
        <v>17</v>
      </c>
      <c r="B631" s="1"/>
      <c r="E631" s="1" t="s">
        <v>15</v>
      </c>
      <c r="F631" s="11" t="s">
        <v>4</v>
      </c>
      <c r="G631" s="1"/>
      <c r="H631" s="3" t="s">
        <v>3</v>
      </c>
      <c r="I631" s="1"/>
      <c r="J631" s="8"/>
      <c r="K631" s="1"/>
      <c r="L631" s="7" t="s">
        <v>16</v>
      </c>
      <c r="N631" s="8"/>
    </row>
    <row r="632" spans="1:16" s="2" customFormat="1" ht="5.25" customHeight="1" x14ac:dyDescent="0.35">
      <c r="A632" s="1"/>
      <c r="B632" s="1"/>
      <c r="E632" s="1"/>
      <c r="F632" s="12"/>
      <c r="G632" s="1"/>
      <c r="H632" s="3"/>
      <c r="I632" s="1"/>
      <c r="J632" s="1"/>
      <c r="K632" s="1"/>
      <c r="L632" s="7"/>
      <c r="N632" s="1"/>
      <c r="O632" s="1"/>
    </row>
    <row r="633" spans="1:16" s="2" customFormat="1" ht="21" customHeight="1" x14ac:dyDescent="0.35">
      <c r="A633" s="1" t="s">
        <v>18</v>
      </c>
      <c r="B633" s="1"/>
      <c r="E633" s="1" t="s">
        <v>15</v>
      </c>
      <c r="F633" s="11" t="s">
        <v>4</v>
      </c>
      <c r="G633" s="1"/>
      <c r="H633" s="3" t="s">
        <v>3</v>
      </c>
      <c r="I633" s="1"/>
      <c r="J633" s="8"/>
      <c r="K633" s="1"/>
      <c r="L633" s="7" t="s">
        <v>16</v>
      </c>
      <c r="N633" s="8"/>
    </row>
    <row r="634" spans="1:16" s="2" customFormat="1" ht="6.75" customHeight="1" x14ac:dyDescent="0.35">
      <c r="A634" s="1"/>
      <c r="B634" s="1"/>
      <c r="E634" s="1"/>
      <c r="F634" s="12"/>
      <c r="G634" s="1"/>
      <c r="H634" s="3"/>
      <c r="I634" s="1"/>
      <c r="J634" s="1"/>
      <c r="K634" s="1"/>
      <c r="L634" s="7"/>
      <c r="N634" s="1"/>
      <c r="O634" s="1"/>
    </row>
    <row r="635" spans="1:16" s="2" customFormat="1" ht="19.5" customHeight="1" x14ac:dyDescent="0.35">
      <c r="A635" s="1" t="s">
        <v>19</v>
      </c>
      <c r="B635" s="1"/>
      <c r="E635" s="1" t="s">
        <v>15</v>
      </c>
      <c r="F635" s="11" t="s">
        <v>4</v>
      </c>
      <c r="G635" s="1"/>
      <c r="H635" s="3" t="s">
        <v>3</v>
      </c>
      <c r="I635" s="1"/>
      <c r="J635" s="8"/>
      <c r="K635" s="1"/>
      <c r="L635" s="7" t="s">
        <v>16</v>
      </c>
      <c r="N635" s="8"/>
    </row>
    <row r="636" spans="1:16" ht="7.5" customHeight="1" x14ac:dyDescent="0.35">
      <c r="C636" s="2"/>
      <c r="D636" s="2"/>
      <c r="H636" s="3"/>
      <c r="L636" s="7"/>
      <c r="M636" s="2"/>
      <c r="P636" s="2"/>
    </row>
    <row r="637" spans="1:16" ht="22.5" customHeight="1" x14ac:dyDescent="0.35">
      <c r="A637" s="2" t="s">
        <v>20</v>
      </c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</row>
    <row r="638" spans="1:16" ht="23.25" customHeight="1" x14ac:dyDescent="0.35">
      <c r="B638" s="160"/>
      <c r="C638" s="161"/>
      <c r="D638" s="161"/>
      <c r="E638" s="161"/>
      <c r="F638" s="161"/>
      <c r="G638" s="161"/>
      <c r="H638" s="161"/>
      <c r="I638" s="161"/>
      <c r="J638" s="161"/>
      <c r="K638" s="161"/>
      <c r="L638" s="161"/>
      <c r="M638" s="161"/>
      <c r="N638" s="161"/>
      <c r="O638" s="161"/>
    </row>
    <row r="639" spans="1:16" ht="20.25" customHeight="1" x14ac:dyDescent="0.35">
      <c r="A639" s="2" t="s">
        <v>21</v>
      </c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</row>
    <row r="640" spans="1:16" ht="24" customHeight="1" x14ac:dyDescent="0.35">
      <c r="B640" s="158">
        <f>VLOOKUP('Thang 3'!D615,'Đầu vào'!A:H,8,0)</f>
        <v>0</v>
      </c>
      <c r="C640" s="158"/>
      <c r="D640" s="158"/>
      <c r="E640" s="158"/>
      <c r="F640" s="158"/>
      <c r="G640" s="158"/>
      <c r="H640" s="158"/>
      <c r="I640" s="158"/>
      <c r="J640" s="158"/>
      <c r="K640" s="158"/>
      <c r="L640" s="158"/>
      <c r="M640" s="158"/>
      <c r="N640" s="158"/>
      <c r="O640" s="158"/>
    </row>
    <row r="642" spans="1:16" s="2" customFormat="1" ht="17.399999999999999" x14ac:dyDescent="0.3">
      <c r="C642" s="10" t="s">
        <v>35</v>
      </c>
      <c r="G642" s="10"/>
      <c r="K642" s="10" t="s">
        <v>22</v>
      </c>
    </row>
    <row r="648" spans="1:16" s="2" customFormat="1" ht="17.399999999999999" x14ac:dyDescent="0.3">
      <c r="C648" s="10" t="str">
        <f>'Đầu vào'!$C$7</f>
        <v xml:space="preserve">Nguyễn Tuấn Thành </v>
      </c>
      <c r="G648" s="10"/>
      <c r="K648" s="10" t="str">
        <f>'Đầu vào'!$C$8</f>
        <v>Nguyễn Sĩ Thoả</v>
      </c>
    </row>
    <row r="649" spans="1:16" ht="22.5" customHeight="1" x14ac:dyDescent="0.35">
      <c r="A649" s="155" t="s">
        <v>0</v>
      </c>
      <c r="B649" s="155"/>
      <c r="C649" s="155"/>
      <c r="D649" s="155"/>
      <c r="E649" s="155"/>
      <c r="F649" s="155"/>
      <c r="G649" s="155"/>
      <c r="H649" s="155"/>
      <c r="I649" s="155"/>
      <c r="J649" s="155"/>
      <c r="K649" s="155"/>
      <c r="L649" s="155"/>
      <c r="M649" s="155"/>
      <c r="N649" s="155"/>
      <c r="O649" s="155"/>
    </row>
    <row r="650" spans="1:16" ht="13.5" customHeight="1" x14ac:dyDescent="0.35"/>
    <row r="651" spans="1:16" x14ac:dyDescent="0.35">
      <c r="A651" s="2" t="s">
        <v>1</v>
      </c>
      <c r="B651" s="2"/>
      <c r="D651" s="3">
        <f>D615+1</f>
        <v>92</v>
      </c>
    </row>
    <row r="652" spans="1:16" x14ac:dyDescent="0.35">
      <c r="O652" s="4" t="str">
        <f>"Hải phòng, ngày "&amp;DAY(P652)&amp;" tháng "&amp;MONTH(P652)&amp;" năm 2026"</f>
        <v>Hải phòng, ngày 29 tháng 1 năm 2026</v>
      </c>
      <c r="P652" s="5">
        <f>VLOOKUP('Thang 3'!D651,'Đầu vào'!A:H,2,0)</f>
        <v>46051</v>
      </c>
    </row>
    <row r="654" spans="1:16" ht="21" customHeight="1" x14ac:dyDescent="0.35">
      <c r="A654" s="2" t="s">
        <v>2</v>
      </c>
      <c r="B654" s="2"/>
      <c r="C654" s="2"/>
      <c r="D654" s="6" t="s">
        <v>3</v>
      </c>
      <c r="E654" s="7"/>
      <c r="F654" s="11" t="s">
        <v>4</v>
      </c>
      <c r="H654" s="7" t="s">
        <v>5</v>
      </c>
      <c r="I654" s="7"/>
      <c r="J654" s="8"/>
      <c r="L654" s="7" t="s">
        <v>6</v>
      </c>
      <c r="N654" s="8"/>
    </row>
    <row r="655" spans="1:16" ht="21" customHeight="1" x14ac:dyDescent="0.35">
      <c r="A655" s="2" t="s">
        <v>7</v>
      </c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</row>
    <row r="656" spans="1:16" ht="21" customHeight="1" x14ac:dyDescent="0.35">
      <c r="A656" s="1" t="s">
        <v>8</v>
      </c>
      <c r="C656" s="9">
        <f>VLOOKUP('Thang 3'!D651,'Đầu vào'!A:H,5,0)</f>
        <v>0</v>
      </c>
    </row>
    <row r="657" spans="1:16" ht="21" customHeight="1" x14ac:dyDescent="0.35">
      <c r="A657" s="1" t="s">
        <v>9</v>
      </c>
    </row>
    <row r="658" spans="1:16" ht="24" customHeight="1" x14ac:dyDescent="0.35">
      <c r="B658" s="156">
        <f>VLOOKUP('Thang 3'!D651,'Đầu vào'!A:H,6,0)</f>
        <v>0</v>
      </c>
      <c r="C658" s="156"/>
      <c r="D658" s="156"/>
      <c r="E658" s="156"/>
      <c r="F658" s="156"/>
      <c r="G658" s="156"/>
      <c r="H658" s="156"/>
      <c r="I658" s="156"/>
      <c r="J658" s="156"/>
      <c r="K658" s="156"/>
      <c r="L658" s="156"/>
      <c r="M658" s="156"/>
      <c r="N658" s="156"/>
      <c r="O658" s="156"/>
    </row>
    <row r="659" spans="1:16" ht="19.5" customHeight="1" x14ac:dyDescent="0.35">
      <c r="A659" s="2" t="s">
        <v>10</v>
      </c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</row>
    <row r="660" spans="1:16" ht="19.5" customHeight="1" x14ac:dyDescent="0.35">
      <c r="A660" s="2" t="s">
        <v>11</v>
      </c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</row>
    <row r="661" spans="1:16" s="76" customFormat="1" ht="27" customHeight="1" x14ac:dyDescent="0.25">
      <c r="A661" s="75"/>
      <c r="B661" s="157">
        <f>VLOOKUP('Thang 3'!D651,'Đầu vào'!A:H,3,0)</f>
        <v>0</v>
      </c>
      <c r="C661" s="157"/>
      <c r="D661" s="157"/>
      <c r="E661" s="157"/>
      <c r="F661" s="157"/>
      <c r="G661" s="157"/>
      <c r="H661" s="157"/>
      <c r="I661" s="157"/>
      <c r="J661" s="157"/>
      <c r="K661" s="157"/>
      <c r="L661" s="157"/>
      <c r="M661" s="157"/>
      <c r="N661" s="157"/>
      <c r="O661" s="157"/>
      <c r="P661" s="75"/>
    </row>
    <row r="662" spans="1:16" ht="23.25" customHeight="1" x14ac:dyDescent="0.35">
      <c r="A662" s="2" t="s">
        <v>12</v>
      </c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</row>
    <row r="663" spans="1:16" ht="33" customHeight="1" x14ac:dyDescent="0.35">
      <c r="A663" s="9"/>
      <c r="B663" s="159" t="s">
        <v>153</v>
      </c>
      <c r="C663" s="157"/>
      <c r="D663" s="157"/>
      <c r="E663" s="157"/>
      <c r="F663" s="157"/>
      <c r="G663" s="157"/>
      <c r="H663" s="157"/>
      <c r="I663" s="157"/>
      <c r="J663" s="157"/>
      <c r="K663" s="157"/>
      <c r="L663" s="157"/>
      <c r="M663" s="157"/>
      <c r="N663" s="157"/>
      <c r="O663" s="157"/>
      <c r="P663" s="9"/>
    </row>
    <row r="664" spans="1:16" ht="21" customHeight="1" x14ac:dyDescent="0.35">
      <c r="A664" s="2" t="s">
        <v>13</v>
      </c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</row>
    <row r="665" spans="1:16" s="2" customFormat="1" ht="20.25" customHeight="1" x14ac:dyDescent="0.35">
      <c r="A665" s="1" t="s">
        <v>14</v>
      </c>
      <c r="B665" s="1"/>
      <c r="E665" s="1" t="s">
        <v>15</v>
      </c>
      <c r="F665" s="11" t="s">
        <v>4</v>
      </c>
      <c r="G665" s="1"/>
      <c r="H665" s="3" t="s">
        <v>3</v>
      </c>
      <c r="I665" s="1"/>
      <c r="J665" s="8"/>
      <c r="K665" s="1"/>
      <c r="L665" s="7" t="s">
        <v>16</v>
      </c>
      <c r="N665" s="8"/>
      <c r="O665" s="1"/>
    </row>
    <row r="666" spans="1:16" s="2" customFormat="1" ht="6" customHeight="1" x14ac:dyDescent="0.35">
      <c r="A666" s="1"/>
      <c r="B666" s="1"/>
      <c r="E666" s="1"/>
      <c r="F666" s="12"/>
      <c r="G666" s="1"/>
      <c r="H666" s="3"/>
      <c r="I666" s="1"/>
      <c r="J666" s="1"/>
      <c r="K666" s="1"/>
      <c r="L666" s="7"/>
      <c r="N666" s="1"/>
      <c r="O666" s="1"/>
    </row>
    <row r="667" spans="1:16" s="2" customFormat="1" ht="20.25" customHeight="1" x14ac:dyDescent="0.35">
      <c r="A667" s="1" t="s">
        <v>17</v>
      </c>
      <c r="B667" s="1"/>
      <c r="E667" s="1" t="s">
        <v>15</v>
      </c>
      <c r="F667" s="11" t="s">
        <v>4</v>
      </c>
      <c r="G667" s="1"/>
      <c r="H667" s="3" t="s">
        <v>3</v>
      </c>
      <c r="I667" s="1"/>
      <c r="J667" s="8"/>
      <c r="K667" s="1"/>
      <c r="L667" s="7" t="s">
        <v>16</v>
      </c>
      <c r="N667" s="8"/>
    </row>
    <row r="668" spans="1:16" s="2" customFormat="1" ht="5.25" customHeight="1" x14ac:dyDescent="0.35">
      <c r="A668" s="1"/>
      <c r="B668" s="1"/>
      <c r="E668" s="1"/>
      <c r="F668" s="12"/>
      <c r="G668" s="1"/>
      <c r="H668" s="3"/>
      <c r="I668" s="1"/>
      <c r="J668" s="1"/>
      <c r="K668" s="1"/>
      <c r="L668" s="7"/>
      <c r="N668" s="1"/>
      <c r="O668" s="1"/>
    </row>
    <row r="669" spans="1:16" s="2" customFormat="1" ht="21" customHeight="1" x14ac:dyDescent="0.35">
      <c r="A669" s="1" t="s">
        <v>18</v>
      </c>
      <c r="B669" s="1"/>
      <c r="E669" s="1" t="s">
        <v>15</v>
      </c>
      <c r="F669" s="11" t="s">
        <v>4</v>
      </c>
      <c r="G669" s="1"/>
      <c r="H669" s="3" t="s">
        <v>3</v>
      </c>
      <c r="I669" s="1"/>
      <c r="J669" s="8"/>
      <c r="K669" s="1"/>
      <c r="L669" s="7" t="s">
        <v>16</v>
      </c>
      <c r="N669" s="8"/>
    </row>
    <row r="670" spans="1:16" s="2" customFormat="1" ht="6.75" customHeight="1" x14ac:dyDescent="0.35">
      <c r="A670" s="1"/>
      <c r="B670" s="1"/>
      <c r="E670" s="1"/>
      <c r="F670" s="12"/>
      <c r="G670" s="1"/>
      <c r="H670" s="3"/>
      <c r="I670" s="1"/>
      <c r="J670" s="1"/>
      <c r="K670" s="1"/>
      <c r="L670" s="7"/>
      <c r="N670" s="1"/>
      <c r="O670" s="1"/>
    </row>
    <row r="671" spans="1:16" s="2" customFormat="1" ht="19.5" customHeight="1" x14ac:dyDescent="0.35">
      <c r="A671" s="1" t="s">
        <v>19</v>
      </c>
      <c r="B671" s="1"/>
      <c r="E671" s="1" t="s">
        <v>15</v>
      </c>
      <c r="F671" s="11" t="s">
        <v>4</v>
      </c>
      <c r="G671" s="1"/>
      <c r="H671" s="3" t="s">
        <v>3</v>
      </c>
      <c r="I671" s="1"/>
      <c r="J671" s="8"/>
      <c r="K671" s="1"/>
      <c r="L671" s="7" t="s">
        <v>16</v>
      </c>
      <c r="N671" s="8"/>
    </row>
    <row r="672" spans="1:16" ht="7.5" customHeight="1" x14ac:dyDescent="0.35">
      <c r="C672" s="2"/>
      <c r="D672" s="2"/>
      <c r="H672" s="3"/>
      <c r="L672" s="7"/>
      <c r="M672" s="2"/>
      <c r="P672" s="2"/>
    </row>
    <row r="673" spans="1:16" ht="22.5" customHeight="1" x14ac:dyDescent="0.35">
      <c r="A673" s="2" t="s">
        <v>20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</row>
    <row r="674" spans="1:16" ht="23.25" customHeight="1" x14ac:dyDescent="0.35">
      <c r="B674" s="158">
        <f>VLOOKUP('Thang 3'!D651,'Đầu vào'!A:H,7,0)</f>
        <v>0</v>
      </c>
      <c r="C674" s="158"/>
      <c r="D674" s="158"/>
      <c r="E674" s="158"/>
      <c r="F674" s="158"/>
      <c r="G674" s="158"/>
      <c r="H674" s="158"/>
      <c r="I674" s="158"/>
      <c r="J674" s="158"/>
      <c r="K674" s="158"/>
      <c r="L674" s="158"/>
      <c r="M674" s="158"/>
      <c r="N674" s="158"/>
      <c r="O674" s="158"/>
    </row>
    <row r="675" spans="1:16" ht="20.25" customHeight="1" x14ac:dyDescent="0.35">
      <c r="A675" s="2" t="s">
        <v>21</v>
      </c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</row>
    <row r="676" spans="1:16" ht="24" customHeight="1" x14ac:dyDescent="0.35">
      <c r="B676" s="158">
        <f>VLOOKUP('Thang 3'!D651,'Đầu vào'!A:H,8,0)</f>
        <v>0</v>
      </c>
      <c r="C676" s="158"/>
      <c r="D676" s="158"/>
      <c r="E676" s="158"/>
      <c r="F676" s="158"/>
      <c r="G676" s="158"/>
      <c r="H676" s="158"/>
      <c r="I676" s="158"/>
      <c r="J676" s="158"/>
      <c r="K676" s="158"/>
      <c r="L676" s="158"/>
      <c r="M676" s="158"/>
      <c r="N676" s="158"/>
      <c r="O676" s="158"/>
    </row>
    <row r="678" spans="1:16" s="2" customFormat="1" ht="17.399999999999999" x14ac:dyDescent="0.3">
      <c r="C678" s="10" t="s">
        <v>35</v>
      </c>
      <c r="G678" s="10"/>
      <c r="K678" s="10" t="s">
        <v>22</v>
      </c>
    </row>
    <row r="684" spans="1:16" s="2" customFormat="1" ht="17.399999999999999" x14ac:dyDescent="0.3">
      <c r="C684" s="10" t="str">
        <f>'Đầu vào'!$C$7</f>
        <v xml:space="preserve">Nguyễn Tuấn Thành </v>
      </c>
      <c r="G684" s="10"/>
      <c r="K684" s="10" t="str">
        <f>'Đầu vào'!$C$8</f>
        <v>Nguyễn Sĩ Thoả</v>
      </c>
    </row>
    <row r="685" spans="1:16" ht="22.5" customHeight="1" x14ac:dyDescent="0.35">
      <c r="A685" s="155" t="s">
        <v>0</v>
      </c>
      <c r="B685" s="155"/>
      <c r="C685" s="155"/>
      <c r="D685" s="155"/>
      <c r="E685" s="155"/>
      <c r="F685" s="155"/>
      <c r="G685" s="155"/>
      <c r="H685" s="155"/>
      <c r="I685" s="155"/>
      <c r="J685" s="155"/>
      <c r="K685" s="155"/>
      <c r="L685" s="155"/>
      <c r="M685" s="155"/>
      <c r="N685" s="155"/>
      <c r="O685" s="155"/>
    </row>
    <row r="686" spans="1:16" ht="13.5" customHeight="1" x14ac:dyDescent="0.35"/>
    <row r="687" spans="1:16" x14ac:dyDescent="0.35">
      <c r="A687" s="2" t="s">
        <v>1</v>
      </c>
      <c r="B687" s="2"/>
      <c r="D687" s="3">
        <f>D651+1</f>
        <v>93</v>
      </c>
    </row>
    <row r="688" spans="1:16" x14ac:dyDescent="0.35">
      <c r="O688" s="4" t="str">
        <f>"Hải phòng, ngày "&amp;DAY(P688)&amp;" tháng "&amp;MONTH(P688)&amp;" năm 2026"</f>
        <v>Hải phòng, ngày 30 tháng 1 năm 2026</v>
      </c>
      <c r="P688" s="5">
        <f>VLOOKUP('Thang 3'!D687,'Đầu vào'!A:H,2,0)</f>
        <v>46052</v>
      </c>
    </row>
    <row r="690" spans="1:16" ht="21" customHeight="1" x14ac:dyDescent="0.35">
      <c r="A690" s="2" t="s">
        <v>2</v>
      </c>
      <c r="B690" s="2"/>
      <c r="C690" s="2"/>
      <c r="D690" s="6" t="s">
        <v>3</v>
      </c>
      <c r="E690" s="7"/>
      <c r="F690" s="11" t="s">
        <v>4</v>
      </c>
      <c r="H690" s="7" t="s">
        <v>5</v>
      </c>
      <c r="I690" s="7"/>
      <c r="J690" s="8"/>
      <c r="L690" s="7" t="s">
        <v>6</v>
      </c>
      <c r="N690" s="8"/>
    </row>
    <row r="691" spans="1:16" ht="21" customHeight="1" x14ac:dyDescent="0.35">
      <c r="A691" s="2" t="s">
        <v>7</v>
      </c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</row>
    <row r="692" spans="1:16" ht="21" customHeight="1" x14ac:dyDescent="0.35">
      <c r="A692" s="1" t="s">
        <v>8</v>
      </c>
      <c r="C692" s="9" t="str">
        <f>VLOOKUP('Thang 3'!D687,'Đầu vào'!A:H,5,0)</f>
        <v>01 tổ</v>
      </c>
    </row>
    <row r="693" spans="1:16" ht="21" customHeight="1" x14ac:dyDescent="0.35">
      <c r="A693" s="1" t="s">
        <v>9</v>
      </c>
    </row>
    <row r="694" spans="1:16" ht="24" customHeight="1" x14ac:dyDescent="0.35">
      <c r="B694" s="156">
        <f>VLOOKUP('Thang 3'!D687,'Đầu vào'!A:H,6,0)</f>
        <v>0</v>
      </c>
      <c r="C694" s="156"/>
      <c r="D694" s="156"/>
      <c r="E694" s="156"/>
      <c r="F694" s="156"/>
      <c r="G694" s="156"/>
      <c r="H694" s="156"/>
      <c r="I694" s="156"/>
      <c r="J694" s="156"/>
      <c r="K694" s="156"/>
      <c r="L694" s="156"/>
      <c r="M694" s="156"/>
      <c r="N694" s="156"/>
      <c r="O694" s="156"/>
    </row>
    <row r="695" spans="1:16" ht="19.5" customHeight="1" x14ac:dyDescent="0.35">
      <c r="A695" s="2" t="s">
        <v>10</v>
      </c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</row>
    <row r="696" spans="1:16" ht="19.5" customHeight="1" x14ac:dyDescent="0.35">
      <c r="A696" s="2" t="s">
        <v>11</v>
      </c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</row>
    <row r="697" spans="1:16" ht="46.2" customHeight="1" x14ac:dyDescent="0.35">
      <c r="A697" s="9"/>
      <c r="B697" s="157" t="str">
        <f>VLOOKUP('Thang 3'!D687,'Đầu vào'!A:H,3,0)</f>
        <v xml:space="preserve">- Vận chuyển ống buy D600 vào công trường phục vụ thi công
</v>
      </c>
      <c r="C697" s="157"/>
      <c r="D697" s="157"/>
      <c r="E697" s="157"/>
      <c r="F697" s="157"/>
      <c r="G697" s="157"/>
      <c r="H697" s="157"/>
      <c r="I697" s="157"/>
      <c r="J697" s="157"/>
      <c r="K697" s="157"/>
      <c r="L697" s="157"/>
      <c r="M697" s="157"/>
      <c r="N697" s="157"/>
      <c r="O697" s="157"/>
      <c r="P697" s="9"/>
    </row>
    <row r="698" spans="1:16" ht="23.25" customHeight="1" x14ac:dyDescent="0.35">
      <c r="A698" s="2" t="s">
        <v>12</v>
      </c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</row>
    <row r="699" spans="1:16" ht="31.5" customHeight="1" x14ac:dyDescent="0.35">
      <c r="A699" s="9"/>
      <c r="B699" s="157">
        <f>VLOOKUP('Thang 3'!D687,'Đầu vào'!A:H,4,0)</f>
        <v>0</v>
      </c>
      <c r="C699" s="157"/>
      <c r="D699" s="157"/>
      <c r="E699" s="157"/>
      <c r="F699" s="157"/>
      <c r="G699" s="157"/>
      <c r="H699" s="157"/>
      <c r="I699" s="157"/>
      <c r="J699" s="157"/>
      <c r="K699" s="157"/>
      <c r="L699" s="157"/>
      <c r="M699" s="157"/>
      <c r="N699" s="157"/>
      <c r="O699" s="157"/>
      <c r="P699" s="9"/>
    </row>
    <row r="700" spans="1:16" ht="21" customHeight="1" x14ac:dyDescent="0.35">
      <c r="A700" s="2" t="s">
        <v>13</v>
      </c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</row>
    <row r="701" spans="1:16" s="2" customFormat="1" ht="20.25" customHeight="1" x14ac:dyDescent="0.35">
      <c r="A701" s="1" t="s">
        <v>14</v>
      </c>
      <c r="B701" s="1"/>
      <c r="E701" s="1" t="s">
        <v>15</v>
      </c>
      <c r="F701" s="11" t="s">
        <v>4</v>
      </c>
      <c r="G701" s="1"/>
      <c r="H701" s="3" t="s">
        <v>3</v>
      </c>
      <c r="I701" s="1"/>
      <c r="J701" s="8"/>
      <c r="K701" s="1"/>
      <c r="L701" s="7" t="s">
        <v>16</v>
      </c>
      <c r="N701" s="8"/>
      <c r="O701" s="1"/>
    </row>
    <row r="702" spans="1:16" s="2" customFormat="1" ht="6" customHeight="1" x14ac:dyDescent="0.35">
      <c r="A702" s="1"/>
      <c r="B702" s="1"/>
      <c r="E702" s="1"/>
      <c r="F702" s="12"/>
      <c r="G702" s="1"/>
      <c r="H702" s="3"/>
      <c r="I702" s="1"/>
      <c r="J702" s="1"/>
      <c r="K702" s="1"/>
      <c r="L702" s="7"/>
      <c r="N702" s="1"/>
      <c r="O702" s="1"/>
    </row>
    <row r="703" spans="1:16" s="2" customFormat="1" ht="20.25" customHeight="1" x14ac:dyDescent="0.35">
      <c r="A703" s="1" t="s">
        <v>17</v>
      </c>
      <c r="B703" s="1"/>
      <c r="E703" s="1" t="s">
        <v>15</v>
      </c>
      <c r="F703" s="11" t="s">
        <v>4</v>
      </c>
      <c r="G703" s="1"/>
      <c r="H703" s="3" t="s">
        <v>3</v>
      </c>
      <c r="I703" s="1"/>
      <c r="J703" s="8"/>
      <c r="K703" s="1"/>
      <c r="L703" s="7" t="s">
        <v>16</v>
      </c>
      <c r="N703" s="8"/>
    </row>
    <row r="704" spans="1:16" s="2" customFormat="1" ht="5.25" customHeight="1" x14ac:dyDescent="0.35">
      <c r="A704" s="1"/>
      <c r="B704" s="1"/>
      <c r="E704" s="1"/>
      <c r="F704" s="12"/>
      <c r="G704" s="1"/>
      <c r="H704" s="3"/>
      <c r="I704" s="1"/>
      <c r="J704" s="1"/>
      <c r="K704" s="1"/>
      <c r="L704" s="7"/>
      <c r="N704" s="1"/>
      <c r="O704" s="1"/>
    </row>
    <row r="705" spans="1:16" s="2" customFormat="1" ht="21" customHeight="1" x14ac:dyDescent="0.35">
      <c r="A705" s="1" t="s">
        <v>18</v>
      </c>
      <c r="B705" s="1"/>
      <c r="E705" s="1" t="s">
        <v>15</v>
      </c>
      <c r="F705" s="11" t="s">
        <v>4</v>
      </c>
      <c r="G705" s="1"/>
      <c r="H705" s="3" t="s">
        <v>3</v>
      </c>
      <c r="I705" s="1"/>
      <c r="J705" s="8"/>
      <c r="K705" s="1"/>
      <c r="L705" s="7" t="s">
        <v>16</v>
      </c>
      <c r="N705" s="8"/>
    </row>
    <row r="706" spans="1:16" s="2" customFormat="1" ht="6.75" customHeight="1" x14ac:dyDescent="0.35">
      <c r="A706" s="1"/>
      <c r="B706" s="1"/>
      <c r="E706" s="1"/>
      <c r="F706" s="12"/>
      <c r="G706" s="1"/>
      <c r="H706" s="3"/>
      <c r="I706" s="1"/>
      <c r="J706" s="1"/>
      <c r="K706" s="1"/>
      <c r="L706" s="7"/>
      <c r="N706" s="1"/>
      <c r="O706" s="1"/>
    </row>
    <row r="707" spans="1:16" s="2" customFormat="1" ht="19.5" customHeight="1" x14ac:dyDescent="0.35">
      <c r="A707" s="1" t="s">
        <v>19</v>
      </c>
      <c r="B707" s="1"/>
      <c r="E707" s="1" t="s">
        <v>15</v>
      </c>
      <c r="F707" s="11" t="s">
        <v>4</v>
      </c>
      <c r="G707" s="1"/>
      <c r="H707" s="3" t="s">
        <v>3</v>
      </c>
      <c r="I707" s="1"/>
      <c r="J707" s="8"/>
      <c r="K707" s="1"/>
      <c r="L707" s="7" t="s">
        <v>16</v>
      </c>
      <c r="N707" s="8"/>
    </row>
    <row r="708" spans="1:16" ht="7.5" customHeight="1" x14ac:dyDescent="0.35">
      <c r="C708" s="2"/>
      <c r="D708" s="2"/>
      <c r="H708" s="3"/>
      <c r="L708" s="7"/>
      <c r="M708" s="2"/>
      <c r="P708" s="2"/>
    </row>
    <row r="709" spans="1:16" ht="22.5" customHeight="1" x14ac:dyDescent="0.35">
      <c r="A709" s="2" t="s">
        <v>20</v>
      </c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</row>
    <row r="710" spans="1:16" ht="23.25" customHeight="1" x14ac:dyDescent="0.35">
      <c r="B710" s="158">
        <f>VLOOKUP('Thang 3'!D687,'Đầu vào'!A:H,7,0)</f>
        <v>0</v>
      </c>
      <c r="C710" s="158"/>
      <c r="D710" s="158"/>
      <c r="E710" s="158"/>
      <c r="F710" s="158"/>
      <c r="G710" s="158"/>
      <c r="H710" s="158"/>
      <c r="I710" s="158"/>
      <c r="J710" s="158"/>
      <c r="K710" s="158"/>
      <c r="L710" s="158"/>
      <c r="M710" s="158"/>
      <c r="N710" s="158"/>
      <c r="O710" s="158"/>
    </row>
    <row r="711" spans="1:16" ht="20.25" customHeight="1" x14ac:dyDescent="0.35">
      <c r="A711" s="2" t="s">
        <v>21</v>
      </c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</row>
    <row r="712" spans="1:16" ht="24" customHeight="1" x14ac:dyDescent="0.35">
      <c r="B712" s="158">
        <f>VLOOKUP('Thang 3'!D687,'Đầu vào'!A:H,8,0)</f>
        <v>0</v>
      </c>
      <c r="C712" s="158"/>
      <c r="D712" s="158"/>
      <c r="E712" s="158"/>
      <c r="F712" s="158"/>
      <c r="G712" s="158"/>
      <c r="H712" s="158"/>
      <c r="I712" s="158"/>
      <c r="J712" s="158"/>
      <c r="K712" s="158"/>
      <c r="L712" s="158"/>
      <c r="M712" s="158"/>
      <c r="N712" s="158"/>
      <c r="O712" s="158"/>
    </row>
    <row r="714" spans="1:16" s="2" customFormat="1" ht="17.399999999999999" x14ac:dyDescent="0.3">
      <c r="C714" s="10" t="s">
        <v>35</v>
      </c>
      <c r="G714" s="10"/>
      <c r="K714" s="10" t="s">
        <v>22</v>
      </c>
    </row>
    <row r="720" spans="1:16" s="2" customFormat="1" ht="17.399999999999999" x14ac:dyDescent="0.3">
      <c r="C720" s="10" t="str">
        <f>'Đầu vào'!$C$7</f>
        <v xml:space="preserve">Nguyễn Tuấn Thành </v>
      </c>
      <c r="G720" s="10"/>
      <c r="K720" s="10" t="str">
        <f>'Đầu vào'!$C$8</f>
        <v>Nguyễn Sĩ Thoả</v>
      </c>
    </row>
    <row r="721" spans="1:16" ht="22.5" customHeight="1" x14ac:dyDescent="0.35">
      <c r="A721" s="155" t="s">
        <v>0</v>
      </c>
      <c r="B721" s="155"/>
      <c r="C721" s="155"/>
      <c r="D721" s="155"/>
      <c r="E721" s="155"/>
      <c r="F721" s="155"/>
      <c r="G721" s="155"/>
      <c r="H721" s="155"/>
      <c r="I721" s="155"/>
      <c r="J721" s="155"/>
      <c r="K721" s="155"/>
      <c r="L721" s="155"/>
      <c r="M721" s="155"/>
      <c r="N721" s="155"/>
      <c r="O721" s="155"/>
    </row>
    <row r="722" spans="1:16" ht="13.5" customHeight="1" x14ac:dyDescent="0.35"/>
    <row r="723" spans="1:16" x14ac:dyDescent="0.35">
      <c r="A723" s="2" t="s">
        <v>1</v>
      </c>
      <c r="B723" s="2"/>
      <c r="D723" s="3">
        <f>D687+1</f>
        <v>94</v>
      </c>
    </row>
    <row r="724" spans="1:16" x14ac:dyDescent="0.35">
      <c r="O724" s="4" t="str">
        <f>"Hải phòng, ngày "&amp;DAY(P724)&amp;" tháng "&amp;MONTH(P724)&amp;" năm 2026"</f>
        <v>Hải phòng, ngày 31 tháng 1 năm 2026</v>
      </c>
      <c r="P724" s="5">
        <f>VLOOKUP('Thang 3'!D723,'Đầu vào'!A:H,2,0)</f>
        <v>46053</v>
      </c>
    </row>
    <row r="726" spans="1:16" ht="21" customHeight="1" x14ac:dyDescent="0.35">
      <c r="A726" s="2" t="s">
        <v>2</v>
      </c>
      <c r="B726" s="2"/>
      <c r="C726" s="2"/>
      <c r="D726" s="6" t="s">
        <v>3</v>
      </c>
      <c r="E726" s="7"/>
      <c r="F726" s="11" t="s">
        <v>4</v>
      </c>
      <c r="H726" s="7" t="s">
        <v>5</v>
      </c>
      <c r="I726" s="7"/>
      <c r="J726" s="8"/>
      <c r="L726" s="7" t="s">
        <v>6</v>
      </c>
      <c r="N726" s="8"/>
    </row>
    <row r="727" spans="1:16" ht="21" customHeight="1" x14ac:dyDescent="0.35">
      <c r="A727" s="2" t="s">
        <v>7</v>
      </c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</row>
    <row r="728" spans="1:16" ht="21" customHeight="1" x14ac:dyDescent="0.35">
      <c r="A728" s="1" t="s">
        <v>8</v>
      </c>
      <c r="C728" s="9" t="str">
        <f>VLOOKUP('Thang 3'!D723,'Đầu vào'!A:H,5,0)</f>
        <v>01 tổ</v>
      </c>
    </row>
    <row r="729" spans="1:16" ht="21" customHeight="1" x14ac:dyDescent="0.35">
      <c r="A729" s="1" t="s">
        <v>9</v>
      </c>
    </row>
    <row r="730" spans="1:16" ht="24" customHeight="1" x14ac:dyDescent="0.35">
      <c r="B730" s="156" t="str">
        <f>VLOOKUP('Thang 3'!D723,'Đầu vào'!A:H,6,0)</f>
        <v>Cần cẩu</v>
      </c>
      <c r="C730" s="156"/>
      <c r="D730" s="156"/>
      <c r="E730" s="156"/>
      <c r="F730" s="156"/>
      <c r="G730" s="156"/>
      <c r="H730" s="156"/>
      <c r="I730" s="156"/>
      <c r="J730" s="156"/>
      <c r="K730" s="156"/>
      <c r="L730" s="156"/>
      <c r="M730" s="156"/>
      <c r="N730" s="156"/>
      <c r="O730" s="156"/>
    </row>
    <row r="731" spans="1:16" ht="19.5" customHeight="1" x14ac:dyDescent="0.35">
      <c r="A731" s="2" t="s">
        <v>10</v>
      </c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</row>
    <row r="732" spans="1:16" ht="19.5" customHeight="1" x14ac:dyDescent="0.35">
      <c r="A732" s="2" t="s">
        <v>11</v>
      </c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</row>
    <row r="733" spans="1:16" ht="48.6" customHeight="1" x14ac:dyDescent="0.35">
      <c r="A733" s="9"/>
      <c r="B733" s="157" t="str">
        <f>VLOOKUP('Thang 3'!D723,'Đầu vào'!A:H,3,0)</f>
        <v xml:space="preserve">- Lắp đặt khối móng bê tông đỡ đoạn ống, ống bê tông </v>
      </c>
      <c r="C733" s="157"/>
      <c r="D733" s="157"/>
      <c r="E733" s="157"/>
      <c r="F733" s="157"/>
      <c r="G733" s="157"/>
      <c r="H733" s="157"/>
      <c r="I733" s="157"/>
      <c r="J733" s="157"/>
      <c r="K733" s="157"/>
      <c r="L733" s="157"/>
      <c r="M733" s="157"/>
      <c r="N733" s="157"/>
      <c r="O733" s="157"/>
      <c r="P733" s="9"/>
    </row>
    <row r="734" spans="1:16" ht="23.25" customHeight="1" x14ac:dyDescent="0.35">
      <c r="A734" s="2" t="s">
        <v>12</v>
      </c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</row>
    <row r="735" spans="1:16" ht="41.25" customHeight="1" x14ac:dyDescent="0.35">
      <c r="A735" s="9"/>
      <c r="B735" s="157">
        <f>VLOOKUP('Thang 3'!D723,'Đầu vào'!A:H,4,0)</f>
        <v>0</v>
      </c>
      <c r="C735" s="157"/>
      <c r="D735" s="157"/>
      <c r="E735" s="157"/>
      <c r="F735" s="157"/>
      <c r="G735" s="157"/>
      <c r="H735" s="157"/>
      <c r="I735" s="157"/>
      <c r="J735" s="157"/>
      <c r="K735" s="157"/>
      <c r="L735" s="157"/>
      <c r="M735" s="157"/>
      <c r="N735" s="157"/>
      <c r="O735" s="157"/>
      <c r="P735" s="9"/>
    </row>
    <row r="736" spans="1:16" ht="21" customHeight="1" x14ac:dyDescent="0.35">
      <c r="A736" s="2" t="s">
        <v>13</v>
      </c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</row>
    <row r="737" spans="1:16" s="2" customFormat="1" ht="20.25" customHeight="1" x14ac:dyDescent="0.35">
      <c r="A737" s="1" t="s">
        <v>14</v>
      </c>
      <c r="B737" s="1"/>
      <c r="E737" s="1" t="s">
        <v>15</v>
      </c>
      <c r="F737" s="11" t="s">
        <v>4</v>
      </c>
      <c r="G737" s="1"/>
      <c r="H737" s="3" t="s">
        <v>3</v>
      </c>
      <c r="I737" s="1"/>
      <c r="J737" s="8"/>
      <c r="K737" s="1"/>
      <c r="L737" s="7" t="s">
        <v>16</v>
      </c>
      <c r="N737" s="8"/>
      <c r="O737" s="1"/>
    </row>
    <row r="738" spans="1:16" s="2" customFormat="1" ht="6" customHeight="1" x14ac:dyDescent="0.35">
      <c r="A738" s="1"/>
      <c r="B738" s="1"/>
      <c r="E738" s="1"/>
      <c r="F738" s="12"/>
      <c r="G738" s="1"/>
      <c r="H738" s="3"/>
      <c r="I738" s="1"/>
      <c r="J738" s="1"/>
      <c r="K738" s="1"/>
      <c r="L738" s="7"/>
      <c r="N738" s="1"/>
      <c r="O738" s="1"/>
    </row>
    <row r="739" spans="1:16" s="2" customFormat="1" ht="20.25" customHeight="1" x14ac:dyDescent="0.35">
      <c r="A739" s="1" t="s">
        <v>17</v>
      </c>
      <c r="B739" s="1"/>
      <c r="E739" s="1" t="s">
        <v>15</v>
      </c>
      <c r="F739" s="11" t="s">
        <v>4</v>
      </c>
      <c r="G739" s="1"/>
      <c r="H739" s="3" t="s">
        <v>3</v>
      </c>
      <c r="I739" s="1"/>
      <c r="J739" s="8"/>
      <c r="K739" s="1"/>
      <c r="L739" s="7" t="s">
        <v>16</v>
      </c>
      <c r="N739" s="8"/>
    </row>
    <row r="740" spans="1:16" s="2" customFormat="1" ht="5.25" customHeight="1" x14ac:dyDescent="0.35">
      <c r="A740" s="1"/>
      <c r="B740" s="1"/>
      <c r="E740" s="1"/>
      <c r="F740" s="12"/>
      <c r="G740" s="1"/>
      <c r="H740" s="3"/>
      <c r="I740" s="1"/>
      <c r="J740" s="1"/>
      <c r="K740" s="1"/>
      <c r="L740" s="7"/>
      <c r="N740" s="1"/>
      <c r="O740" s="1"/>
    </row>
    <row r="741" spans="1:16" s="2" customFormat="1" ht="21" customHeight="1" x14ac:dyDescent="0.35">
      <c r="A741" s="1" t="s">
        <v>18</v>
      </c>
      <c r="B741" s="1"/>
      <c r="E741" s="1" t="s">
        <v>15</v>
      </c>
      <c r="F741" s="11" t="s">
        <v>4</v>
      </c>
      <c r="G741" s="1"/>
      <c r="H741" s="3" t="s">
        <v>3</v>
      </c>
      <c r="I741" s="1"/>
      <c r="J741" s="8"/>
      <c r="K741" s="1"/>
      <c r="L741" s="7" t="s">
        <v>16</v>
      </c>
      <c r="N741" s="8"/>
    </row>
    <row r="742" spans="1:16" s="2" customFormat="1" ht="6.75" customHeight="1" x14ac:dyDescent="0.35">
      <c r="A742" s="1"/>
      <c r="B742" s="1"/>
      <c r="E742" s="1"/>
      <c r="F742" s="12"/>
      <c r="G742" s="1"/>
      <c r="H742" s="3"/>
      <c r="I742" s="1"/>
      <c r="J742" s="1"/>
      <c r="K742" s="1"/>
      <c r="L742" s="7"/>
      <c r="N742" s="1"/>
      <c r="O742" s="1"/>
    </row>
    <row r="743" spans="1:16" s="2" customFormat="1" ht="19.5" customHeight="1" x14ac:dyDescent="0.35">
      <c r="A743" s="1" t="s">
        <v>19</v>
      </c>
      <c r="B743" s="1"/>
      <c r="E743" s="1" t="s">
        <v>15</v>
      </c>
      <c r="F743" s="11" t="s">
        <v>4</v>
      </c>
      <c r="G743" s="1"/>
      <c r="H743" s="3" t="s">
        <v>3</v>
      </c>
      <c r="I743" s="1"/>
      <c r="J743" s="8"/>
      <c r="K743" s="1"/>
      <c r="L743" s="7" t="s">
        <v>16</v>
      </c>
      <c r="N743" s="8"/>
    </row>
    <row r="744" spans="1:16" ht="7.5" customHeight="1" x14ac:dyDescent="0.35">
      <c r="C744" s="2"/>
      <c r="D744" s="2"/>
      <c r="H744" s="3"/>
      <c r="L744" s="7"/>
      <c r="M744" s="2"/>
      <c r="P744" s="2"/>
    </row>
    <row r="745" spans="1:16" ht="22.5" customHeight="1" x14ac:dyDescent="0.35">
      <c r="A745" s="2" t="s">
        <v>20</v>
      </c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</row>
    <row r="746" spans="1:16" ht="23.25" customHeight="1" x14ac:dyDescent="0.35">
      <c r="B746" s="158">
        <f>VLOOKUP('Thang 3'!D723,'Đầu vào'!A:H,7,0)</f>
        <v>0</v>
      </c>
      <c r="C746" s="158"/>
      <c r="D746" s="158"/>
      <c r="E746" s="158"/>
      <c r="F746" s="158"/>
      <c r="G746" s="158"/>
      <c r="H746" s="158"/>
      <c r="I746" s="158"/>
      <c r="J746" s="158"/>
      <c r="K746" s="158"/>
      <c r="L746" s="158"/>
      <c r="M746" s="158"/>
      <c r="N746" s="158"/>
      <c r="O746" s="158"/>
    </row>
    <row r="747" spans="1:16" ht="20.25" customHeight="1" x14ac:dyDescent="0.35">
      <c r="A747" s="2" t="s">
        <v>21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</row>
    <row r="748" spans="1:16" ht="24" customHeight="1" x14ac:dyDescent="0.35">
      <c r="B748" s="158">
        <f>VLOOKUP('Thang 3'!D723,'Đầu vào'!A:H,8,0)</f>
        <v>0</v>
      </c>
      <c r="C748" s="158"/>
      <c r="D748" s="158"/>
      <c r="E748" s="158"/>
      <c r="F748" s="158"/>
      <c r="G748" s="158"/>
      <c r="H748" s="158"/>
      <c r="I748" s="158"/>
      <c r="J748" s="158"/>
      <c r="K748" s="158"/>
      <c r="L748" s="158"/>
      <c r="M748" s="158"/>
      <c r="N748" s="158"/>
      <c r="O748" s="158"/>
    </row>
    <row r="750" spans="1:16" s="2" customFormat="1" ht="17.399999999999999" x14ac:dyDescent="0.3">
      <c r="C750" s="10" t="s">
        <v>35</v>
      </c>
      <c r="G750" s="10"/>
      <c r="K750" s="10" t="s">
        <v>22</v>
      </c>
    </row>
    <row r="756" spans="1:16" s="2" customFormat="1" ht="17.399999999999999" x14ac:dyDescent="0.3">
      <c r="C756" s="10" t="str">
        <f>'Đầu vào'!$C$7</f>
        <v xml:space="preserve">Nguyễn Tuấn Thành </v>
      </c>
      <c r="G756" s="10"/>
      <c r="K756" s="10" t="str">
        <f>'Đầu vào'!$C$8</f>
        <v>Nguyễn Sĩ Thoả</v>
      </c>
    </row>
    <row r="757" spans="1:16" ht="22.5" customHeight="1" x14ac:dyDescent="0.35">
      <c r="A757" s="155" t="s">
        <v>0</v>
      </c>
      <c r="B757" s="155"/>
      <c r="C757" s="155"/>
      <c r="D757" s="155"/>
      <c r="E757" s="155"/>
      <c r="F757" s="155"/>
      <c r="G757" s="155"/>
      <c r="H757" s="155"/>
      <c r="I757" s="155"/>
      <c r="J757" s="155"/>
      <c r="K757" s="155"/>
      <c r="L757" s="155"/>
      <c r="M757" s="155"/>
      <c r="N757" s="155"/>
      <c r="O757" s="155"/>
    </row>
    <row r="758" spans="1:16" ht="13.5" customHeight="1" x14ac:dyDescent="0.35"/>
    <row r="759" spans="1:16" x14ac:dyDescent="0.35">
      <c r="A759" s="2" t="s">
        <v>1</v>
      </c>
      <c r="B759" s="2"/>
      <c r="D759" s="3">
        <f>D723+1</f>
        <v>95</v>
      </c>
    </row>
    <row r="760" spans="1:16" x14ac:dyDescent="0.35">
      <c r="O760" s="4" t="str">
        <f>"Hải phòng, ngày "&amp;DAY(P760)&amp;" tháng "&amp;MONTH(P760)&amp;" năm 2026"</f>
        <v>Hải phòng, ngày 1 tháng 2 năm 2026</v>
      </c>
      <c r="P760" s="5">
        <f>VLOOKUP('Thang 3'!D759,'Đầu vào'!A:H,2,0)</f>
        <v>46054</v>
      </c>
    </row>
    <row r="762" spans="1:16" ht="21" customHeight="1" x14ac:dyDescent="0.35">
      <c r="A762" s="2" t="s">
        <v>2</v>
      </c>
      <c r="B762" s="2"/>
      <c r="C762" s="2"/>
      <c r="D762" s="6" t="s">
        <v>3</v>
      </c>
      <c r="E762" s="7"/>
      <c r="F762" s="11" t="s">
        <v>4</v>
      </c>
      <c r="H762" s="7" t="s">
        <v>5</v>
      </c>
      <c r="I762" s="7"/>
      <c r="J762" s="8"/>
      <c r="L762" s="7" t="s">
        <v>6</v>
      </c>
      <c r="N762" s="8"/>
    </row>
    <row r="763" spans="1:16" ht="21" customHeight="1" x14ac:dyDescent="0.35">
      <c r="A763" s="2" t="s">
        <v>7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</row>
    <row r="764" spans="1:16" ht="21" customHeight="1" x14ac:dyDescent="0.35">
      <c r="A764" s="1" t="s">
        <v>8</v>
      </c>
      <c r="C764" s="9"/>
    </row>
    <row r="765" spans="1:16" ht="21" customHeight="1" x14ac:dyDescent="0.35">
      <c r="A765" s="1" t="s">
        <v>9</v>
      </c>
    </row>
    <row r="766" spans="1:16" ht="24" customHeight="1" x14ac:dyDescent="0.35">
      <c r="B766" s="156" t="str">
        <f>VLOOKUP('Thang 3'!D759,'Đầu vào'!A:H,6,0)</f>
        <v>Cần cẩu</v>
      </c>
      <c r="C766" s="156"/>
      <c r="D766" s="156"/>
      <c r="E766" s="156"/>
      <c r="F766" s="156"/>
      <c r="G766" s="156"/>
      <c r="H766" s="156"/>
      <c r="I766" s="156"/>
      <c r="J766" s="156"/>
      <c r="K766" s="156"/>
      <c r="L766" s="156"/>
      <c r="M766" s="156"/>
      <c r="N766" s="156"/>
      <c r="O766" s="156"/>
    </row>
    <row r="767" spans="1:16" ht="19.5" customHeight="1" x14ac:dyDescent="0.35">
      <c r="A767" s="2" t="s">
        <v>10</v>
      </c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</row>
    <row r="768" spans="1:16" ht="19.5" customHeight="1" x14ac:dyDescent="0.35">
      <c r="A768" s="2" t="s">
        <v>11</v>
      </c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</row>
    <row r="769" spans="1:16" x14ac:dyDescent="0.35">
      <c r="A769" s="9"/>
      <c r="B769" s="157" t="str">
        <f>VLOOKUP('Thang 3'!D759,'Đầu vào'!A:H,3,0)</f>
        <v xml:space="preserve">- Lắp đặt khối móng bê tông đỡ đoạn ống, ống bê tông </v>
      </c>
      <c r="C769" s="157"/>
      <c r="D769" s="157"/>
      <c r="E769" s="157"/>
      <c r="F769" s="157"/>
      <c r="G769" s="157"/>
      <c r="H769" s="157"/>
      <c r="I769" s="157"/>
      <c r="J769" s="157"/>
      <c r="K769" s="157"/>
      <c r="L769" s="157"/>
      <c r="M769" s="157"/>
      <c r="N769" s="157"/>
      <c r="O769" s="157"/>
      <c r="P769" s="9"/>
    </row>
    <row r="770" spans="1:16" ht="23.25" customHeight="1" x14ac:dyDescent="0.35">
      <c r="A770" s="2" t="s">
        <v>12</v>
      </c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</row>
    <row r="771" spans="1:16" ht="28.5" customHeight="1" x14ac:dyDescent="0.35">
      <c r="A771" s="9"/>
      <c r="B771" s="157">
        <f>VLOOKUP('Thang 3'!D759,'Đầu vào'!A:H,4,0)</f>
        <v>0</v>
      </c>
      <c r="C771" s="157"/>
      <c r="D771" s="157"/>
      <c r="E771" s="157"/>
      <c r="F771" s="157"/>
      <c r="G771" s="157"/>
      <c r="H771" s="157"/>
      <c r="I771" s="157"/>
      <c r="J771" s="157"/>
      <c r="K771" s="157"/>
      <c r="L771" s="157"/>
      <c r="M771" s="157"/>
      <c r="N771" s="157"/>
      <c r="O771" s="157"/>
      <c r="P771" s="9"/>
    </row>
    <row r="772" spans="1:16" ht="21" customHeight="1" x14ac:dyDescent="0.35">
      <c r="A772" s="2" t="s">
        <v>13</v>
      </c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</row>
    <row r="773" spans="1:16" s="2" customFormat="1" ht="20.25" customHeight="1" x14ac:dyDescent="0.35">
      <c r="A773" s="1" t="s">
        <v>14</v>
      </c>
      <c r="B773" s="1"/>
      <c r="E773" s="1" t="s">
        <v>15</v>
      </c>
      <c r="F773" s="11" t="s">
        <v>4</v>
      </c>
      <c r="G773" s="1"/>
      <c r="H773" s="3" t="s">
        <v>3</v>
      </c>
      <c r="I773" s="1"/>
      <c r="J773" s="8"/>
      <c r="K773" s="1"/>
      <c r="L773" s="7" t="s">
        <v>16</v>
      </c>
      <c r="N773" s="8"/>
      <c r="O773" s="1"/>
    </row>
    <row r="774" spans="1:16" s="2" customFormat="1" ht="6" customHeight="1" x14ac:dyDescent="0.35">
      <c r="A774" s="1"/>
      <c r="B774" s="1"/>
      <c r="E774" s="1"/>
      <c r="F774" s="12"/>
      <c r="G774" s="1"/>
      <c r="H774" s="3"/>
      <c r="I774" s="1"/>
      <c r="J774" s="1"/>
      <c r="K774" s="1"/>
      <c r="L774" s="7"/>
      <c r="N774" s="1"/>
      <c r="O774" s="1"/>
    </row>
    <row r="775" spans="1:16" s="2" customFormat="1" ht="20.25" customHeight="1" x14ac:dyDescent="0.35">
      <c r="A775" s="1" t="s">
        <v>17</v>
      </c>
      <c r="B775" s="1"/>
      <c r="E775" s="1" t="s">
        <v>15</v>
      </c>
      <c r="F775" s="11" t="s">
        <v>4</v>
      </c>
      <c r="G775" s="1"/>
      <c r="H775" s="3" t="s">
        <v>3</v>
      </c>
      <c r="I775" s="1"/>
      <c r="J775" s="8"/>
      <c r="K775" s="1"/>
      <c r="L775" s="7" t="s">
        <v>16</v>
      </c>
      <c r="N775" s="8"/>
    </row>
    <row r="776" spans="1:16" s="2" customFormat="1" ht="5.25" customHeight="1" x14ac:dyDescent="0.35">
      <c r="A776" s="1"/>
      <c r="B776" s="1"/>
      <c r="E776" s="1"/>
      <c r="F776" s="12"/>
      <c r="G776" s="1"/>
      <c r="H776" s="3"/>
      <c r="I776" s="1"/>
      <c r="J776" s="1"/>
      <c r="K776" s="1"/>
      <c r="L776" s="7"/>
      <c r="N776" s="1"/>
      <c r="O776" s="1"/>
    </row>
    <row r="777" spans="1:16" s="2" customFormat="1" ht="21" customHeight="1" x14ac:dyDescent="0.35">
      <c r="A777" s="1" t="s">
        <v>18</v>
      </c>
      <c r="B777" s="1"/>
      <c r="E777" s="1" t="s">
        <v>15</v>
      </c>
      <c r="F777" s="11" t="s">
        <v>4</v>
      </c>
      <c r="G777" s="1"/>
      <c r="H777" s="3" t="s">
        <v>3</v>
      </c>
      <c r="I777" s="1"/>
      <c r="J777" s="8"/>
      <c r="K777" s="1"/>
      <c r="L777" s="7" t="s">
        <v>16</v>
      </c>
      <c r="N777" s="8"/>
    </row>
    <row r="778" spans="1:16" s="2" customFormat="1" ht="6.75" customHeight="1" x14ac:dyDescent="0.35">
      <c r="A778" s="1"/>
      <c r="B778" s="1"/>
      <c r="E778" s="1"/>
      <c r="F778" s="12"/>
      <c r="G778" s="1"/>
      <c r="H778" s="3"/>
      <c r="I778" s="1"/>
      <c r="J778" s="1"/>
      <c r="K778" s="1"/>
      <c r="L778" s="7"/>
      <c r="N778" s="1"/>
      <c r="O778" s="1"/>
    </row>
    <row r="779" spans="1:16" s="2" customFormat="1" ht="19.5" customHeight="1" x14ac:dyDescent="0.35">
      <c r="A779" s="1" t="s">
        <v>19</v>
      </c>
      <c r="B779" s="1"/>
      <c r="E779" s="1" t="s">
        <v>15</v>
      </c>
      <c r="F779" s="11" t="s">
        <v>4</v>
      </c>
      <c r="G779" s="1"/>
      <c r="H779" s="3" t="s">
        <v>3</v>
      </c>
      <c r="I779" s="1"/>
      <c r="J779" s="8"/>
      <c r="K779" s="1"/>
      <c r="L779" s="7" t="s">
        <v>16</v>
      </c>
      <c r="N779" s="8"/>
    </row>
    <row r="780" spans="1:16" ht="7.5" customHeight="1" x14ac:dyDescent="0.35">
      <c r="C780" s="2"/>
      <c r="D780" s="2"/>
      <c r="H780" s="3"/>
      <c r="L780" s="7"/>
      <c r="M780" s="2"/>
      <c r="P780" s="2"/>
    </row>
    <row r="781" spans="1:16" ht="22.5" customHeight="1" x14ac:dyDescent="0.35">
      <c r="A781" s="2" t="s">
        <v>20</v>
      </c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</row>
    <row r="782" spans="1:16" ht="23.25" customHeight="1" x14ac:dyDescent="0.35">
      <c r="B782" s="158">
        <f>VLOOKUP('Thang 3'!D759,'Đầu vào'!A:H,7,0)</f>
        <v>0</v>
      </c>
      <c r="C782" s="158"/>
      <c r="D782" s="158"/>
      <c r="E782" s="158"/>
      <c r="F782" s="158"/>
      <c r="G782" s="158"/>
      <c r="H782" s="158"/>
      <c r="I782" s="158"/>
      <c r="J782" s="158"/>
      <c r="K782" s="158"/>
      <c r="L782" s="158"/>
      <c r="M782" s="158"/>
      <c r="N782" s="158"/>
      <c r="O782" s="158"/>
    </row>
    <row r="783" spans="1:16" ht="20.25" customHeight="1" x14ac:dyDescent="0.35">
      <c r="A783" s="2" t="s">
        <v>21</v>
      </c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</row>
    <row r="784" spans="1:16" ht="24" customHeight="1" x14ac:dyDescent="0.35">
      <c r="B784" s="158">
        <f>VLOOKUP('Thang 3'!D759,'Đầu vào'!A:H,8,0)</f>
        <v>0</v>
      </c>
      <c r="C784" s="158"/>
      <c r="D784" s="158"/>
      <c r="E784" s="158"/>
      <c r="F784" s="158"/>
      <c r="G784" s="158"/>
      <c r="H784" s="158"/>
      <c r="I784" s="158"/>
      <c r="J784" s="158"/>
      <c r="K784" s="158"/>
      <c r="L784" s="158"/>
      <c r="M784" s="158"/>
      <c r="N784" s="158"/>
      <c r="O784" s="158"/>
    </row>
    <row r="786" spans="1:16" s="2" customFormat="1" ht="17.399999999999999" x14ac:dyDescent="0.3">
      <c r="C786" s="10" t="s">
        <v>35</v>
      </c>
      <c r="G786" s="10"/>
      <c r="K786" s="10" t="s">
        <v>22</v>
      </c>
    </row>
    <row r="792" spans="1:16" s="2" customFormat="1" ht="17.399999999999999" x14ac:dyDescent="0.3">
      <c r="C792" s="10" t="str">
        <f>'Đầu vào'!$C$7</f>
        <v xml:space="preserve">Nguyễn Tuấn Thành </v>
      </c>
      <c r="G792" s="10"/>
      <c r="K792" s="10" t="str">
        <f>'Đầu vào'!$C$8</f>
        <v>Nguyễn Sĩ Thoả</v>
      </c>
    </row>
    <row r="793" spans="1:16" ht="22.5" customHeight="1" x14ac:dyDescent="0.35">
      <c r="A793" s="155" t="s">
        <v>0</v>
      </c>
      <c r="B793" s="155"/>
      <c r="C793" s="155"/>
      <c r="D793" s="155"/>
      <c r="E793" s="155"/>
      <c r="F793" s="155"/>
      <c r="G793" s="155"/>
      <c r="H793" s="155"/>
      <c r="I793" s="155"/>
      <c r="J793" s="155"/>
      <c r="K793" s="155"/>
      <c r="L793" s="155"/>
      <c r="M793" s="155"/>
      <c r="N793" s="155"/>
      <c r="O793" s="155"/>
    </row>
    <row r="794" spans="1:16" ht="13.5" customHeight="1" x14ac:dyDescent="0.35"/>
    <row r="795" spans="1:16" x14ac:dyDescent="0.35">
      <c r="A795" s="2" t="s">
        <v>1</v>
      </c>
      <c r="B795" s="2"/>
      <c r="D795" s="3">
        <f>D759+1</f>
        <v>96</v>
      </c>
    </row>
    <row r="796" spans="1:16" x14ac:dyDescent="0.35">
      <c r="O796" s="4" t="str">
        <f>"Hải phòng, ngày "&amp;DAY(P796)&amp;" tháng "&amp;MONTH(P796)&amp;" năm 2026"</f>
        <v>Hải phòng, ngày 2 tháng 2 năm 2026</v>
      </c>
      <c r="P796" s="5">
        <f>VLOOKUP('Thang 3'!D795,'Đầu vào'!A:H,2,0)</f>
        <v>46055</v>
      </c>
    </row>
    <row r="798" spans="1:16" ht="21" customHeight="1" x14ac:dyDescent="0.35">
      <c r="A798" s="2" t="s">
        <v>2</v>
      </c>
      <c r="B798" s="2"/>
      <c r="C798" s="2"/>
      <c r="D798" s="6" t="s">
        <v>3</v>
      </c>
      <c r="E798" s="7"/>
      <c r="F798" s="11" t="s">
        <v>4</v>
      </c>
      <c r="H798" s="7" t="s">
        <v>5</v>
      </c>
      <c r="I798" s="7"/>
      <c r="J798" s="8"/>
      <c r="L798" s="7" t="s">
        <v>6</v>
      </c>
      <c r="N798" s="8"/>
    </row>
    <row r="799" spans="1:16" ht="21" customHeight="1" x14ac:dyDescent="0.35">
      <c r="A799" s="2" t="s">
        <v>7</v>
      </c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</row>
    <row r="800" spans="1:16" ht="21" customHeight="1" x14ac:dyDescent="0.35">
      <c r="A800" s="1" t="s">
        <v>8</v>
      </c>
      <c r="C800" s="9"/>
    </row>
    <row r="801" spans="1:16" ht="21" customHeight="1" x14ac:dyDescent="0.35">
      <c r="A801" s="1" t="s">
        <v>9</v>
      </c>
    </row>
    <row r="802" spans="1:16" ht="24" customHeight="1" x14ac:dyDescent="0.35">
      <c r="B802" s="156" t="str">
        <f>VLOOKUP('Thang 3'!D795,'Đầu vào'!A:H,6,0)</f>
        <v>Cần cẩu</v>
      </c>
      <c r="C802" s="156"/>
      <c r="D802" s="156"/>
      <c r="E802" s="156"/>
      <c r="F802" s="156"/>
      <c r="G802" s="156"/>
      <c r="H802" s="156"/>
      <c r="I802" s="156"/>
      <c r="J802" s="156"/>
      <c r="K802" s="156"/>
      <c r="L802" s="156"/>
      <c r="M802" s="156"/>
      <c r="N802" s="156"/>
      <c r="O802" s="156"/>
    </row>
    <row r="803" spans="1:16" ht="19.5" customHeight="1" x14ac:dyDescent="0.35">
      <c r="A803" s="2" t="s">
        <v>10</v>
      </c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</row>
    <row r="804" spans="1:16" ht="19.5" customHeight="1" x14ac:dyDescent="0.35">
      <c r="A804" s="2" t="s">
        <v>11</v>
      </c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</row>
    <row r="805" spans="1:16" ht="31.5" customHeight="1" x14ac:dyDescent="0.35">
      <c r="A805" s="9"/>
      <c r="B805" s="157" t="str">
        <f>VLOOKUP('Thang 3'!D795,'Đầu vào'!A:H,3,0)</f>
        <v xml:space="preserve">- Lắp đặt khối móng bê tông đỡ đoạn ống, ống bê tông </v>
      </c>
      <c r="C805" s="157"/>
      <c r="D805" s="157"/>
      <c r="E805" s="157"/>
      <c r="F805" s="157"/>
      <c r="G805" s="157"/>
      <c r="H805" s="157"/>
      <c r="I805" s="157"/>
      <c r="J805" s="157"/>
      <c r="K805" s="157"/>
      <c r="L805" s="157"/>
      <c r="M805" s="157"/>
      <c r="N805" s="157"/>
      <c r="O805" s="157"/>
      <c r="P805" s="9"/>
    </row>
    <row r="806" spans="1:16" ht="23.25" customHeight="1" x14ac:dyDescent="0.35">
      <c r="A806" s="2" t="s">
        <v>12</v>
      </c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</row>
    <row r="807" spans="1:16" ht="31.2" customHeight="1" x14ac:dyDescent="0.35">
      <c r="A807" s="9"/>
      <c r="B807" s="157">
        <f>VLOOKUP('Thang 3'!D795,'Đầu vào'!A:H,4,0)</f>
        <v>0</v>
      </c>
      <c r="C807" s="157"/>
      <c r="D807" s="157"/>
      <c r="E807" s="157"/>
      <c r="F807" s="157"/>
      <c r="G807" s="157"/>
      <c r="H807" s="157"/>
      <c r="I807" s="157"/>
      <c r="J807" s="157"/>
      <c r="K807" s="157"/>
      <c r="L807" s="157"/>
      <c r="M807" s="157"/>
      <c r="N807" s="157"/>
      <c r="O807" s="157"/>
      <c r="P807" s="9"/>
    </row>
    <row r="808" spans="1:16" ht="21" customHeight="1" x14ac:dyDescent="0.35">
      <c r="A808" s="2" t="s">
        <v>13</v>
      </c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</row>
    <row r="809" spans="1:16" s="2" customFormat="1" ht="20.25" customHeight="1" x14ac:dyDescent="0.35">
      <c r="A809" s="1" t="s">
        <v>14</v>
      </c>
      <c r="B809" s="1"/>
      <c r="E809" s="1" t="s">
        <v>15</v>
      </c>
      <c r="F809" s="11" t="s">
        <v>4</v>
      </c>
      <c r="G809" s="1"/>
      <c r="H809" s="3" t="s">
        <v>3</v>
      </c>
      <c r="I809" s="1"/>
      <c r="J809" s="8"/>
      <c r="K809" s="1"/>
      <c r="L809" s="7" t="s">
        <v>16</v>
      </c>
      <c r="N809" s="8"/>
      <c r="O809" s="1"/>
    </row>
    <row r="810" spans="1:16" s="2" customFormat="1" ht="6" customHeight="1" x14ac:dyDescent="0.35">
      <c r="A810" s="1"/>
      <c r="B810" s="1"/>
      <c r="E810" s="1"/>
      <c r="F810" s="12"/>
      <c r="G810" s="1"/>
      <c r="H810" s="3"/>
      <c r="I810" s="1"/>
      <c r="J810" s="1"/>
      <c r="K810" s="1"/>
      <c r="L810" s="7"/>
      <c r="N810" s="1"/>
      <c r="O810" s="1"/>
    </row>
    <row r="811" spans="1:16" s="2" customFormat="1" ht="20.25" customHeight="1" x14ac:dyDescent="0.35">
      <c r="A811" s="1" t="s">
        <v>17</v>
      </c>
      <c r="B811" s="1"/>
      <c r="E811" s="1" t="s">
        <v>15</v>
      </c>
      <c r="F811" s="11" t="s">
        <v>4</v>
      </c>
      <c r="G811" s="1"/>
      <c r="H811" s="3" t="s">
        <v>3</v>
      </c>
      <c r="I811" s="1"/>
      <c r="J811" s="8"/>
      <c r="K811" s="1"/>
      <c r="L811" s="7" t="s">
        <v>16</v>
      </c>
      <c r="N811" s="8"/>
    </row>
    <row r="812" spans="1:16" s="2" customFormat="1" ht="5.25" customHeight="1" x14ac:dyDescent="0.35">
      <c r="A812" s="1"/>
      <c r="B812" s="1"/>
      <c r="E812" s="1"/>
      <c r="F812" s="12"/>
      <c r="G812" s="1"/>
      <c r="H812" s="3"/>
      <c r="I812" s="1"/>
      <c r="J812" s="1"/>
      <c r="K812" s="1"/>
      <c r="L812" s="7"/>
      <c r="N812" s="1"/>
      <c r="O812" s="1"/>
    </row>
    <row r="813" spans="1:16" s="2" customFormat="1" ht="21" customHeight="1" x14ac:dyDescent="0.35">
      <c r="A813" s="1" t="s">
        <v>18</v>
      </c>
      <c r="B813" s="1"/>
      <c r="E813" s="1" t="s">
        <v>15</v>
      </c>
      <c r="F813" s="11" t="s">
        <v>4</v>
      </c>
      <c r="G813" s="1"/>
      <c r="H813" s="3" t="s">
        <v>3</v>
      </c>
      <c r="I813" s="1"/>
      <c r="J813" s="8"/>
      <c r="K813" s="1"/>
      <c r="L813" s="7" t="s">
        <v>16</v>
      </c>
      <c r="N813" s="8"/>
    </row>
    <row r="814" spans="1:16" s="2" customFormat="1" ht="6.75" customHeight="1" x14ac:dyDescent="0.35">
      <c r="A814" s="1"/>
      <c r="B814" s="1"/>
      <c r="E814" s="1"/>
      <c r="F814" s="12"/>
      <c r="G814" s="1"/>
      <c r="H814" s="3"/>
      <c r="I814" s="1"/>
      <c r="J814" s="1"/>
      <c r="K814" s="1"/>
      <c r="L814" s="7"/>
      <c r="N814" s="1"/>
      <c r="O814" s="1"/>
    </row>
    <row r="815" spans="1:16" s="2" customFormat="1" ht="19.5" customHeight="1" x14ac:dyDescent="0.35">
      <c r="A815" s="1" t="s">
        <v>19</v>
      </c>
      <c r="B815" s="1"/>
      <c r="E815" s="1" t="s">
        <v>15</v>
      </c>
      <c r="F815" s="11" t="s">
        <v>4</v>
      </c>
      <c r="G815" s="1"/>
      <c r="H815" s="3" t="s">
        <v>3</v>
      </c>
      <c r="I815" s="1"/>
      <c r="J815" s="8"/>
      <c r="K815" s="1"/>
      <c r="L815" s="7" t="s">
        <v>16</v>
      </c>
      <c r="N815" s="8"/>
    </row>
    <row r="816" spans="1:16" ht="7.5" customHeight="1" x14ac:dyDescent="0.35">
      <c r="C816" s="2"/>
      <c r="D816" s="2"/>
      <c r="H816" s="3"/>
      <c r="L816" s="7"/>
      <c r="M816" s="2"/>
      <c r="P816" s="2"/>
    </row>
    <row r="817" spans="1:16" ht="22.5" customHeight="1" x14ac:dyDescent="0.35">
      <c r="A817" s="2" t="s">
        <v>20</v>
      </c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</row>
    <row r="818" spans="1:16" ht="23.25" customHeight="1" x14ac:dyDescent="0.35">
      <c r="B818" s="158">
        <f>VLOOKUP('Thang 3'!D795,'Đầu vào'!A:H,7,0)</f>
        <v>0</v>
      </c>
      <c r="C818" s="158"/>
      <c r="D818" s="158"/>
      <c r="E818" s="158"/>
      <c r="F818" s="158"/>
      <c r="G818" s="158"/>
      <c r="H818" s="158"/>
      <c r="I818" s="158"/>
      <c r="J818" s="158"/>
      <c r="K818" s="158"/>
      <c r="L818" s="158"/>
      <c r="M818" s="158"/>
      <c r="N818" s="158"/>
      <c r="O818" s="158"/>
    </row>
    <row r="819" spans="1:16" ht="20.25" customHeight="1" x14ac:dyDescent="0.35">
      <c r="A819" s="2" t="s">
        <v>21</v>
      </c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</row>
    <row r="820" spans="1:16" ht="24" customHeight="1" x14ac:dyDescent="0.35">
      <c r="B820" s="158">
        <f>VLOOKUP('Thang 3'!D795,'Đầu vào'!A:H,8,0)</f>
        <v>0</v>
      </c>
      <c r="C820" s="158"/>
      <c r="D820" s="158"/>
      <c r="E820" s="158"/>
      <c r="F820" s="158"/>
      <c r="G820" s="158"/>
      <c r="H820" s="158"/>
      <c r="I820" s="158"/>
      <c r="J820" s="158"/>
      <c r="K820" s="158"/>
      <c r="L820" s="158"/>
      <c r="M820" s="158"/>
      <c r="N820" s="158"/>
      <c r="O820" s="158"/>
    </row>
    <row r="822" spans="1:16" s="2" customFormat="1" ht="17.399999999999999" x14ac:dyDescent="0.3">
      <c r="C822" s="10" t="s">
        <v>35</v>
      </c>
      <c r="G822" s="10"/>
      <c r="K822" s="10" t="s">
        <v>22</v>
      </c>
    </row>
    <row r="828" spans="1:16" s="2" customFormat="1" ht="17.399999999999999" x14ac:dyDescent="0.3">
      <c r="C828" s="10" t="str">
        <f>'Đầu vào'!$C$7</f>
        <v xml:space="preserve">Nguyễn Tuấn Thành </v>
      </c>
      <c r="G828" s="10"/>
      <c r="K828" s="10" t="str">
        <f>'Đầu vào'!$C$8</f>
        <v>Nguyễn Sĩ Thoả</v>
      </c>
    </row>
    <row r="829" spans="1:16" ht="22.5" customHeight="1" x14ac:dyDescent="0.35">
      <c r="A829" s="155" t="s">
        <v>0</v>
      </c>
      <c r="B829" s="155"/>
      <c r="C829" s="155"/>
      <c r="D829" s="155"/>
      <c r="E829" s="155"/>
      <c r="F829" s="155"/>
      <c r="G829" s="155"/>
      <c r="H829" s="155"/>
      <c r="I829" s="155"/>
      <c r="J829" s="155"/>
      <c r="K829" s="155"/>
      <c r="L829" s="155"/>
      <c r="M829" s="155"/>
      <c r="N829" s="155"/>
      <c r="O829" s="155"/>
    </row>
    <row r="830" spans="1:16" ht="13.5" customHeight="1" x14ac:dyDescent="0.35"/>
    <row r="831" spans="1:16" x14ac:dyDescent="0.35">
      <c r="A831" s="2" t="s">
        <v>1</v>
      </c>
      <c r="B831" s="2"/>
      <c r="D831" s="3">
        <f>D795+1</f>
        <v>97</v>
      </c>
    </row>
    <row r="832" spans="1:16" x14ac:dyDescent="0.35">
      <c r="O832" s="4" t="str">
        <f>"Hải phòng, ngày "&amp;DAY(P832)&amp;" tháng "&amp;MONTH(P832)&amp;" năm 2026"</f>
        <v>Hải phòng, ngày 3 tháng 2 năm 2026</v>
      </c>
      <c r="P832" s="5">
        <f>VLOOKUP('Thang 3'!D831,'Đầu vào'!A:H,2,0)</f>
        <v>46056</v>
      </c>
    </row>
    <row r="834" spans="1:16" ht="21" customHeight="1" x14ac:dyDescent="0.35">
      <c r="A834" s="2" t="s">
        <v>2</v>
      </c>
      <c r="B834" s="2"/>
      <c r="C834" s="2"/>
      <c r="D834" s="6" t="s">
        <v>3</v>
      </c>
      <c r="E834" s="7"/>
      <c r="F834" s="11" t="s">
        <v>4</v>
      </c>
      <c r="H834" s="7" t="s">
        <v>5</v>
      </c>
      <c r="I834" s="7"/>
      <c r="J834" s="8"/>
      <c r="L834" s="7" t="s">
        <v>6</v>
      </c>
      <c r="N834" s="8"/>
    </row>
    <row r="835" spans="1:16" ht="21" customHeight="1" x14ac:dyDescent="0.35">
      <c r="A835" s="2" t="s">
        <v>7</v>
      </c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</row>
    <row r="836" spans="1:16" ht="21" customHeight="1" x14ac:dyDescent="0.35">
      <c r="A836" s="1" t="s">
        <v>8</v>
      </c>
      <c r="C836" s="9">
        <f>VLOOKUP('Thang 3'!D831,'Đầu vào'!A:H,5,0)</f>
        <v>0</v>
      </c>
    </row>
    <row r="837" spans="1:16" ht="21" customHeight="1" x14ac:dyDescent="0.35">
      <c r="A837" s="1" t="s">
        <v>9</v>
      </c>
    </row>
    <row r="838" spans="1:16" ht="24" customHeight="1" x14ac:dyDescent="0.35">
      <c r="B838" s="156">
        <f>VLOOKUP('Thang 3'!D831,'Đầu vào'!A:H,6,0)</f>
        <v>0</v>
      </c>
      <c r="C838" s="156"/>
      <c r="D838" s="156"/>
      <c r="E838" s="156"/>
      <c r="F838" s="156"/>
      <c r="G838" s="156"/>
      <c r="H838" s="156"/>
      <c r="I838" s="156"/>
      <c r="J838" s="156"/>
      <c r="K838" s="156"/>
      <c r="L838" s="156"/>
      <c r="M838" s="156"/>
      <c r="N838" s="156"/>
      <c r="O838" s="156"/>
    </row>
    <row r="839" spans="1:16" ht="19.5" customHeight="1" x14ac:dyDescent="0.35">
      <c r="A839" s="2" t="s">
        <v>10</v>
      </c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</row>
    <row r="840" spans="1:16" ht="19.5" customHeight="1" x14ac:dyDescent="0.35">
      <c r="A840" s="2" t="s">
        <v>11</v>
      </c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</row>
    <row r="841" spans="1:16" ht="31.5" customHeight="1" x14ac:dyDescent="0.35">
      <c r="A841" s="9"/>
      <c r="B841" s="157">
        <f>VLOOKUP('Thang 3'!D831,'Đầu vào'!A:H,3,0)</f>
        <v>0</v>
      </c>
      <c r="C841" s="157"/>
      <c r="D841" s="157"/>
      <c r="E841" s="157"/>
      <c r="F841" s="157"/>
      <c r="G841" s="157"/>
      <c r="H841" s="157"/>
      <c r="I841" s="157"/>
      <c r="J841" s="157"/>
      <c r="K841" s="157"/>
      <c r="L841" s="157"/>
      <c r="M841" s="157"/>
      <c r="N841" s="157"/>
      <c r="O841" s="157"/>
      <c r="P841" s="9"/>
    </row>
    <row r="842" spans="1:16" ht="23.25" customHeight="1" x14ac:dyDescent="0.35">
      <c r="A842" s="2" t="s">
        <v>12</v>
      </c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</row>
    <row r="843" spans="1:16" ht="40.200000000000003" customHeight="1" x14ac:dyDescent="0.35">
      <c r="A843" s="9"/>
      <c r="B843" s="157" t="str">
        <f>VLOOKUP('Thang 3'!D831,'Đầu vào'!A:H,4,0)</f>
        <v xml:space="preserve">- Lắp đặt khối móng bê tông đỡ đoạn ống, ống bê tông </v>
      </c>
      <c r="C843" s="157"/>
      <c r="D843" s="157"/>
      <c r="E843" s="157"/>
      <c r="F843" s="157"/>
      <c r="G843" s="157"/>
      <c r="H843" s="157"/>
      <c r="I843" s="157"/>
      <c r="J843" s="157"/>
      <c r="K843" s="157"/>
      <c r="L843" s="157"/>
      <c r="M843" s="157"/>
      <c r="N843" s="157"/>
      <c r="O843" s="157"/>
      <c r="P843" s="9"/>
    </row>
    <row r="844" spans="1:16" ht="21" customHeight="1" x14ac:dyDescent="0.35">
      <c r="A844" s="2" t="s">
        <v>13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</row>
    <row r="845" spans="1:16" s="2" customFormat="1" ht="20.25" customHeight="1" x14ac:dyDescent="0.35">
      <c r="A845" s="1" t="s">
        <v>14</v>
      </c>
      <c r="B845" s="1"/>
      <c r="E845" s="1" t="s">
        <v>15</v>
      </c>
      <c r="F845" s="11" t="s">
        <v>4</v>
      </c>
      <c r="G845" s="1"/>
      <c r="H845" s="3" t="s">
        <v>3</v>
      </c>
      <c r="I845" s="1"/>
      <c r="J845" s="8"/>
      <c r="K845" s="1"/>
      <c r="L845" s="7" t="s">
        <v>16</v>
      </c>
      <c r="N845" s="8"/>
      <c r="O845" s="1"/>
    </row>
    <row r="846" spans="1:16" s="2" customFormat="1" ht="6" customHeight="1" x14ac:dyDescent="0.35">
      <c r="A846" s="1"/>
      <c r="B846" s="1"/>
      <c r="E846" s="1"/>
      <c r="F846" s="12"/>
      <c r="G846" s="1"/>
      <c r="H846" s="3"/>
      <c r="I846" s="1"/>
      <c r="J846" s="1"/>
      <c r="K846" s="1"/>
      <c r="L846" s="7"/>
      <c r="N846" s="1"/>
      <c r="O846" s="1"/>
    </row>
    <row r="847" spans="1:16" s="2" customFormat="1" ht="20.25" customHeight="1" x14ac:dyDescent="0.35">
      <c r="A847" s="1" t="s">
        <v>17</v>
      </c>
      <c r="B847" s="1"/>
      <c r="E847" s="1" t="s">
        <v>15</v>
      </c>
      <c r="F847" s="11" t="s">
        <v>4</v>
      </c>
      <c r="G847" s="1"/>
      <c r="H847" s="3" t="s">
        <v>3</v>
      </c>
      <c r="I847" s="1"/>
      <c r="J847" s="8"/>
      <c r="K847" s="1"/>
      <c r="L847" s="7" t="s">
        <v>16</v>
      </c>
      <c r="N847" s="8"/>
    </row>
    <row r="848" spans="1:16" s="2" customFormat="1" ht="5.25" customHeight="1" x14ac:dyDescent="0.35">
      <c r="A848" s="1"/>
      <c r="B848" s="1"/>
      <c r="E848" s="1"/>
      <c r="F848" s="12"/>
      <c r="G848" s="1"/>
      <c r="H848" s="3"/>
      <c r="I848" s="1"/>
      <c r="J848" s="1"/>
      <c r="K848" s="1"/>
      <c r="L848" s="7"/>
      <c r="N848" s="1"/>
      <c r="O848" s="1"/>
    </row>
    <row r="849" spans="1:16" s="2" customFormat="1" ht="21" customHeight="1" x14ac:dyDescent="0.35">
      <c r="A849" s="1" t="s">
        <v>18</v>
      </c>
      <c r="B849" s="1"/>
      <c r="E849" s="1" t="s">
        <v>15</v>
      </c>
      <c r="F849" s="11" t="s">
        <v>4</v>
      </c>
      <c r="G849" s="1"/>
      <c r="H849" s="3" t="s">
        <v>3</v>
      </c>
      <c r="I849" s="1"/>
      <c r="J849" s="8"/>
      <c r="K849" s="1"/>
      <c r="L849" s="7" t="s">
        <v>16</v>
      </c>
      <c r="N849" s="8"/>
    </row>
    <row r="850" spans="1:16" s="2" customFormat="1" ht="6.75" customHeight="1" x14ac:dyDescent="0.35">
      <c r="A850" s="1"/>
      <c r="B850" s="1"/>
      <c r="E850" s="1"/>
      <c r="F850" s="12"/>
      <c r="G850" s="1"/>
      <c r="H850" s="3"/>
      <c r="I850" s="1"/>
      <c r="J850" s="1"/>
      <c r="K850" s="1"/>
      <c r="L850" s="7"/>
      <c r="N850" s="1"/>
      <c r="O850" s="1"/>
    </row>
    <row r="851" spans="1:16" s="2" customFormat="1" ht="19.5" customHeight="1" x14ac:dyDescent="0.35">
      <c r="A851" s="1" t="s">
        <v>19</v>
      </c>
      <c r="B851" s="1"/>
      <c r="E851" s="1" t="s">
        <v>15</v>
      </c>
      <c r="F851" s="11" t="s">
        <v>4</v>
      </c>
      <c r="G851" s="1"/>
      <c r="H851" s="3" t="s">
        <v>3</v>
      </c>
      <c r="I851" s="1"/>
      <c r="J851" s="8"/>
      <c r="K851" s="1"/>
      <c r="L851" s="7" t="s">
        <v>16</v>
      </c>
      <c r="N851" s="8"/>
    </row>
    <row r="852" spans="1:16" ht="7.5" customHeight="1" x14ac:dyDescent="0.35">
      <c r="C852" s="2"/>
      <c r="D852" s="2"/>
      <c r="H852" s="3"/>
      <c r="L852" s="7"/>
      <c r="M852" s="2"/>
      <c r="P852" s="2"/>
    </row>
    <row r="853" spans="1:16" ht="22.5" customHeight="1" x14ac:dyDescent="0.35">
      <c r="A853" s="2" t="s">
        <v>20</v>
      </c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</row>
    <row r="854" spans="1:16" ht="23.25" customHeight="1" x14ac:dyDescent="0.35">
      <c r="B854" s="158">
        <f>VLOOKUP('Thang 3'!D831,'Đầu vào'!A:H,7,0)</f>
        <v>0</v>
      </c>
      <c r="C854" s="158"/>
      <c r="D854" s="158"/>
      <c r="E854" s="158"/>
      <c r="F854" s="158"/>
      <c r="G854" s="158"/>
      <c r="H854" s="158"/>
      <c r="I854" s="158"/>
      <c r="J854" s="158"/>
      <c r="K854" s="158"/>
      <c r="L854" s="158"/>
      <c r="M854" s="158"/>
      <c r="N854" s="158"/>
      <c r="O854" s="158"/>
    </row>
    <row r="855" spans="1:16" ht="20.25" customHeight="1" x14ac:dyDescent="0.35">
      <c r="A855" s="2" t="s">
        <v>21</v>
      </c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</row>
    <row r="856" spans="1:16" ht="24" customHeight="1" x14ac:dyDescent="0.35">
      <c r="B856" s="158">
        <f>VLOOKUP('Thang 3'!D831,'Đầu vào'!A:H,8,0)</f>
        <v>0</v>
      </c>
      <c r="C856" s="158"/>
      <c r="D856" s="158"/>
      <c r="E856" s="158"/>
      <c r="F856" s="158"/>
      <c r="G856" s="158"/>
      <c r="H856" s="158"/>
      <c r="I856" s="158"/>
      <c r="J856" s="158"/>
      <c r="K856" s="158"/>
      <c r="L856" s="158"/>
      <c r="M856" s="158"/>
      <c r="N856" s="158"/>
      <c r="O856" s="158"/>
    </row>
    <row r="858" spans="1:16" s="2" customFormat="1" ht="17.399999999999999" x14ac:dyDescent="0.3">
      <c r="C858" s="10" t="s">
        <v>35</v>
      </c>
      <c r="G858" s="10"/>
      <c r="K858" s="10" t="s">
        <v>22</v>
      </c>
    </row>
    <row r="864" spans="1:16" s="2" customFormat="1" ht="17.399999999999999" x14ac:dyDescent="0.3">
      <c r="C864" s="10" t="str">
        <f>'Đầu vào'!$C$7</f>
        <v xml:space="preserve">Nguyễn Tuấn Thành </v>
      </c>
      <c r="G864" s="10"/>
      <c r="K864" s="10" t="str">
        <f>'Đầu vào'!$C$8</f>
        <v>Nguyễn Sĩ Thoả</v>
      </c>
    </row>
    <row r="865" spans="1:16" ht="22.5" customHeight="1" x14ac:dyDescent="0.35">
      <c r="A865" s="155" t="s">
        <v>0</v>
      </c>
      <c r="B865" s="155"/>
      <c r="C865" s="155"/>
      <c r="D865" s="155"/>
      <c r="E865" s="155"/>
      <c r="F865" s="155"/>
      <c r="G865" s="155"/>
      <c r="H865" s="155"/>
      <c r="I865" s="155"/>
      <c r="J865" s="155"/>
      <c r="K865" s="155"/>
      <c r="L865" s="155"/>
      <c r="M865" s="155"/>
      <c r="N865" s="155"/>
      <c r="O865" s="155"/>
    </row>
    <row r="866" spans="1:16" ht="13.5" customHeight="1" x14ac:dyDescent="0.35"/>
    <row r="867" spans="1:16" x14ac:dyDescent="0.35">
      <c r="A867" s="2" t="s">
        <v>1</v>
      </c>
      <c r="B867" s="2"/>
      <c r="D867" s="3">
        <f>D831+1</f>
        <v>98</v>
      </c>
    </row>
    <row r="868" spans="1:16" x14ac:dyDescent="0.35">
      <c r="O868" s="4" t="str">
        <f>"Hải phòng, ngày "&amp;DAY(P868)&amp;" tháng "&amp;MONTH(P868)&amp;" năm 2026"</f>
        <v>Hải phòng, ngày 4 tháng 2 năm 2026</v>
      </c>
      <c r="P868" s="5">
        <f>VLOOKUP('Thang 3'!D867,'Đầu vào'!A:H,2,0)</f>
        <v>46057</v>
      </c>
    </row>
    <row r="870" spans="1:16" ht="21" customHeight="1" x14ac:dyDescent="0.35">
      <c r="A870" s="2" t="s">
        <v>2</v>
      </c>
      <c r="B870" s="2"/>
      <c r="C870" s="2"/>
      <c r="D870" s="6" t="s">
        <v>3</v>
      </c>
      <c r="E870" s="7"/>
      <c r="F870" s="11" t="s">
        <v>4</v>
      </c>
      <c r="H870" s="7" t="s">
        <v>5</v>
      </c>
      <c r="I870" s="7"/>
      <c r="J870" s="8"/>
      <c r="L870" s="7" t="s">
        <v>6</v>
      </c>
      <c r="N870" s="8"/>
    </row>
    <row r="871" spans="1:16" ht="21" customHeight="1" x14ac:dyDescent="0.35">
      <c r="A871" s="2" t="s">
        <v>7</v>
      </c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</row>
    <row r="872" spans="1:16" ht="21" customHeight="1" x14ac:dyDescent="0.35">
      <c r="A872" s="1" t="s">
        <v>8</v>
      </c>
      <c r="C872" s="9">
        <f>VLOOKUP('Thang 3'!D867,'Đầu vào'!A:H,5,0)</f>
        <v>0</v>
      </c>
    </row>
    <row r="873" spans="1:16" ht="21" customHeight="1" x14ac:dyDescent="0.35">
      <c r="A873" s="1" t="s">
        <v>9</v>
      </c>
    </row>
    <row r="874" spans="1:16" ht="24" customHeight="1" x14ac:dyDescent="0.35">
      <c r="B874" s="156">
        <f>VLOOKUP('Thang 3'!D867,'Đầu vào'!A:H,6,0)</f>
        <v>0</v>
      </c>
      <c r="C874" s="156"/>
      <c r="D874" s="156"/>
      <c r="E874" s="156"/>
      <c r="F874" s="156"/>
      <c r="G874" s="156"/>
      <c r="H874" s="156"/>
      <c r="I874" s="156"/>
      <c r="J874" s="156"/>
      <c r="K874" s="156"/>
      <c r="L874" s="156"/>
      <c r="M874" s="156"/>
      <c r="N874" s="156"/>
      <c r="O874" s="156"/>
    </row>
    <row r="875" spans="1:16" ht="19.5" customHeight="1" x14ac:dyDescent="0.35">
      <c r="A875" s="2" t="s">
        <v>10</v>
      </c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</row>
    <row r="876" spans="1:16" ht="19.5" customHeight="1" x14ac:dyDescent="0.35">
      <c r="A876" s="2" t="s">
        <v>11</v>
      </c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</row>
    <row r="877" spans="1:16" ht="31.5" customHeight="1" x14ac:dyDescent="0.35">
      <c r="A877" s="9"/>
      <c r="B877" s="157" t="str">
        <f>VLOOKUP('Thang 3'!D867,'Đầu vào'!A:H,3,0)</f>
        <v>Nghiệm thu hoàn thành đưa công trình vào sử dụng</v>
      </c>
      <c r="C877" s="157"/>
      <c r="D877" s="157"/>
      <c r="E877" s="157"/>
      <c r="F877" s="157"/>
      <c r="G877" s="157"/>
      <c r="H877" s="157"/>
      <c r="I877" s="157"/>
      <c r="J877" s="157"/>
      <c r="K877" s="157"/>
      <c r="L877" s="157"/>
      <c r="M877" s="157"/>
      <c r="N877" s="157"/>
      <c r="O877" s="157"/>
      <c r="P877" s="9"/>
    </row>
    <row r="878" spans="1:16" ht="23.25" customHeight="1" x14ac:dyDescent="0.35">
      <c r="A878" s="2" t="s">
        <v>12</v>
      </c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</row>
    <row r="879" spans="1:16" ht="58.8" customHeight="1" x14ac:dyDescent="0.35">
      <c r="A879" s="9"/>
      <c r="B879" s="159" t="s">
        <v>145</v>
      </c>
      <c r="C879" s="157"/>
      <c r="D879" s="157"/>
      <c r="E879" s="157"/>
      <c r="F879" s="157"/>
      <c r="G879" s="157"/>
      <c r="H879" s="157"/>
      <c r="I879" s="157"/>
      <c r="J879" s="157"/>
      <c r="K879" s="157"/>
      <c r="L879" s="157"/>
      <c r="M879" s="157"/>
      <c r="N879" s="157"/>
      <c r="O879" s="157"/>
      <c r="P879" s="9"/>
    </row>
    <row r="880" spans="1:16" ht="21" customHeight="1" x14ac:dyDescent="0.35">
      <c r="A880" s="2" t="s">
        <v>13</v>
      </c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</row>
    <row r="881" spans="1:16" s="2" customFormat="1" ht="20.25" customHeight="1" x14ac:dyDescent="0.35">
      <c r="A881" s="1" t="s">
        <v>14</v>
      </c>
      <c r="B881" s="1"/>
      <c r="E881" s="1" t="s">
        <v>15</v>
      </c>
      <c r="F881" s="11" t="s">
        <v>4</v>
      </c>
      <c r="G881" s="1"/>
      <c r="H881" s="3" t="s">
        <v>3</v>
      </c>
      <c r="I881" s="1"/>
      <c r="J881" s="8"/>
      <c r="K881" s="1"/>
      <c r="L881" s="7" t="s">
        <v>16</v>
      </c>
      <c r="N881" s="8"/>
      <c r="O881" s="1"/>
    </row>
    <row r="882" spans="1:16" s="2" customFormat="1" ht="6" customHeight="1" x14ac:dyDescent="0.35">
      <c r="A882" s="1"/>
      <c r="B882" s="1"/>
      <c r="E882" s="1"/>
      <c r="F882" s="12"/>
      <c r="G882" s="1"/>
      <c r="H882" s="3"/>
      <c r="I882" s="1"/>
      <c r="J882" s="1"/>
      <c r="K882" s="1"/>
      <c r="L882" s="7"/>
      <c r="N882" s="1"/>
      <c r="O882" s="1"/>
    </row>
    <row r="883" spans="1:16" s="2" customFormat="1" ht="20.25" customHeight="1" x14ac:dyDescent="0.35">
      <c r="A883" s="1" t="s">
        <v>17</v>
      </c>
      <c r="B883" s="1"/>
      <c r="E883" s="1" t="s">
        <v>15</v>
      </c>
      <c r="F883" s="11" t="s">
        <v>4</v>
      </c>
      <c r="G883" s="1"/>
      <c r="H883" s="3" t="s">
        <v>3</v>
      </c>
      <c r="I883" s="1"/>
      <c r="J883" s="8"/>
      <c r="K883" s="1"/>
      <c r="L883" s="7" t="s">
        <v>16</v>
      </c>
      <c r="N883" s="8"/>
    </row>
    <row r="884" spans="1:16" s="2" customFormat="1" ht="5.25" customHeight="1" x14ac:dyDescent="0.35">
      <c r="A884" s="1"/>
      <c r="B884" s="1"/>
      <c r="E884" s="1"/>
      <c r="F884" s="12"/>
      <c r="G884" s="1"/>
      <c r="H884" s="3"/>
      <c r="I884" s="1"/>
      <c r="J884" s="1"/>
      <c r="K884" s="1"/>
      <c r="L884" s="7"/>
      <c r="N884" s="1"/>
      <c r="O884" s="1"/>
    </row>
    <row r="885" spans="1:16" s="2" customFormat="1" ht="21" customHeight="1" x14ac:dyDescent="0.35">
      <c r="A885" s="1" t="s">
        <v>18</v>
      </c>
      <c r="B885" s="1"/>
      <c r="E885" s="1" t="s">
        <v>15</v>
      </c>
      <c r="F885" s="11" t="s">
        <v>4</v>
      </c>
      <c r="G885" s="1"/>
      <c r="H885" s="3" t="s">
        <v>3</v>
      </c>
      <c r="I885" s="1"/>
      <c r="J885" s="8"/>
      <c r="K885" s="1"/>
      <c r="L885" s="7" t="s">
        <v>16</v>
      </c>
      <c r="N885" s="8"/>
    </row>
    <row r="886" spans="1:16" s="2" customFormat="1" ht="6.75" customHeight="1" x14ac:dyDescent="0.35">
      <c r="A886" s="1"/>
      <c r="B886" s="1"/>
      <c r="E886" s="1"/>
      <c r="F886" s="12"/>
      <c r="G886" s="1"/>
      <c r="H886" s="3"/>
      <c r="I886" s="1"/>
      <c r="J886" s="1"/>
      <c r="K886" s="1"/>
      <c r="L886" s="7"/>
      <c r="N886" s="1"/>
      <c r="O886" s="1"/>
    </row>
    <row r="887" spans="1:16" s="2" customFormat="1" ht="19.5" customHeight="1" x14ac:dyDescent="0.35">
      <c r="A887" s="1" t="s">
        <v>19</v>
      </c>
      <c r="B887" s="1"/>
      <c r="E887" s="1" t="s">
        <v>15</v>
      </c>
      <c r="F887" s="11" t="s">
        <v>4</v>
      </c>
      <c r="G887" s="1"/>
      <c r="H887" s="3" t="s">
        <v>3</v>
      </c>
      <c r="I887" s="1"/>
      <c r="J887" s="8"/>
      <c r="K887" s="1"/>
      <c r="L887" s="7" t="s">
        <v>16</v>
      </c>
      <c r="N887" s="8"/>
    </row>
    <row r="888" spans="1:16" ht="7.5" customHeight="1" x14ac:dyDescent="0.35">
      <c r="C888" s="2"/>
      <c r="D888" s="2"/>
      <c r="H888" s="3"/>
      <c r="L888" s="7"/>
      <c r="M888" s="2"/>
      <c r="P888" s="2"/>
    </row>
    <row r="889" spans="1:16" ht="22.5" customHeight="1" x14ac:dyDescent="0.35">
      <c r="A889" s="2" t="s">
        <v>20</v>
      </c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</row>
    <row r="890" spans="1:16" ht="23.25" customHeight="1" x14ac:dyDescent="0.35">
      <c r="B890" s="158">
        <f>VLOOKUP('Thang 3'!D867,'Đầu vào'!A:H,7,0)</f>
        <v>0</v>
      </c>
      <c r="C890" s="158"/>
      <c r="D890" s="158"/>
      <c r="E890" s="158"/>
      <c r="F890" s="158"/>
      <c r="G890" s="158"/>
      <c r="H890" s="158"/>
      <c r="I890" s="158"/>
      <c r="J890" s="158"/>
      <c r="K890" s="158"/>
      <c r="L890" s="158"/>
      <c r="M890" s="158"/>
      <c r="N890" s="158"/>
      <c r="O890" s="158"/>
    </row>
    <row r="891" spans="1:16" ht="20.25" customHeight="1" x14ac:dyDescent="0.35">
      <c r="A891" s="2" t="s">
        <v>21</v>
      </c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</row>
    <row r="892" spans="1:16" ht="24" customHeight="1" x14ac:dyDescent="0.35">
      <c r="B892" s="158">
        <f>VLOOKUP('Thang 3'!D867,'Đầu vào'!A:H,8,0)</f>
        <v>0</v>
      </c>
      <c r="C892" s="158"/>
      <c r="D892" s="158"/>
      <c r="E892" s="158"/>
      <c r="F892" s="158"/>
      <c r="G892" s="158"/>
      <c r="H892" s="158"/>
      <c r="I892" s="158"/>
      <c r="J892" s="158"/>
      <c r="K892" s="158"/>
      <c r="L892" s="158"/>
      <c r="M892" s="158"/>
      <c r="N892" s="158"/>
      <c r="O892" s="158"/>
    </row>
    <row r="894" spans="1:16" s="2" customFormat="1" ht="17.399999999999999" x14ac:dyDescent="0.3">
      <c r="C894" s="10" t="s">
        <v>35</v>
      </c>
      <c r="G894" s="10"/>
      <c r="K894" s="10" t="s">
        <v>22</v>
      </c>
    </row>
    <row r="900" spans="1:16" s="2" customFormat="1" ht="17.399999999999999" x14ac:dyDescent="0.3">
      <c r="C900" s="10" t="str">
        <f>'Đầu vào'!$C$7</f>
        <v xml:space="preserve">Nguyễn Tuấn Thành </v>
      </c>
      <c r="G900" s="10"/>
      <c r="K900" s="10" t="str">
        <f>'Đầu vào'!$C$8</f>
        <v>Nguyễn Sĩ Thoả</v>
      </c>
    </row>
    <row r="901" spans="1:16" ht="22.5" customHeight="1" x14ac:dyDescent="0.35">
      <c r="A901" s="155" t="s">
        <v>0</v>
      </c>
      <c r="B901" s="155"/>
      <c r="C901" s="155"/>
      <c r="D901" s="155"/>
      <c r="E901" s="155"/>
      <c r="F901" s="155"/>
      <c r="G901" s="155"/>
      <c r="H901" s="155"/>
      <c r="I901" s="155"/>
      <c r="J901" s="155"/>
      <c r="K901" s="155"/>
      <c r="L901" s="155"/>
      <c r="M901" s="155"/>
      <c r="N901" s="155"/>
      <c r="O901" s="155"/>
    </row>
    <row r="902" spans="1:16" ht="13.5" customHeight="1" x14ac:dyDescent="0.35"/>
    <row r="903" spans="1:16" x14ac:dyDescent="0.35">
      <c r="A903" s="2" t="s">
        <v>1</v>
      </c>
      <c r="B903" s="2"/>
      <c r="D903" s="3">
        <f>D867+1</f>
        <v>99</v>
      </c>
    </row>
    <row r="904" spans="1:16" x14ac:dyDescent="0.35">
      <c r="O904" s="4" t="str">
        <f>"Hải phòng, ngày "&amp;DAY(P904)&amp;" tháng "&amp;MONTH(P904)&amp;" năm 2026"</f>
        <v>Hải phòng, ngày 5 tháng 2 năm 2026</v>
      </c>
      <c r="P904" s="5">
        <f>VLOOKUP('Thang 3'!D903,'Đầu vào'!A:H,2,0)</f>
        <v>46058</v>
      </c>
    </row>
    <row r="906" spans="1:16" ht="21" customHeight="1" x14ac:dyDescent="0.35">
      <c r="A906" s="2" t="s">
        <v>2</v>
      </c>
      <c r="B906" s="2"/>
      <c r="C906" s="2"/>
      <c r="D906" s="6" t="s">
        <v>3</v>
      </c>
      <c r="E906" s="7"/>
      <c r="F906" s="11" t="s">
        <v>4</v>
      </c>
      <c r="H906" s="7" t="s">
        <v>5</v>
      </c>
      <c r="I906" s="7"/>
      <c r="J906" s="8"/>
      <c r="L906" s="7" t="s">
        <v>6</v>
      </c>
      <c r="N906" s="8"/>
    </row>
    <row r="907" spans="1:16" ht="21" customHeight="1" x14ac:dyDescent="0.35">
      <c r="A907" s="2" t="s">
        <v>7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</row>
    <row r="908" spans="1:16" ht="21" customHeight="1" x14ac:dyDescent="0.35">
      <c r="A908" s="1" t="s">
        <v>8</v>
      </c>
      <c r="C908" s="9">
        <f>VLOOKUP('Thang 3'!D903,'Đầu vào'!A:H,5,0)</f>
        <v>0</v>
      </c>
    </row>
    <row r="909" spans="1:16" ht="21" customHeight="1" x14ac:dyDescent="0.35">
      <c r="A909" s="1" t="s">
        <v>9</v>
      </c>
    </row>
    <row r="910" spans="1:16" ht="24" customHeight="1" x14ac:dyDescent="0.35">
      <c r="B910" s="156">
        <f>VLOOKUP('Thang 3'!D903,'Đầu vào'!A:H,6,0)</f>
        <v>0</v>
      </c>
      <c r="C910" s="156"/>
      <c r="D910" s="156"/>
      <c r="E910" s="156"/>
      <c r="F910" s="156"/>
      <c r="G910" s="156"/>
      <c r="H910" s="156"/>
      <c r="I910" s="156"/>
      <c r="J910" s="156"/>
      <c r="K910" s="156"/>
      <c r="L910" s="156"/>
      <c r="M910" s="156"/>
      <c r="N910" s="156"/>
      <c r="O910" s="156"/>
    </row>
    <row r="911" spans="1:16" ht="19.5" customHeight="1" x14ac:dyDescent="0.35">
      <c r="A911" s="2" t="s">
        <v>10</v>
      </c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</row>
    <row r="912" spans="1:16" ht="19.5" customHeight="1" x14ac:dyDescent="0.35">
      <c r="A912" s="2" t="s">
        <v>11</v>
      </c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</row>
    <row r="913" spans="1:16" ht="31.5" customHeight="1" x14ac:dyDescent="0.35">
      <c r="A913" s="9"/>
      <c r="B913" s="157" t="str">
        <f>VLOOKUP('Thang 3'!D903,'Đầu vào'!A:H,3,0)</f>
        <v>Ký biên bản nghiệm thu hoàn thành đưa công trình vào sử dụng</v>
      </c>
      <c r="C913" s="157"/>
      <c r="D913" s="157"/>
      <c r="E913" s="157"/>
      <c r="F913" s="157"/>
      <c r="G913" s="157"/>
      <c r="H913" s="157"/>
      <c r="I913" s="157"/>
      <c r="J913" s="157"/>
      <c r="K913" s="157"/>
      <c r="L913" s="157"/>
      <c r="M913" s="157"/>
      <c r="N913" s="157"/>
      <c r="O913" s="157"/>
      <c r="P913" s="9"/>
    </row>
    <row r="914" spans="1:16" ht="23.25" customHeight="1" x14ac:dyDescent="0.35">
      <c r="A914" s="2" t="s">
        <v>12</v>
      </c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</row>
    <row r="915" spans="1:16" ht="31.5" customHeight="1" x14ac:dyDescent="0.35">
      <c r="A915" s="9"/>
      <c r="B915" s="157">
        <f>VLOOKUP('Thang 3'!D903,'Đầu vào'!A:H,4,0)</f>
        <v>0</v>
      </c>
      <c r="C915" s="157"/>
      <c r="D915" s="157"/>
      <c r="E915" s="157"/>
      <c r="F915" s="157"/>
      <c r="G915" s="157"/>
      <c r="H915" s="157"/>
      <c r="I915" s="157"/>
      <c r="J915" s="157"/>
      <c r="K915" s="157"/>
      <c r="L915" s="157"/>
      <c r="M915" s="157"/>
      <c r="N915" s="157"/>
      <c r="O915" s="157"/>
      <c r="P915" s="9"/>
    </row>
    <row r="916" spans="1:16" ht="21" customHeight="1" x14ac:dyDescent="0.35">
      <c r="A916" s="2" t="s">
        <v>13</v>
      </c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</row>
    <row r="917" spans="1:16" s="2" customFormat="1" ht="20.25" customHeight="1" x14ac:dyDescent="0.35">
      <c r="A917" s="1" t="s">
        <v>14</v>
      </c>
      <c r="B917" s="1"/>
      <c r="E917" s="1" t="s">
        <v>15</v>
      </c>
      <c r="F917" s="11" t="s">
        <v>4</v>
      </c>
      <c r="G917" s="1"/>
      <c r="H917" s="3" t="s">
        <v>3</v>
      </c>
      <c r="I917" s="1"/>
      <c r="J917" s="8"/>
      <c r="K917" s="1"/>
      <c r="L917" s="7" t="s">
        <v>16</v>
      </c>
      <c r="N917" s="8"/>
      <c r="O917" s="1"/>
    </row>
    <row r="918" spans="1:16" s="2" customFormat="1" ht="6" customHeight="1" x14ac:dyDescent="0.35">
      <c r="A918" s="1"/>
      <c r="B918" s="1"/>
      <c r="E918" s="1"/>
      <c r="F918" s="12"/>
      <c r="G918" s="1"/>
      <c r="H918" s="3"/>
      <c r="I918" s="1"/>
      <c r="J918" s="1"/>
      <c r="K918" s="1"/>
      <c r="L918" s="7"/>
      <c r="N918" s="1"/>
      <c r="O918" s="1"/>
    </row>
    <row r="919" spans="1:16" s="2" customFormat="1" ht="20.25" customHeight="1" x14ac:dyDescent="0.35">
      <c r="A919" s="1" t="s">
        <v>17</v>
      </c>
      <c r="B919" s="1"/>
      <c r="E919" s="1" t="s">
        <v>15</v>
      </c>
      <c r="F919" s="11" t="s">
        <v>4</v>
      </c>
      <c r="G919" s="1"/>
      <c r="H919" s="3" t="s">
        <v>3</v>
      </c>
      <c r="I919" s="1"/>
      <c r="J919" s="8"/>
      <c r="K919" s="1"/>
      <c r="L919" s="7" t="s">
        <v>16</v>
      </c>
      <c r="N919" s="8"/>
    </row>
    <row r="920" spans="1:16" s="2" customFormat="1" ht="5.25" customHeight="1" x14ac:dyDescent="0.35">
      <c r="A920" s="1"/>
      <c r="B920" s="1"/>
      <c r="E920" s="1"/>
      <c r="F920" s="12"/>
      <c r="G920" s="1"/>
      <c r="H920" s="3"/>
      <c r="I920" s="1"/>
      <c r="J920" s="1"/>
      <c r="K920" s="1"/>
      <c r="L920" s="7"/>
      <c r="N920" s="1"/>
      <c r="O920" s="1"/>
    </row>
    <row r="921" spans="1:16" s="2" customFormat="1" ht="21" customHeight="1" x14ac:dyDescent="0.35">
      <c r="A921" s="1" t="s">
        <v>18</v>
      </c>
      <c r="B921" s="1"/>
      <c r="E921" s="1" t="s">
        <v>15</v>
      </c>
      <c r="F921" s="11" t="s">
        <v>4</v>
      </c>
      <c r="G921" s="1"/>
      <c r="H921" s="3" t="s">
        <v>3</v>
      </c>
      <c r="I921" s="1"/>
      <c r="J921" s="8"/>
      <c r="K921" s="1"/>
      <c r="L921" s="7" t="s">
        <v>16</v>
      </c>
      <c r="N921" s="8"/>
    </row>
    <row r="922" spans="1:16" s="2" customFormat="1" ht="6.75" customHeight="1" x14ac:dyDescent="0.35">
      <c r="A922" s="1"/>
      <c r="B922" s="1"/>
      <c r="E922" s="1"/>
      <c r="F922" s="12"/>
      <c r="G922" s="1"/>
      <c r="H922" s="3"/>
      <c r="I922" s="1"/>
      <c r="J922" s="1"/>
      <c r="K922" s="1"/>
      <c r="L922" s="7"/>
      <c r="N922" s="1"/>
      <c r="O922" s="1"/>
    </row>
    <row r="923" spans="1:16" s="2" customFormat="1" ht="19.5" customHeight="1" x14ac:dyDescent="0.35">
      <c r="A923" s="1" t="s">
        <v>19</v>
      </c>
      <c r="B923" s="1"/>
      <c r="E923" s="1" t="s">
        <v>15</v>
      </c>
      <c r="F923" s="11" t="s">
        <v>4</v>
      </c>
      <c r="G923" s="1"/>
      <c r="H923" s="3" t="s">
        <v>3</v>
      </c>
      <c r="I923" s="1"/>
      <c r="J923" s="8"/>
      <c r="K923" s="1"/>
      <c r="L923" s="7" t="s">
        <v>16</v>
      </c>
      <c r="N923" s="8"/>
    </row>
    <row r="924" spans="1:16" ht="7.5" customHeight="1" x14ac:dyDescent="0.35">
      <c r="C924" s="2"/>
      <c r="D924" s="2"/>
      <c r="H924" s="3"/>
      <c r="L924" s="7"/>
      <c r="M924" s="2"/>
      <c r="P924" s="2"/>
    </row>
    <row r="925" spans="1:16" ht="22.5" customHeight="1" x14ac:dyDescent="0.35">
      <c r="A925" s="2" t="s">
        <v>20</v>
      </c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</row>
    <row r="926" spans="1:16" ht="23.25" customHeight="1" x14ac:dyDescent="0.35">
      <c r="B926" s="158">
        <f>VLOOKUP('Thang 3'!D903,'Đầu vào'!A:H,7,0)</f>
        <v>0</v>
      </c>
      <c r="C926" s="158"/>
      <c r="D926" s="158"/>
      <c r="E926" s="158"/>
      <c r="F926" s="158"/>
      <c r="G926" s="158"/>
      <c r="H926" s="158"/>
      <c r="I926" s="158"/>
      <c r="J926" s="158"/>
      <c r="K926" s="158"/>
      <c r="L926" s="158"/>
      <c r="M926" s="158"/>
      <c r="N926" s="158"/>
      <c r="O926" s="158"/>
    </row>
    <row r="927" spans="1:16" ht="20.25" customHeight="1" x14ac:dyDescent="0.35">
      <c r="A927" s="2" t="s">
        <v>21</v>
      </c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</row>
    <row r="928" spans="1:16" ht="24" customHeight="1" x14ac:dyDescent="0.35">
      <c r="B928" s="158">
        <f>VLOOKUP('Thang 3'!D903,'Đầu vào'!A:H,8,0)</f>
        <v>0</v>
      </c>
      <c r="C928" s="158"/>
      <c r="D928" s="158"/>
      <c r="E928" s="158"/>
      <c r="F928" s="158"/>
      <c r="G928" s="158"/>
      <c r="H928" s="158"/>
      <c r="I928" s="158"/>
      <c r="J928" s="158"/>
      <c r="K928" s="158"/>
      <c r="L928" s="158"/>
      <c r="M928" s="158"/>
      <c r="N928" s="158"/>
      <c r="O928" s="158"/>
    </row>
    <row r="930" spans="3:16" s="2" customFormat="1" ht="17.399999999999999" x14ac:dyDescent="0.3">
      <c r="C930" s="10" t="s">
        <v>35</v>
      </c>
      <c r="G930" s="10"/>
      <c r="K930" s="10" t="s">
        <v>22</v>
      </c>
    </row>
    <row r="936" spans="3:16" s="2" customFormat="1" ht="17.399999999999999" x14ac:dyDescent="0.3">
      <c r="C936" s="10" t="str">
        <f>'Đầu vào'!$C$7</f>
        <v xml:space="preserve">Nguyễn Tuấn Thành </v>
      </c>
      <c r="G936" s="10"/>
      <c r="K936" s="10" t="str">
        <f>'Đầu vào'!$C$8</f>
        <v>Nguyễn Sĩ Thoả</v>
      </c>
    </row>
    <row r="937" spans="3:16" ht="22.5" customHeight="1" x14ac:dyDescent="0.35"/>
    <row r="938" spans="3:16" ht="13.5" customHeight="1" x14ac:dyDescent="0.35"/>
    <row r="940" spans="3:16" x14ac:dyDescent="0.35">
      <c r="P940" s="5" t="e">
        <f>VLOOKUP('Thang 3'!#REF!,'Đầu vào'!A:H,2,0)</f>
        <v>#REF!</v>
      </c>
    </row>
    <row r="942" spans="3:16" ht="21" customHeight="1" x14ac:dyDescent="0.35"/>
    <row r="943" spans="3:16" ht="21" customHeight="1" x14ac:dyDescent="0.35">
      <c r="P943" s="2"/>
    </row>
    <row r="944" spans="3:16" ht="21" customHeight="1" x14ac:dyDescent="0.35"/>
    <row r="945" spans="1:16" ht="21" customHeight="1" x14ac:dyDescent="0.35"/>
    <row r="946" spans="1:16" ht="24" customHeight="1" x14ac:dyDescent="0.35"/>
    <row r="947" spans="1:16" ht="19.5" customHeight="1" x14ac:dyDescent="0.35">
      <c r="P947" s="2"/>
    </row>
    <row r="948" spans="1:16" ht="19.5" customHeight="1" x14ac:dyDescent="0.35">
      <c r="P948" s="2"/>
    </row>
    <row r="949" spans="1:16" ht="46.05" customHeight="1" x14ac:dyDescent="0.35">
      <c r="P949" s="9"/>
    </row>
    <row r="950" spans="1:16" ht="23.25" customHeight="1" x14ac:dyDescent="0.35">
      <c r="P950" s="2"/>
    </row>
    <row r="951" spans="1:16" ht="31.5" customHeight="1" x14ac:dyDescent="0.35">
      <c r="P951" s="9"/>
    </row>
    <row r="952" spans="1:16" ht="21" customHeight="1" x14ac:dyDescent="0.35">
      <c r="P952" s="2"/>
    </row>
    <row r="953" spans="1:16" s="2" customFormat="1" ht="20.2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6" s="2" customFormat="1" ht="6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6" s="2" customFormat="1" ht="20.2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6" s="2" customFormat="1" ht="5.2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6" s="2" customFormat="1" ht="21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6" s="2" customFormat="1" ht="6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6" s="2" customFormat="1" ht="19.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6" ht="7.5" customHeight="1" x14ac:dyDescent="0.35">
      <c r="P960" s="2"/>
    </row>
    <row r="961" spans="1:16" ht="22.5" customHeight="1" x14ac:dyDescent="0.35">
      <c r="P961" s="2"/>
    </row>
    <row r="962" spans="1:16" ht="23.25" customHeight="1" x14ac:dyDescent="0.35"/>
    <row r="963" spans="1:16" ht="20.25" customHeight="1" x14ac:dyDescent="0.35">
      <c r="P963" s="2"/>
    </row>
    <row r="964" spans="1:16" ht="24" customHeight="1" x14ac:dyDescent="0.35"/>
    <row r="966" spans="1:16" s="2" customForma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72" spans="1:16" s="2" customForma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6" ht="22.5" customHeight="1" x14ac:dyDescent="0.35"/>
    <row r="974" spans="1:16" ht="13.5" customHeight="1" x14ac:dyDescent="0.35"/>
    <row r="976" spans="1:16" x14ac:dyDescent="0.35">
      <c r="P976" s="5" t="e">
        <f>VLOOKUP('Thang 3'!#REF!,'Đầu vào'!A:H,2,0)</f>
        <v>#REF!</v>
      </c>
    </row>
    <row r="978" spans="1:16" ht="21" customHeight="1" x14ac:dyDescent="0.35"/>
    <row r="979" spans="1:16" ht="21" customHeight="1" x14ac:dyDescent="0.35">
      <c r="P979" s="2"/>
    </row>
    <row r="980" spans="1:16" ht="21" customHeight="1" x14ac:dyDescent="0.35"/>
    <row r="981" spans="1:16" ht="21" customHeight="1" x14ac:dyDescent="0.35"/>
    <row r="982" spans="1:16" ht="24" customHeight="1" x14ac:dyDescent="0.35"/>
    <row r="983" spans="1:16" ht="19.5" customHeight="1" x14ac:dyDescent="0.35">
      <c r="P983" s="2"/>
    </row>
    <row r="984" spans="1:16" ht="19.5" customHeight="1" x14ac:dyDescent="0.35">
      <c r="P984" s="2"/>
    </row>
    <row r="985" spans="1:16" ht="51" customHeight="1" x14ac:dyDescent="0.35">
      <c r="P985" s="9"/>
    </row>
    <row r="986" spans="1:16" ht="23.25" customHeight="1" x14ac:dyDescent="0.35">
      <c r="P986" s="2"/>
    </row>
    <row r="987" spans="1:16" ht="31.5" customHeight="1" x14ac:dyDescent="0.35">
      <c r="P987" s="9"/>
    </row>
    <row r="988" spans="1:16" ht="21" customHeight="1" x14ac:dyDescent="0.35">
      <c r="P988" s="2"/>
    </row>
    <row r="989" spans="1:16" s="2" customFormat="1" ht="20.2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  <row r="990" spans="1:16" s="2" customFormat="1" ht="6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</row>
    <row r="991" spans="1:16" s="2" customFormat="1" ht="20.2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</row>
    <row r="992" spans="1:16" s="2" customFormat="1" ht="5.2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</row>
    <row r="993" spans="1:16" s="2" customFormat="1" ht="21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</row>
    <row r="994" spans="1:16" s="2" customFormat="1" ht="6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</row>
    <row r="995" spans="1:16" s="2" customFormat="1" ht="19.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</row>
    <row r="996" spans="1:16" ht="7.5" customHeight="1" x14ac:dyDescent="0.35">
      <c r="P996" s="2"/>
    </row>
    <row r="997" spans="1:16" ht="22.5" customHeight="1" x14ac:dyDescent="0.35">
      <c r="P997" s="2"/>
    </row>
    <row r="998" spans="1:16" ht="23.25" customHeight="1" x14ac:dyDescent="0.35"/>
    <row r="999" spans="1:16" ht="20.25" customHeight="1" x14ac:dyDescent="0.35">
      <c r="P999" s="2"/>
    </row>
    <row r="1000" spans="1:16" ht="24" customHeight="1" x14ac:dyDescent="0.35"/>
    <row r="1002" spans="1:16" s="2" customFormat="1" x14ac:dyDescent="0.3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</row>
    <row r="1008" spans="1:16" s="2" customFormat="1" x14ac:dyDescent="0.3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</row>
    <row r="1009" spans="16:16" ht="22.5" customHeight="1" x14ac:dyDescent="0.35"/>
    <row r="1010" spans="16:16" ht="13.5" customHeight="1" x14ac:dyDescent="0.35"/>
    <row r="1012" spans="16:16" x14ac:dyDescent="0.35">
      <c r="P1012" s="5" t="e">
        <f>VLOOKUP('Thang 3'!#REF!,'Đầu vào'!A:H,2,0)</f>
        <v>#REF!</v>
      </c>
    </row>
    <row r="1014" spans="16:16" ht="21" customHeight="1" x14ac:dyDescent="0.35"/>
    <row r="1015" spans="16:16" ht="21" customHeight="1" x14ac:dyDescent="0.35">
      <c r="P1015" s="2"/>
    </row>
    <row r="1016" spans="16:16" ht="21" customHeight="1" x14ac:dyDescent="0.35"/>
    <row r="1017" spans="16:16" ht="21" customHeight="1" x14ac:dyDescent="0.35"/>
    <row r="1018" spans="16:16" ht="24" customHeight="1" x14ac:dyDescent="0.35"/>
    <row r="1019" spans="16:16" ht="19.5" customHeight="1" x14ac:dyDescent="0.35">
      <c r="P1019" s="2"/>
    </row>
    <row r="1020" spans="16:16" ht="19.5" customHeight="1" x14ac:dyDescent="0.35">
      <c r="P1020" s="2"/>
    </row>
    <row r="1021" spans="16:16" ht="67.95" customHeight="1" x14ac:dyDescent="0.35">
      <c r="P1021" s="9"/>
    </row>
    <row r="1022" spans="16:16" ht="23.25" customHeight="1" x14ac:dyDescent="0.35">
      <c r="P1022" s="2"/>
    </row>
    <row r="1023" spans="16:16" ht="31.5" customHeight="1" x14ac:dyDescent="0.35">
      <c r="P1023" s="9"/>
    </row>
    <row r="1024" spans="16:16" ht="21" customHeight="1" x14ac:dyDescent="0.35">
      <c r="P1024" s="2"/>
    </row>
    <row r="1025" spans="1:16" s="2" customFormat="1" ht="20.25" customHeight="1" x14ac:dyDescent="0.35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</row>
    <row r="1026" spans="1:16" s="2" customFormat="1" ht="6" customHeight="1" x14ac:dyDescent="0.35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</row>
    <row r="1027" spans="1:16" s="2" customFormat="1" ht="20.25" customHeight="1" x14ac:dyDescent="0.35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</row>
    <row r="1028" spans="1:16" s="2" customFormat="1" ht="5.25" customHeight="1" x14ac:dyDescent="0.35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</row>
    <row r="1029" spans="1:16" s="2" customFormat="1" ht="21" customHeight="1" x14ac:dyDescent="0.35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</row>
    <row r="1030" spans="1:16" s="2" customFormat="1" ht="6.75" customHeight="1" x14ac:dyDescent="0.35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</row>
    <row r="1031" spans="1:16" s="2" customFormat="1" ht="19.5" customHeight="1" x14ac:dyDescent="0.35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</row>
    <row r="1032" spans="1:16" ht="7.5" customHeight="1" x14ac:dyDescent="0.35">
      <c r="P1032" s="2"/>
    </row>
    <row r="1033" spans="1:16" ht="22.5" customHeight="1" x14ac:dyDescent="0.35">
      <c r="P1033" s="2"/>
    </row>
    <row r="1034" spans="1:16" ht="23.25" customHeight="1" x14ac:dyDescent="0.35"/>
    <row r="1035" spans="1:16" ht="20.25" customHeight="1" x14ac:dyDescent="0.35">
      <c r="P1035" s="2"/>
    </row>
    <row r="1036" spans="1:16" ht="24" customHeight="1" x14ac:dyDescent="0.35"/>
    <row r="1038" spans="1:16" s="2" customFormat="1" x14ac:dyDescent="0.35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</row>
    <row r="1044" spans="1:16" s="2" customFormat="1" x14ac:dyDescent="0.35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</row>
    <row r="1045" spans="1:16" ht="22.5" customHeight="1" x14ac:dyDescent="0.35"/>
    <row r="1046" spans="1:16" ht="13.5" customHeight="1" x14ac:dyDescent="0.35"/>
    <row r="1048" spans="1:16" x14ac:dyDescent="0.35">
      <c r="P1048" s="5" t="e">
        <f>VLOOKUP('Thang 3'!#REF!,'Đầu vào'!A:H,2,0)</f>
        <v>#REF!</v>
      </c>
    </row>
    <row r="1050" spans="1:16" ht="21" customHeight="1" x14ac:dyDescent="0.35"/>
    <row r="1051" spans="1:16" ht="21" customHeight="1" x14ac:dyDescent="0.35">
      <c r="P1051" s="2"/>
    </row>
    <row r="1052" spans="1:16" ht="21" customHeight="1" x14ac:dyDescent="0.35"/>
    <row r="1053" spans="1:16" ht="21" customHeight="1" x14ac:dyDescent="0.35"/>
    <row r="1054" spans="1:16" ht="24" customHeight="1" x14ac:dyDescent="0.35"/>
    <row r="1055" spans="1:16" ht="19.5" customHeight="1" x14ac:dyDescent="0.35">
      <c r="P1055" s="2"/>
    </row>
    <row r="1056" spans="1:16" ht="19.5" customHeight="1" x14ac:dyDescent="0.35">
      <c r="P1056" s="2"/>
    </row>
    <row r="1057" spans="1:16" ht="63" customHeight="1" x14ac:dyDescent="0.35">
      <c r="P1057" s="9"/>
    </row>
    <row r="1058" spans="1:16" ht="23.25" customHeight="1" x14ac:dyDescent="0.35">
      <c r="P1058" s="2"/>
    </row>
    <row r="1059" spans="1:16" ht="31.5" customHeight="1" x14ac:dyDescent="0.35">
      <c r="P1059" s="9"/>
    </row>
    <row r="1060" spans="1:16" ht="21" customHeight="1" x14ac:dyDescent="0.35">
      <c r="P1060" s="2"/>
    </row>
    <row r="1061" spans="1:16" s="2" customFormat="1" ht="20.25" customHeight="1" x14ac:dyDescent="0.35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</row>
    <row r="1062" spans="1:16" s="2" customFormat="1" ht="6" customHeight="1" x14ac:dyDescent="0.35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</row>
    <row r="1063" spans="1:16" s="2" customFormat="1" ht="20.25" customHeight="1" x14ac:dyDescent="0.35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</row>
    <row r="1064" spans="1:16" s="2" customFormat="1" ht="5.25" customHeight="1" x14ac:dyDescent="0.35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</row>
    <row r="1065" spans="1:16" s="2" customFormat="1" ht="21" customHeight="1" x14ac:dyDescent="0.35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</row>
    <row r="1066" spans="1:16" s="2" customFormat="1" ht="6.75" customHeight="1" x14ac:dyDescent="0.35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</row>
    <row r="1067" spans="1:16" s="2" customFormat="1" ht="19.5" customHeight="1" x14ac:dyDescent="0.35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</row>
    <row r="1068" spans="1:16" ht="7.5" customHeight="1" x14ac:dyDescent="0.35">
      <c r="P1068" s="2"/>
    </row>
    <row r="1069" spans="1:16" ht="22.5" customHeight="1" x14ac:dyDescent="0.35">
      <c r="P1069" s="2"/>
    </row>
    <row r="1070" spans="1:16" ht="23.25" customHeight="1" x14ac:dyDescent="0.35"/>
    <row r="1071" spans="1:16" ht="20.25" customHeight="1" x14ac:dyDescent="0.35">
      <c r="P1071" s="2"/>
    </row>
    <row r="1072" spans="1:16" ht="24" customHeight="1" x14ac:dyDescent="0.35"/>
    <row r="1074" spans="1:15" s="2" customFormat="1" x14ac:dyDescent="0.35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</row>
    <row r="1080" spans="1:15" s="2" customFormat="1" x14ac:dyDescent="0.35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</row>
  </sheetData>
  <mergeCells count="156">
    <mergeCell ref="A37:O37"/>
    <mergeCell ref="B46:O46"/>
    <mergeCell ref="B49:O49"/>
    <mergeCell ref="B51:O51"/>
    <mergeCell ref="B62:O62"/>
    <mergeCell ref="B64:O64"/>
    <mergeCell ref="A1:O1"/>
    <mergeCell ref="B10:O10"/>
    <mergeCell ref="B13:O13"/>
    <mergeCell ref="B15:O15"/>
    <mergeCell ref="B26:O26"/>
    <mergeCell ref="B28:O28"/>
    <mergeCell ref="A109:O109"/>
    <mergeCell ref="B118:O118"/>
    <mergeCell ref="B121:O121"/>
    <mergeCell ref="B123:O123"/>
    <mergeCell ref="B134:O134"/>
    <mergeCell ref="B136:O136"/>
    <mergeCell ref="A73:O73"/>
    <mergeCell ref="B82:O82"/>
    <mergeCell ref="B85:O85"/>
    <mergeCell ref="B87:O87"/>
    <mergeCell ref="B98:O98"/>
    <mergeCell ref="B100:O100"/>
    <mergeCell ref="A181:O181"/>
    <mergeCell ref="B190:O190"/>
    <mergeCell ref="B193:O193"/>
    <mergeCell ref="B195:O195"/>
    <mergeCell ref="B206:O206"/>
    <mergeCell ref="B208:O208"/>
    <mergeCell ref="A145:O145"/>
    <mergeCell ref="B154:O154"/>
    <mergeCell ref="B157:O157"/>
    <mergeCell ref="B159:O159"/>
    <mergeCell ref="B170:O170"/>
    <mergeCell ref="B172:O172"/>
    <mergeCell ref="A253:O253"/>
    <mergeCell ref="B262:O262"/>
    <mergeCell ref="B265:O265"/>
    <mergeCell ref="B267:O267"/>
    <mergeCell ref="B278:O278"/>
    <mergeCell ref="B280:O280"/>
    <mergeCell ref="A217:O217"/>
    <mergeCell ref="B226:O226"/>
    <mergeCell ref="B229:O229"/>
    <mergeCell ref="B231:O231"/>
    <mergeCell ref="B242:O242"/>
    <mergeCell ref="B244:O244"/>
    <mergeCell ref="A325:O325"/>
    <mergeCell ref="B334:O334"/>
    <mergeCell ref="B337:O337"/>
    <mergeCell ref="B339:O339"/>
    <mergeCell ref="B350:O350"/>
    <mergeCell ref="B352:O352"/>
    <mergeCell ref="A289:O289"/>
    <mergeCell ref="B298:O298"/>
    <mergeCell ref="B301:O301"/>
    <mergeCell ref="B303:O303"/>
    <mergeCell ref="B314:O314"/>
    <mergeCell ref="B316:O316"/>
    <mergeCell ref="A397:O397"/>
    <mergeCell ref="B406:O406"/>
    <mergeCell ref="B409:O409"/>
    <mergeCell ref="B411:O411"/>
    <mergeCell ref="B422:O422"/>
    <mergeCell ref="B424:O424"/>
    <mergeCell ref="A361:O361"/>
    <mergeCell ref="B370:O370"/>
    <mergeCell ref="B373:O373"/>
    <mergeCell ref="B375:O375"/>
    <mergeCell ref="B386:O386"/>
    <mergeCell ref="B388:O388"/>
    <mergeCell ref="A469:O469"/>
    <mergeCell ref="B478:O478"/>
    <mergeCell ref="B481:O481"/>
    <mergeCell ref="B483:O483"/>
    <mergeCell ref="B494:O494"/>
    <mergeCell ref="B496:O496"/>
    <mergeCell ref="A433:O433"/>
    <mergeCell ref="B442:O442"/>
    <mergeCell ref="B445:O445"/>
    <mergeCell ref="B447:O447"/>
    <mergeCell ref="B458:O458"/>
    <mergeCell ref="B460:O460"/>
    <mergeCell ref="A541:O541"/>
    <mergeCell ref="B550:O550"/>
    <mergeCell ref="B553:O553"/>
    <mergeCell ref="B555:O555"/>
    <mergeCell ref="B566:O566"/>
    <mergeCell ref="B568:O568"/>
    <mergeCell ref="A505:O505"/>
    <mergeCell ref="B514:O514"/>
    <mergeCell ref="B517:O517"/>
    <mergeCell ref="B519:O519"/>
    <mergeCell ref="B530:O530"/>
    <mergeCell ref="B532:O532"/>
    <mergeCell ref="A613:O613"/>
    <mergeCell ref="B622:O622"/>
    <mergeCell ref="B625:O625"/>
    <mergeCell ref="B627:O627"/>
    <mergeCell ref="B638:O638"/>
    <mergeCell ref="B640:O640"/>
    <mergeCell ref="A577:O577"/>
    <mergeCell ref="B586:O586"/>
    <mergeCell ref="B589:O589"/>
    <mergeCell ref="B591:O591"/>
    <mergeCell ref="B602:O602"/>
    <mergeCell ref="B604:O604"/>
    <mergeCell ref="A685:O685"/>
    <mergeCell ref="B694:O694"/>
    <mergeCell ref="B697:O697"/>
    <mergeCell ref="B699:O699"/>
    <mergeCell ref="B710:O710"/>
    <mergeCell ref="B712:O712"/>
    <mergeCell ref="A649:O649"/>
    <mergeCell ref="B658:O658"/>
    <mergeCell ref="B661:O661"/>
    <mergeCell ref="B663:O663"/>
    <mergeCell ref="B674:O674"/>
    <mergeCell ref="B676:O676"/>
    <mergeCell ref="A757:O757"/>
    <mergeCell ref="B766:O766"/>
    <mergeCell ref="B769:O769"/>
    <mergeCell ref="B771:O771"/>
    <mergeCell ref="B782:O782"/>
    <mergeCell ref="B784:O784"/>
    <mergeCell ref="A721:O721"/>
    <mergeCell ref="B730:O730"/>
    <mergeCell ref="B733:O733"/>
    <mergeCell ref="B735:O735"/>
    <mergeCell ref="B746:O746"/>
    <mergeCell ref="B748:O748"/>
    <mergeCell ref="A829:O829"/>
    <mergeCell ref="B838:O838"/>
    <mergeCell ref="B841:O841"/>
    <mergeCell ref="B843:O843"/>
    <mergeCell ref="B854:O854"/>
    <mergeCell ref="B856:O856"/>
    <mergeCell ref="A793:O793"/>
    <mergeCell ref="B802:O802"/>
    <mergeCell ref="B805:O805"/>
    <mergeCell ref="B807:O807"/>
    <mergeCell ref="B818:O818"/>
    <mergeCell ref="B820:O820"/>
    <mergeCell ref="A901:O901"/>
    <mergeCell ref="B910:O910"/>
    <mergeCell ref="B913:O913"/>
    <mergeCell ref="B915:O915"/>
    <mergeCell ref="B926:O926"/>
    <mergeCell ref="B928:O928"/>
    <mergeCell ref="A865:O865"/>
    <mergeCell ref="B874:O874"/>
    <mergeCell ref="B877:O877"/>
    <mergeCell ref="B879:O879"/>
    <mergeCell ref="B890:O890"/>
    <mergeCell ref="B892:O892"/>
  </mergeCells>
  <conditionalFormatting sqref="A1:B9 B10 A11:B12 B13 A14:B14 A16:B25 B26 A27:B27 B28 A29:B29 A30 A31:B35 A36 A37:B45 B46 A47:B48 B49 A50:B50 B51 A52:B61 B62 A63:B63 B64 A65:B65 A66 A67:B71 A72 A73:B81 B82 A83:B84 B85 A86:B86 B87 A88:B97 B98 A99:B99 B100 A101:B101 A102 A103:B107 A108 A109:B117 B118 A119:B120 B121 A122:B122 B123 A124:B133 B134 A135:B135 B136 A137:B137 A138 A139:B143 A144 A145:B153 B154 A155:B156 B157 A158:B158 B159 A160:B169 B170 A171:B171 B172 A173:B173 A174 A175:B179 A180 A181:B189 B190 A191:B192 B193 A194:B194 B195 A196:B205 B206 A207:B207 B208 A209:B209 A210 A211:B215 A216 A217:B225 B226 A227:B228 B229 A230:B230 B231 A232:B241 B242 A243:B243 B244 A245:B245 A246 A247:B251 A252 A253:B261 B262 A263:B264 B265 A266:B266 B267 A268:B277 B278 A279:B279 B280 A281:B281 A282 A283:B287 A288 A289:B297 B298 A299:B300 B301 A302:B302 B303 A304:B313 B314 A315:B315 B316 A317:B317 A318 A319:B323 A324 A325:B333 B334 A335:B336 B337 A338:B338 B339 A340:B349 B350 A351:B351 B352 A353:B353 A354 A355:B359 A360 A361:B369 B370 A371:B372 B373 A374:B374 B375 A376:B385 B386 A387:B387 B388 A389:B389 A390 A391:B395 A396 A397:B405 B406 A407:B408 B409 A410:B410 B411 A412:B421 B422 A423:B423 B424 A425:B425 A426 A427:B431 A432 A433:B441 B442 A443:B444 B445 A446:B446 B447 A448:B457 B458 A459:B459 B460 A461:B461 A462 A463:B467 A468 A469:B477 B478 A479:B480 B481 A482:B482 A484:B493 B494 A495:B495 B496 A497:B497 A498 A499:B503 A504 A505:B513 B514 A515:B516 B517 B519 A520:B529 B530 A531:B531 B532 A533:B533 A534 A535:B539 A540 A541:B549 B550 A551:B552 B553 A554:B554 B555 A556:B565 B566 A567:B567 B568 A569:B569 A570 A571:B575 A576 A577:B585 B586 A587:B588 B589 A590:B590 B591 A592:B601 B602 A603:B603 B604 A605:B605 A606 A607:B611 A612 A613:B621 B622 A623:B624 B625 B627 A628:B637 B638 A639:B639 B640 A641:B641 A642 A643:B647 A648 A649:B657 B658 A659:B660 B661 A662:B662 B663 A664:B673 B674 A675:B675 B676 A677:B677 A678 A679:B683 A684 A685:B693 B694 A695:B696 B697 A698:B698 B699 A700:B709 B710 A711:B711 B712 A713:B713 A714 A715:B719 A720 A721:B729 B730 A731:B732 B733 A734:B734 B735 A736:B745 B746 A747:B747 B748 A749:B749 A750 A751:B755 A756 A757:B765 B766 A767:B768 B769 A770:B770 B771 A772:B781 B782 A783:B783 B784 A785:B785 A786 A787:B791 A792 A793:B801 B802 A803:B804 B805 A806:B806 B807 A808:B817 B818 A819:B819 B820 A821:B821 A822 A823:B827 A828 A829:B837 B838 A839:B840 B841 A842:B842 B843 A844:B853 B854 A855:B855 B856 A857:B857 A858 A859:B863 A864 A865:B873 B874 A875:B876 B877 A878:B878 B879 A880:B889 B890 A891:B891 B892 A893:B893 A894 A895:B899 A900 A901:B909 B910 A911:B912 B913 A914:B914 B915 A916:B925 B926 A927:B927 B928 A929:B929 A930 A931:B935 A936 A626:B626 A518:B518 A937:B1048576">
    <cfRule type="cellIs" dxfId="2" priority="3" operator="equal">
      <formula>0</formula>
    </cfRule>
  </conditionalFormatting>
  <conditionalFormatting sqref="B15">
    <cfRule type="cellIs" dxfId="1" priority="2" operator="equal">
      <formula>0</formula>
    </cfRule>
  </conditionalFormatting>
  <conditionalFormatting sqref="B483">
    <cfRule type="cellIs" dxfId="0" priority="1" operator="equal">
      <formula>0</formula>
    </cfRule>
  </conditionalFormatting>
  <printOptions horizontalCentered="1"/>
  <pageMargins left="0.70866141732283472" right="0.51181102362204722" top="0.74803149606299213" bottom="0.55118110236220474" header="0.31496062992125984" footer="0.31496062992125984"/>
  <pageSetup paperSize="9" scale="82" fitToHeight="0" orientation="portrait" r:id="rId1"/>
  <rowBreaks count="25" manualBreakCount="25">
    <brk id="36" max="16383" man="1"/>
    <brk id="72" max="16383" man="1"/>
    <brk id="108" max="14" man="1"/>
    <brk id="144" max="16383" man="1"/>
    <brk id="180" max="16383" man="1"/>
    <brk id="216" max="16383" man="1"/>
    <brk id="252" max="16383" man="1"/>
    <brk id="288" max="16383" man="1"/>
    <brk id="324" max="16383" man="1"/>
    <brk id="360" max="16383" man="1"/>
    <brk id="396" max="16383" man="1"/>
    <brk id="432" max="16383" man="1"/>
    <brk id="468" max="16383" man="1"/>
    <brk id="504" max="16383" man="1"/>
    <brk id="540" max="16383" man="1"/>
    <brk id="576" max="16383" man="1"/>
    <brk id="612" max="16383" man="1"/>
    <brk id="648" max="16383" man="1"/>
    <brk id="684" max="16383" man="1"/>
    <brk id="720" max="16383" man="1"/>
    <brk id="756" max="16383" man="1"/>
    <brk id="792" max="16383" man="1"/>
    <brk id="828" max="16383" man="1"/>
    <brk id="864" max="16383" man="1"/>
    <brk id="90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Nhat ky</vt:lpstr>
      <vt:lpstr>Đầu vào</vt:lpstr>
      <vt:lpstr>Thang 1</vt:lpstr>
      <vt:lpstr>Thang 1 -1</vt:lpstr>
      <vt:lpstr>Thang 2</vt:lpstr>
      <vt:lpstr>Thang 3</vt:lpstr>
      <vt:lpstr>'Đầu vào'!Print_Area</vt:lpstr>
      <vt:lpstr>'Thang 1'!Print_Area</vt:lpstr>
      <vt:lpstr>'Thang 1 -1'!Print_Area</vt:lpstr>
      <vt:lpstr>'Thang 2'!Print_Area</vt:lpstr>
      <vt:lpstr>'Thang 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2026-02-26T13:56:33Z</cp:lastPrinted>
  <dcterms:created xsi:type="dcterms:W3CDTF">2024-11-17T03:58:44Z</dcterms:created>
  <dcterms:modified xsi:type="dcterms:W3CDTF">2026-02-26T13:58:00Z</dcterms:modified>
</cp:coreProperties>
</file>