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20"/>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2025/Trung Nghĩa/Định sơn hđ 24 - Tú Đôi 1 Tú Đôi 2/"/>
    </mc:Choice>
  </mc:AlternateContent>
  <xr:revisionPtr revIDLastSave="0" documentId="13_ncr:1_{FE2489BD-8628-0543-93FF-8D08F155B10A}" xr6:coauthVersionLast="47" xr6:coauthVersionMax="47" xr10:uidLastSave="{00000000-0000-0000-0000-000000000000}"/>
  <bookViews>
    <workbookView xWindow="20" yWindow="760" windowWidth="30240" windowHeight="17360" activeTab="3" xr2:uid="{00000000-000D-0000-FFFF-FFFF00000000}"/>
  </bookViews>
  <sheets>
    <sheet name="ĐCGT" sheetId="3" r:id="rId1"/>
    <sheet name="ĐCCN" sheetId="4" r:id="rId2"/>
    <sheet name="mx" sheetId="20" r:id="rId3"/>
    <sheet name="phao thép" sheetId="22" r:id="rId4"/>
  </sheets>
  <definedNames>
    <definedName name="_xlnm._FilterDatabase" localSheetId="2" hidden="1">mx!$A$10:$J$47</definedName>
    <definedName name="_xlnm._FilterDatabase" localSheetId="3" hidden="1">'phao thép'!$A$10:$J$17</definedName>
    <definedName name="_xlnm.Print_Area" localSheetId="1">ĐCCN!$A$1:$D$38</definedName>
    <definedName name="_xlnm.Print_Area" localSheetId="2">mx!$A$1:$I$52</definedName>
    <definedName name="_xlnm.Print_Area" localSheetId="3">'phao thép'!$A$1:$I$22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14" i="22" l="1"/>
  <c r="H11" i="22"/>
  <c r="F27" i="3"/>
  <c r="F26" i="3"/>
  <c r="F24" i="3"/>
  <c r="H12" i="20" l="1"/>
  <c r="H13" i="20"/>
  <c r="H14" i="20"/>
  <c r="H15" i="20"/>
  <c r="H16" i="20"/>
  <c r="H17" i="20"/>
  <c r="H18" i="20"/>
  <c r="H19" i="20"/>
  <c r="H20" i="20"/>
  <c r="H21" i="20"/>
  <c r="H22" i="20"/>
  <c r="H23" i="20"/>
  <c r="H24" i="20"/>
  <c r="H25" i="20"/>
  <c r="H26" i="20"/>
  <c r="H27" i="20"/>
  <c r="H28" i="20"/>
  <c r="H29" i="20"/>
  <c r="H30" i="20"/>
  <c r="H31" i="20"/>
  <c r="H32" i="20"/>
  <c r="H33" i="20"/>
  <c r="H34" i="20"/>
  <c r="H36" i="20"/>
  <c r="H37" i="20"/>
  <c r="H38" i="20"/>
  <c r="H39" i="20"/>
  <c r="H40" i="20"/>
  <c r="H41" i="20"/>
  <c r="H42" i="20"/>
  <c r="H43" i="20"/>
  <c r="G12" i="20"/>
  <c r="G13" i="20"/>
  <c r="G14" i="20"/>
  <c r="G15" i="20"/>
  <c r="G16" i="20"/>
  <c r="G17" i="20"/>
  <c r="G18" i="20"/>
  <c r="G19" i="20"/>
  <c r="G20" i="20"/>
  <c r="G21" i="20"/>
  <c r="G22" i="20"/>
  <c r="G23" i="20"/>
  <c r="G24" i="20"/>
  <c r="G25" i="20"/>
  <c r="G26" i="20"/>
  <c r="G27" i="20"/>
  <c r="G28" i="20"/>
  <c r="G29" i="20"/>
  <c r="G30" i="20"/>
  <c r="G31" i="20"/>
  <c r="G32" i="20"/>
  <c r="G33" i="20"/>
  <c r="G34" i="20"/>
  <c r="G35" i="20"/>
  <c r="H35" i="20" s="1"/>
  <c r="G36" i="20"/>
  <c r="G37" i="20"/>
  <c r="G38" i="20"/>
  <c r="G39" i="20"/>
  <c r="G40" i="20"/>
  <c r="G41" i="20"/>
  <c r="G42" i="20"/>
  <c r="G43" i="20"/>
  <c r="G11" i="20"/>
  <c r="H11" i="20" s="1"/>
  <c r="K13" i="20"/>
  <c r="K12" i="20"/>
  <c r="K11" i="20"/>
  <c r="F20" i="3"/>
  <c r="H13" i="22"/>
  <c r="H12" i="22"/>
  <c r="H14" i="22" s="1"/>
  <c r="F44" i="20"/>
  <c r="F23" i="3"/>
  <c r="H44" i="20" l="1"/>
  <c r="H45" i="20" s="1"/>
  <c r="H46" i="20" s="1"/>
  <c r="H47" i="20" s="1"/>
  <c r="H15" i="22"/>
  <c r="H16" i="22" s="1"/>
  <c r="H17" i="22" s="1"/>
  <c r="F22" i="3"/>
  <c r="F25" i="3" s="1"/>
  <c r="F21" i="3"/>
  <c r="C18" i="4" l="1"/>
  <c r="C21" i="4" s="1"/>
</calcChain>
</file>

<file path=xl/sharedStrings.xml><?xml version="1.0" encoding="utf-8"?>
<sst xmlns="http://schemas.openxmlformats.org/spreadsheetml/2006/main" count="209" uniqueCount="91">
  <si>
    <t>CỘNG HOÀ XÃ HỘI CHỦ NGHĨA VIỆT NAM</t>
  </si>
  <si>
    <t>Độc lập - Tự do - Hạnh phúc</t>
  </si>
  <si>
    <r>
      <t xml:space="preserve">Chức vụ: </t>
    </r>
    <r>
      <rPr>
        <b/>
        <sz val="13"/>
        <rFont val="Times New Roman"/>
        <family val="1"/>
      </rPr>
      <t>Giám đốc</t>
    </r>
  </si>
  <si>
    <t>STT</t>
  </si>
  <si>
    <t>Số lượng</t>
  </si>
  <si>
    <t>BIÊN BẢN ĐỐI CHIẾU GIÁ TRỊ</t>
  </si>
  <si>
    <t xml:space="preserve">     Căn cứ vào biên bản đối chiếu khối lượng</t>
  </si>
  <si>
    <t>ĐVT</t>
  </si>
  <si>
    <t>Đơn giá</t>
  </si>
  <si>
    <t>Thành tiền</t>
  </si>
  <si>
    <t>Tổng tiền sau thuế:</t>
  </si>
  <si>
    <t>BIÊN BẢN ĐỐI CHIẾU CÔNG NỢ</t>
  </si>
  <si>
    <t>TT</t>
  </si>
  <si>
    <t>Nội dung</t>
  </si>
  <si>
    <t>Ghi chú</t>
  </si>
  <si>
    <t>Biên bản được lập thành 02 bản có giá trị như nhau, mỗi bên giữ 01 bản làm cơ sở để thanh toán.</t>
  </si>
  <si>
    <t xml:space="preserve">        Hai bên xác nhận giá trị trên là đúng. Biên bản được lập thành 02 bản có giá trị như nhau, mỗi bên giữ 01 bản làm cơ sở để thanh toán.</t>
  </si>
  <si>
    <t>Số tiền lũy kế
(đồng)</t>
  </si>
  <si>
    <t>ĐẠI DIỆN BÊN A</t>
  </si>
  <si>
    <t>ĐẠI DIỆN BÊN B</t>
  </si>
  <si>
    <t>Số phát sinh tăng trong kỳ</t>
  </si>
  <si>
    <t>Số phát sinh giảm trong kỳ</t>
  </si>
  <si>
    <t>Số dư cuối kỳ = (1+2-3)</t>
  </si>
  <si>
    <t>Số dư đầu kỳ:</t>
  </si>
  <si>
    <t>Ngày</t>
  </si>
  <si>
    <t>Cộng</t>
  </si>
  <si>
    <t>(Ký, ghi rõ họ tên)</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</si>
  <si>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</si>
  <si>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</si>
  <si>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Cộng phát sinh</t>
  </si>
  <si>
    <t>Thuế GTGT</t>
  </si>
  <si>
    <t>Tổng cộng</t>
  </si>
  <si>
    <t>Hai bên xác nhận giá trị trên là đúng. Biên bản được lập thành 02 bản có giá trị như nhau, mỗi bên giữ 01 bản làm cơ sở để thanh toán.</t>
  </si>
  <si>
    <t>ca</t>
  </si>
  <si>
    <t xml:space="preserve">Hoá đơn số … </t>
  </si>
  <si>
    <t>Địa chỉ: Số 18 Vương Công Hiển, khu Văn Tràng 1, xã An Lão, thành phố Hải Phòng, Việt Nam</t>
  </si>
  <si>
    <t>Mã số thuế: 0202270496</t>
  </si>
  <si>
    <t>Ca</t>
  </si>
  <si>
    <t>Mã số thuế: 0202111150</t>
  </si>
  <si>
    <t>Máy đào KOBECO SK 100</t>
  </si>
  <si>
    <t>Máy đào KOBECO SK 135</t>
  </si>
  <si>
    <t>Phao thép</t>
  </si>
  <si>
    <t>1. BÊN A (BÊN THUÊ ): CÔNG TY TNHH XÂY DỰNG ĐỊNH SƠN</t>
  </si>
  <si>
    <t>2. BÊN B (BÊN CHO THUÊ): CÔNG TY TNHH TM VÀ XÂY DỰNG CÔNG TRÌNH TRUNG NGHĨA</t>
  </si>
  <si>
    <t xml:space="preserve">Đại diện: </t>
  </si>
  <si>
    <r>
      <t xml:space="preserve">Ông </t>
    </r>
    <r>
      <rPr>
        <b/>
        <sz val="13"/>
        <rFont val="Times New Roman"/>
        <family val="1"/>
      </rPr>
      <t>Phạm Văn Nghĩa</t>
    </r>
  </si>
  <si>
    <t xml:space="preserve">Chức vụ: </t>
  </si>
  <si>
    <t>Giám đốc</t>
  </si>
  <si>
    <r>
      <t xml:space="preserve">Ông </t>
    </r>
    <r>
      <rPr>
        <b/>
        <sz val="13"/>
        <rFont val="Times New Roman"/>
        <family val="1"/>
      </rPr>
      <t>Nguyễn Sĩ Sơn</t>
    </r>
  </si>
  <si>
    <t xml:space="preserve">     ĐẠI DIỆN BÊN B</t>
  </si>
  <si>
    <r>
      <t xml:space="preserve">Chức vụ: </t>
    </r>
    <r>
      <rPr>
        <b/>
        <sz val="13"/>
        <color theme="1"/>
        <rFont val="Times New Roman"/>
        <family val="1"/>
      </rPr>
      <t>Giám đốc</t>
    </r>
  </si>
  <si>
    <t>Địa chỉ: Thôn 1( tại nhà ông Nguyễn Sĩ Định), xã Nghi Dương, thành phố Hải Phòng.</t>
  </si>
  <si>
    <t>Địa chỉ: Số 18 Vương Công Hiển, khu Văn Tràng 1, xã An Lão, thành phố Hải Phòng.</t>
  </si>
  <si>
    <t>BÊN THUÊ (Bên A): CÔNG TY TNHH XÂY DỰNG ĐỊNH SƠN</t>
  </si>
  <si>
    <t>BÊN CHO THUÊ (Bên B): CÔNG TY TNHH TM VÀ XÂY DỰNG CÔNG TRÌNH TRUNG NGHĨA</t>
  </si>
  <si>
    <t>Đại Diện Bên A</t>
  </si>
  <si>
    <t>Đại Diện Bên B</t>
  </si>
  <si>
    <t>Địa chỉ: Thôn 1( tại nhà ông Nguyễn Sĩ Định), Xã Nghi Dương, Thành phố Hải Phòng.</t>
  </si>
  <si>
    <t>Từ xã Nghi Dương, Tp. Hải Phòng về xã An Lão, Tp. Hải Phòng</t>
  </si>
  <si>
    <t>Tên hàng hóa, dịch vụ</t>
  </si>
  <si>
    <r>
      <t xml:space="preserve">       </t>
    </r>
    <r>
      <rPr>
        <b/>
        <i/>
        <sz val="13"/>
        <rFont val="Times New Roman"/>
        <family val="1"/>
      </rPr>
      <t>Bằng chữ: Một trăm mười tám triệu hai trăm mười sáu nghìn tám trăm đồng/.</t>
    </r>
  </si>
  <si>
    <t xml:space="preserve">    Hôm nay, ngày 24 tháng 07 năm 2025 Chúng tôi gồm có:</t>
  </si>
  <si>
    <t xml:space="preserve">        Hai bên cùng nhau đối chiếu công nợ đến ngày 24 tháng 07 năm 2025 như sau :</t>
  </si>
  <si>
    <t>HĐ 22</t>
  </si>
  <si>
    <t xml:space="preserve">Máy đào hitachi zx200 ( 0.8m3) </t>
  </si>
  <si>
    <t>hitachi</t>
  </si>
  <si>
    <t>SK100</t>
  </si>
  <si>
    <t>SK135</t>
  </si>
  <si>
    <t>Bằng chữ: Một trăm lẻ năm triệu ba trăm nghìn đồng chẵn ./.</t>
  </si>
  <si>
    <t>Cùng nhau tiến hành giao nhận khối lượng máy xúc tại Công trình: Kênh cấp 1 tiếp nguồn vào trạm bơm Tú Đôi 1, Tú Đôi 2 (Từ trạm bơm Tú Đôi 1 đến trạm bơm Tú Đôi 2, L=1.500m).  Cụ thể như sau:</t>
  </si>
  <si>
    <t>Cùng nhau tiến hành giao nhận khối lượng cước vận chuyển máy móc thiết bị, phao thép tại Công trình: Kênh cấp 1 tiếp nguồn vào trạm bơm Tú Đôi 1, Tú Đôi 2 (Từ trạm bơm Tú Đôi 1 đến trạm bơm Tú Đôi 2, L=1.500m). Cụ thể như sau:</t>
  </si>
  <si>
    <t>Công trình : Kênh cấp 1 tiếp nguồn vào trạm bơm Tú Đôi 1, Tú Đôi 2 (Từ trạm bơm Tú Đôi 1 đến trạm bơm Tú Đôi 2, L=1.500m). Địa điểm : Xã Nghi Dương, Thành phố Hải Phòng.</t>
  </si>
  <si>
    <t xml:space="preserve">Cước vận chuyển máy móc thiết bị (xe BKS 15C-27181) </t>
  </si>
  <si>
    <t>Địa chỉ:  Thôn 1( tại nhà ông Nguyễn Sĩ Định), xã Nghi Dương, Thành phố Hải Phòng, Việt Nam.</t>
  </si>
  <si>
    <t xml:space="preserve">Địa chỉ:  Số 18 Vương Công Hiển, khu Văn Tràng 1, xã An Lão, Thành phố Hải Phòng, Việt Nam.								</t>
  </si>
  <si>
    <t xml:space="preserve">Địa chỉ:  Số 18 Vương Công Hiển, khu Văn Tràng 1, Xã An Lão, Thành phố Hải Phòng, Việt Nam.								</t>
  </si>
  <si>
    <t xml:space="preserve">               Hôm nay, ngày 24 tháng 07 năm 2025, chúng tôi gồm có:</t>
  </si>
  <si>
    <t xml:space="preserve">        Sau khi đã tiến hành đối chiếu khối lượng giao nhận hàng hoá từ ngày 01/07/2025 đến 24/07/2025 ,  chúng tôi cùng nhau thống nhất khối lượng và giá trị với số liệu như sau:</t>
  </si>
  <si>
    <t>Máy đào KOBECO SK 100 </t>
  </si>
  <si>
    <t>Máy đào KOBECO SK 135 </t>
  </si>
  <si>
    <t>Cộng:</t>
  </si>
  <si>
    <t xml:space="preserve">Xe vận chuyển máy móc, thiết bị (BKS 15C -27181) </t>
  </si>
  <si>
    <t>Thuế VAT (8%):</t>
  </si>
  <si>
    <r>
      <t xml:space="preserve">       </t>
    </r>
    <r>
      <rPr>
        <b/>
        <i/>
        <sz val="13"/>
        <rFont val="Times New Roman"/>
        <family val="1"/>
      </rPr>
      <t>Bằng chữ: Ba trăm mười triệu ba trăm bốn mươi tám nghìn tám trăm đồng/.</t>
    </r>
  </si>
  <si>
    <t>Ngày 24 tháng 7  năm 2025</t>
  </si>
  <si>
    <t>(Từ ngày 01/07/2025 đến ngày 24/7/2025)</t>
  </si>
  <si>
    <t>Từ xã An Lão, Tp. Hải Phòng đi xã Nghi Dương, Tp. Hải Phòng</t>
  </si>
  <si>
    <t>(Từ ngày 01/07/2025 đến ngày 23/7/2025)</t>
  </si>
  <si>
    <r>
      <t xml:space="preserve">CHI TIẾT GIAO NHẬN
</t>
    </r>
    <r>
      <rPr>
        <i/>
        <sz val="12"/>
        <color theme="1"/>
        <rFont val="Times New Roman"/>
        <family val="1"/>
      </rPr>
      <t>(Kèm theo hợp đồng số: 01.7/2025/HĐKT/ĐS-TN )</t>
    </r>
  </si>
  <si>
    <t>Bằng chữ: Mười hai triệu chín trăm mười sáu nghìn tám trăm đồng.</t>
  </si>
  <si>
    <t>Ngày 24 tháng 7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</si>
</sst>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_(* \(#,##0\);_(* &quot;-&quot;_);_(@_)"/>
    <numFmt numFmtId="43" formatCode="_(* #,##0.00_);_(* \(#,##0.00\);_(* &quot;-&quot;??_);_(@_)"/>
    <numFmt numFmtId="164" formatCode="_-* #,##0.00\ _₫_-;\-* #,##0.00\ _₫_-;_-* &quot;-&quot;??\ _₫_-;_-@_-"/>
    <numFmt numFmtId="165" formatCode="_-* #,##0_-;\-* #,##0_-;_-* &quot;-&quot;??_-;_-@_-"/>
    <numFmt numFmtId="166" formatCode="_(* #.##0.00_);_(* \(#.##0.00\);_(* &quot;-&quot;??_);_(@_)"/>
    <numFmt numFmtId="167" formatCode="_(* #,##0_);_(* \(#,##0\);_(* &quot;-&quot;??_);_(@_)"/>
    <numFmt numFmtId="168" formatCode="#.##0"/>
    <numFmt numFmtId="169" formatCode="_-* #,##0.0\ _₫_-;\-* #,##0.0\ _₫_-;_-* &quot;-&quot;?\ _₫_-;_-@_-"/>
    <numFmt numFmtId="170" formatCode="#,##0.0"/>
    <numFmt numFmtId="171" formatCode="[$-1010000]d/m/yyyy;@"/>
    <numFmt numFmtId="172" formatCode="0.0"/>
    <numFmt numFmtId="173" formatCode="_-* #,##0.0\ _₫_-;\-* #,##0.0\ _₫_-;_-* &quot;-&quot;??\ _₫_-;_-@_-"/>
    <numFmt numFmtId="174" formatCode="_-* #,##0\ _₫_-;\-* #,##0\ _₫_-;_-* &quot;-&quot;??\ _₫_-;_-@_-"/>
    <numFmt numFmtId="175" formatCode="dd/mm/yyyy"/>
  </numFmts>
  <fonts count="34">
    <font>
      <sz val="11"/>
      <color theme="1"/>
      <name val=".VnTime"/>
      <family val="2"/>
      <charset val="163"/>
    </font>
    <font>
      <sz val="11"/>
      <color theme="1"/>
      <name val=".VnTime"/>
      <family val="2"/>
      <charset val="163"/>
    </font>
    <font>
      <sz val="11"/>
      <color theme="1"/>
      <name val="Times New Roman"/>
      <family val="2"/>
    </font>
    <font>
      <sz val="13"/>
      <name val="Times New Roman"/>
      <family val="1"/>
    </font>
    <font>
      <sz val="12"/>
      <name val="Times New Roman"/>
      <family val="1"/>
    </font>
    <font>
      <b/>
      <sz val="13"/>
      <name val="Times New Roman"/>
      <family val="1"/>
    </font>
    <font>
      <b/>
      <u/>
      <sz val="13"/>
      <name val="Times New Roman"/>
      <family val="1"/>
    </font>
    <font>
      <sz val="10"/>
      <name val="Arial"/>
      <family val="2"/>
    </font>
    <font>
      <i/>
      <sz val="13"/>
      <name val="Times New Roman"/>
      <family val="1"/>
    </font>
    <font>
      <sz val="13"/>
      <color theme="1"/>
      <name val="Calibri"/>
      <family val="2"/>
      <charset val="163"/>
      <scheme val="minor"/>
    </font>
    <font>
      <b/>
      <sz val="15"/>
      <name val="Times New Roman"/>
      <family val="1"/>
    </font>
    <font>
      <b/>
      <sz val="12"/>
      <color theme="1"/>
      <name val="Times New Roman"/>
      <family val="1"/>
    </font>
    <font>
      <sz val="12"/>
      <color theme="1"/>
      <name val="Times New Roman"/>
      <family val="1"/>
    </font>
    <font>
      <sz val="14"/>
      <name val="Times New Roman"/>
      <family val="1"/>
    </font>
    <font>
      <b/>
      <i/>
      <sz val="13"/>
      <name val="Times New Roman"/>
      <family val="1"/>
    </font>
    <font>
      <sz val="14"/>
      <color theme="1"/>
      <name val="Times New Roman"/>
      <family val="1"/>
    </font>
    <font>
      <b/>
      <sz val="14"/>
      <color theme="1"/>
      <name val="Times New Roman"/>
      <family val="1"/>
    </font>
    <font>
      <i/>
      <sz val="14"/>
      <name val="Times New Roman"/>
      <family val="1"/>
    </font>
    <font>
      <sz val="12"/>
      <color theme="1"/>
      <name val="Calibri"/>
      <family val="2"/>
      <scheme val="minor"/>
    </font>
    <font>
      <b/>
      <sz val="14"/>
      <name val="Times New Roman"/>
      <family val="1"/>
    </font>
    <font>
      <sz val="14"/>
      <color theme="1"/>
      <name val=".VnTime"/>
      <family val="2"/>
      <charset val="163"/>
    </font>
    <font>
      <b/>
      <u/>
      <sz val="14"/>
      <name val="Times New Roman"/>
      <family val="1"/>
    </font>
    <font>
      <sz val="14"/>
      <color theme="1"/>
      <name val="Calibri"/>
      <family val="2"/>
      <charset val="163"/>
      <scheme val="minor"/>
    </font>
    <font>
      <b/>
      <sz val="14"/>
      <name val="Times New Roman"/>
      <family val="1"/>
      <charset val="163"/>
    </font>
    <font>
      <b/>
      <i/>
      <sz val="14"/>
      <name val="Times New Roman"/>
      <family val="1"/>
    </font>
    <font>
      <b/>
      <sz val="14"/>
      <color theme="1"/>
      <name val=".VnTime"/>
      <family val="2"/>
      <charset val="163"/>
    </font>
    <font>
      <sz val="12"/>
      <color theme="1"/>
      <name val="Calibri"/>
      <family val="2"/>
      <charset val="163"/>
      <scheme val="minor"/>
    </font>
    <font>
      <b/>
      <i/>
      <sz val="12"/>
      <color theme="1"/>
      <name val="Times New Roman"/>
      <family val="1"/>
    </font>
    <font>
      <i/>
      <sz val="12"/>
      <color theme="1"/>
      <name val="Times New Roman"/>
      <family val="1"/>
    </font>
    <font>
      <sz val="13"/>
      <color theme="1"/>
      <name val="Times New Roman"/>
      <family val="1"/>
    </font>
    <font>
      <b/>
      <sz val="13"/>
      <color theme="1"/>
      <name val="Times New Roman"/>
      <family val="1"/>
    </font>
    <font>
      <sz val="12"/>
      <color rgb="FF000000"/>
      <name val="TimesNewRomanPSMT"/>
    </font>
    <font>
      <sz val="12"/>
      <color rgb="FF000000"/>
      <name val="Times New Roman"/>
      <family val="1"/>
    </font>
    <font>
      <b/>
      <sz val="16"/>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9">
    <xf numFmtId="0" fontId="0" fillId="0" borderId="0"/>
    <xf numFmtId="164" fontId="1" fillId="0" borderId="0" applyFont="0" applyFill="0" applyBorder="0" applyAlignment="0" applyProtection="0"/>
    <xf numFmtId="0" fontId="2" fillId="0" borderId="0"/>
    <xf numFmtId="166" fontId="4"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cellStyleXfs>
  <cellXfs count="160">
    <xf numFmtId="0" fontId="0" fillId="0" borderId="0" xfId="0"/>
    <xf numFmtId="0" fontId="3" fillId="0" borderId="0" xfId="0" applyFont="1" applyAlignment="1">
      <alignment vertical="center"/>
    </xf>
    <xf numFmtId="167" fontId="3" fillId="0" borderId="0" xfId="3" applyNumberFormat="1" applyFont="1" applyAlignment="1">
      <alignment vertical="center"/>
    </xf>
    <xf numFmtId="3" fontId="8" fillId="0" borderId="0" xfId="0" applyNumberFormat="1" applyFont="1" applyAlignment="1">
      <alignment horizontal="left" vertical="center" wrapText="1"/>
    </xf>
    <xf numFmtId="0" fontId="3" fillId="0" borderId="0" xfId="5" applyFont="1" applyAlignment="1">
      <alignment vertical="center"/>
    </xf>
    <xf numFmtId="167" fontId="3" fillId="0" borderId="0" xfId="6" applyNumberFormat="1" applyFont="1" applyAlignment="1">
      <alignment vertical="center"/>
    </xf>
    <xf numFmtId="4" fontId="3" fillId="0" borderId="0" xfId="5" applyNumberFormat="1" applyFont="1" applyAlignment="1">
      <alignment vertical="center"/>
    </xf>
    <xf numFmtId="0" fontId="9"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2" xfId="0" applyFont="1" applyBorder="1" applyAlignment="1">
      <alignment horizontal="center" vertical="center" wrapText="1"/>
    </xf>
    <xf numFmtId="0" fontId="5" fillId="0" borderId="0" xfId="0" applyFont="1" applyAlignment="1">
      <alignment vertical="center"/>
    </xf>
    <xf numFmtId="3" fontId="3" fillId="0" borderId="0" xfId="3" applyNumberFormat="1" applyFont="1" applyAlignment="1">
      <alignment vertical="center"/>
    </xf>
    <xf numFmtId="3" fontId="6" fillId="0" borderId="0" xfId="0" applyNumberFormat="1" applyFont="1" applyAlignment="1">
      <alignment horizontal="center" vertical="center"/>
    </xf>
    <xf numFmtId="168" fontId="6" fillId="0" borderId="0" xfId="0" applyNumberFormat="1" applyFont="1" applyAlignment="1">
      <alignment vertical="center"/>
    </xf>
    <xf numFmtId="3" fontId="5" fillId="0" borderId="2" xfId="0" applyNumberFormat="1" applyFont="1" applyBorder="1" applyAlignment="1">
      <alignment horizontal="center" vertical="center" wrapText="1"/>
    </xf>
    <xf numFmtId="168" fontId="5" fillId="0" borderId="2" xfId="0" applyNumberFormat="1" applyFont="1" applyBorder="1" applyAlignment="1">
      <alignment horizontal="center" vertical="center" wrapText="1"/>
    </xf>
    <xf numFmtId="3" fontId="3" fillId="0" borderId="2" xfId="0" applyNumberFormat="1" applyFont="1" applyBorder="1" applyAlignment="1">
      <alignment horizontal="right" vertical="center"/>
    </xf>
    <xf numFmtId="0" fontId="5" fillId="0" borderId="2" xfId="0" applyFont="1" applyBorder="1" applyAlignment="1">
      <alignment vertical="center"/>
    </xf>
    <xf numFmtId="0" fontId="5" fillId="0" borderId="2" xfId="0" applyFont="1" applyBorder="1" applyAlignment="1">
      <alignment horizontal="left" vertical="center"/>
    </xf>
    <xf numFmtId="167" fontId="3" fillId="0" borderId="2" xfId="0" applyNumberFormat="1" applyFont="1" applyBorder="1" applyAlignment="1">
      <alignment horizontal="center" vertical="center"/>
    </xf>
    <xf numFmtId="3" fontId="5" fillId="0" borderId="2" xfId="0" applyNumberFormat="1" applyFont="1" applyBorder="1" applyAlignment="1">
      <alignment horizontal="right" vertical="center"/>
    </xf>
    <xf numFmtId="0" fontId="3" fillId="0" borderId="0" xfId="0" applyFont="1" applyAlignment="1">
      <alignment horizontal="center" vertical="center" wrapText="1"/>
    </xf>
    <xf numFmtId="167" fontId="3" fillId="0" borderId="2" xfId="0" applyNumberFormat="1" applyFont="1" applyBorder="1" applyAlignment="1">
      <alignment vertical="center"/>
    </xf>
    <xf numFmtId="167" fontId="5" fillId="0" borderId="2" xfId="0" applyNumberFormat="1" applyFont="1" applyBorder="1" applyAlignment="1">
      <alignment horizontal="center" vertical="center"/>
    </xf>
    <xf numFmtId="167" fontId="5" fillId="0" borderId="2" xfId="0" applyNumberFormat="1" applyFont="1" applyBorder="1" applyAlignment="1">
      <alignment vertical="center"/>
    </xf>
    <xf numFmtId="168" fontId="3" fillId="0" borderId="0" xfId="3" applyNumberFormat="1" applyFont="1" applyAlignment="1">
      <alignment vertical="center"/>
    </xf>
    <xf numFmtId="0" fontId="13" fillId="0" borderId="0" xfId="0" applyFont="1" applyAlignment="1">
      <alignment vertical="center"/>
    </xf>
    <xf numFmtId="0" fontId="15" fillId="0" borderId="0" xfId="0" applyFont="1" applyAlignment="1">
      <alignment vertical="center"/>
    </xf>
    <xf numFmtId="169" fontId="3" fillId="0" borderId="0" xfId="0" applyNumberFormat="1" applyFont="1" applyAlignment="1">
      <alignment horizontal="center" vertical="center"/>
    </xf>
    <xf numFmtId="169" fontId="3" fillId="0" borderId="0" xfId="0" applyNumberFormat="1" applyFont="1" applyAlignment="1">
      <alignment horizontal="center" vertical="center" wrapText="1"/>
    </xf>
    <xf numFmtId="0" fontId="18" fillId="0" borderId="0" xfId="0" applyFont="1"/>
    <xf numFmtId="0" fontId="20" fillId="0" borderId="0" xfId="0" applyFont="1"/>
    <xf numFmtId="0" fontId="13" fillId="0" borderId="0" xfId="5" applyFont="1" applyAlignment="1">
      <alignment vertical="center"/>
    </xf>
    <xf numFmtId="0" fontId="22" fillId="0" borderId="0" xfId="0" applyFont="1"/>
    <xf numFmtId="0" fontId="20" fillId="0" borderId="0" xfId="0" applyFont="1" applyAlignment="1">
      <alignment horizontal="left"/>
    </xf>
    <xf numFmtId="0" fontId="19" fillId="0" borderId="2" xfId="5" applyFont="1" applyBorder="1" applyAlignment="1">
      <alignment horizontal="center" vertical="center" wrapText="1"/>
    </xf>
    <xf numFmtId="167" fontId="19" fillId="0" borderId="2" xfId="6" applyNumberFormat="1" applyFont="1" applyBorder="1" applyAlignment="1">
      <alignment horizontal="center" vertical="center" wrapText="1"/>
    </xf>
    <xf numFmtId="0" fontId="23" fillId="0" borderId="2" xfId="5" applyFont="1" applyBorder="1" applyAlignment="1">
      <alignment horizontal="left" vertical="center"/>
    </xf>
    <xf numFmtId="167" fontId="16" fillId="0" borderId="2" xfId="1" applyNumberFormat="1" applyFont="1" applyFill="1" applyBorder="1"/>
    <xf numFmtId="167" fontId="24" fillId="0" borderId="2" xfId="6" applyNumberFormat="1" applyFont="1" applyBorder="1" applyAlignment="1">
      <alignment horizontal="center" vertical="center"/>
    </xf>
    <xf numFmtId="165" fontId="19" fillId="0" borderId="2" xfId="1" applyNumberFormat="1" applyFont="1" applyBorder="1" applyAlignment="1">
      <alignment horizontal="center" vertical="center"/>
    </xf>
    <xf numFmtId="167" fontId="24" fillId="0" borderId="3" xfId="6" applyNumberFormat="1" applyFont="1" applyBorder="1" applyAlignment="1">
      <alignment horizontal="center" vertical="center"/>
    </xf>
    <xf numFmtId="3" fontId="20" fillId="0" borderId="0" xfId="0" applyNumberFormat="1" applyFont="1"/>
    <xf numFmtId="0" fontId="19" fillId="2" borderId="2" xfId="5" applyFont="1" applyFill="1" applyBorder="1" applyAlignment="1">
      <alignment horizontal="left" vertical="center"/>
    </xf>
    <xf numFmtId="165" fontId="13" fillId="0" borderId="2" xfId="1" applyNumberFormat="1" applyFont="1" applyBorder="1" applyAlignment="1">
      <alignment horizontal="center" vertical="center"/>
    </xf>
    <xf numFmtId="167" fontId="13" fillId="0" borderId="3" xfId="6" applyNumberFormat="1" applyFont="1" applyBorder="1" applyAlignment="1">
      <alignment horizontal="center" vertical="center"/>
    </xf>
    <xf numFmtId="0" fontId="13" fillId="2" borderId="2" xfId="5" applyFont="1" applyFill="1" applyBorder="1" applyAlignment="1">
      <alignment horizontal="left" vertical="center"/>
    </xf>
    <xf numFmtId="167" fontId="17" fillId="0" borderId="2" xfId="6" applyNumberFormat="1" applyFont="1" applyBorder="1" applyAlignment="1">
      <alignment horizontal="center" vertical="center"/>
    </xf>
    <xf numFmtId="1" fontId="19" fillId="2" borderId="4" xfId="5" applyNumberFormat="1" applyFont="1" applyFill="1" applyBorder="1" applyAlignment="1">
      <alignment horizontal="center" vertical="center"/>
    </xf>
    <xf numFmtId="0" fontId="25" fillId="0" borderId="0" xfId="0" applyFont="1"/>
    <xf numFmtId="1" fontId="19" fillId="2" borderId="2" xfId="5" applyNumberFormat="1"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0" xfId="0" applyFont="1" applyAlignment="1">
      <alignment horizontal="center" vertical="center"/>
    </xf>
    <xf numFmtId="0" fontId="21" fillId="0" borderId="0" xfId="5" applyFont="1" applyAlignment="1">
      <alignment horizontal="center" vertical="center"/>
    </xf>
    <xf numFmtId="0" fontId="8" fillId="0" borderId="0" xfId="4" applyFont="1" applyAlignment="1">
      <alignment vertical="center" wrapText="1"/>
    </xf>
    <xf numFmtId="170" fontId="5" fillId="0" borderId="2" xfId="0" applyNumberFormat="1" applyFont="1" applyBorder="1" applyAlignment="1">
      <alignment horizontal="right" vertical="center"/>
    </xf>
    <xf numFmtId="0" fontId="22"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horizontal="center" vertical="center"/>
    </xf>
    <xf numFmtId="173" fontId="15" fillId="0" borderId="0" xfId="1" applyNumberFormat="1" applyFont="1" applyFill="1" applyAlignment="1">
      <alignment vertical="center"/>
    </xf>
    <xf numFmtId="0" fontId="12" fillId="0" borderId="0" xfId="0" applyFont="1"/>
    <xf numFmtId="165" fontId="25" fillId="0" borderId="0" xfId="0" applyNumberFormat="1" applyFont="1"/>
    <xf numFmtId="0" fontId="12" fillId="3" borderId="2" xfId="0" applyFont="1" applyFill="1" applyBorder="1" applyAlignment="1">
      <alignment horizontal="center" vertical="center" wrapText="1"/>
    </xf>
    <xf numFmtId="3" fontId="12" fillId="3" borderId="2" xfId="0" applyNumberFormat="1" applyFont="1" applyFill="1" applyBorder="1" applyAlignment="1">
      <alignment vertical="center" wrapText="1"/>
    </xf>
    <xf numFmtId="0" fontId="26" fillId="0" borderId="0" xfId="0" applyFont="1" applyAlignment="1">
      <alignment vertical="center"/>
    </xf>
    <xf numFmtId="0" fontId="12" fillId="3" borderId="2" xfId="0" applyFont="1" applyFill="1" applyBorder="1" applyAlignment="1">
      <alignment horizontal="center" vertical="center"/>
    </xf>
    <xf numFmtId="171" fontId="12" fillId="3" borderId="2" xfId="0" applyNumberFormat="1" applyFont="1" applyFill="1" applyBorder="1" applyAlignment="1">
      <alignment horizontal="left" vertical="center"/>
    </xf>
    <xf numFmtId="49" fontId="11" fillId="3" borderId="2" xfId="0" applyNumberFormat="1" applyFont="1" applyFill="1" applyBorder="1" applyAlignment="1">
      <alignment horizontal="center" vertical="center"/>
    </xf>
    <xf numFmtId="3" fontId="11" fillId="3" borderId="2" xfId="0" applyNumberFormat="1" applyFont="1" applyFill="1" applyBorder="1" applyAlignment="1">
      <alignment vertical="center"/>
    </xf>
    <xf numFmtId="172" fontId="11" fillId="3" borderId="2" xfId="0" applyNumberFormat="1" applyFont="1" applyFill="1" applyBorder="1" applyAlignment="1">
      <alignment horizontal="center" vertical="center"/>
    </xf>
    <xf numFmtId="0" fontId="26" fillId="0" borderId="0" xfId="0" applyFont="1"/>
    <xf numFmtId="14"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3" fontId="11" fillId="4" borderId="2" xfId="0" applyNumberFormat="1" applyFont="1" applyFill="1" applyBorder="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28" fillId="0" borderId="0" xfId="0" applyFont="1" applyAlignment="1">
      <alignment vertical="center"/>
    </xf>
    <xf numFmtId="0" fontId="12" fillId="3" borderId="0" xfId="0" applyFont="1" applyFill="1" applyAlignment="1">
      <alignment vertical="center"/>
    </xf>
    <xf numFmtId="0" fontId="12" fillId="0" borderId="2" xfId="0" applyFont="1" applyBorder="1"/>
    <xf numFmtId="0" fontId="11" fillId="0" borderId="2" xfId="0" applyFont="1" applyBorder="1"/>
    <xf numFmtId="3" fontId="11" fillId="0" borderId="2" xfId="0" applyNumberFormat="1" applyFont="1" applyBorder="1"/>
    <xf numFmtId="3" fontId="12" fillId="0" borderId="0" xfId="0" applyNumberFormat="1" applyFont="1"/>
    <xf numFmtId="9" fontId="11" fillId="0" borderId="2" xfId="0" applyNumberFormat="1" applyFont="1" applyBorder="1"/>
    <xf numFmtId="3" fontId="11" fillId="3" borderId="2" xfId="0" applyNumberFormat="1" applyFont="1" applyFill="1" applyBorder="1"/>
    <xf numFmtId="3" fontId="12" fillId="0" borderId="2" xfId="0" applyNumberFormat="1" applyFont="1" applyBorder="1"/>
    <xf numFmtId="0" fontId="29" fillId="0" borderId="0" xfId="0" applyFont="1"/>
    <xf numFmtId="3" fontId="22" fillId="0" borderId="0" xfId="0" applyNumberFormat="1" applyFont="1" applyAlignment="1">
      <alignment vertical="center"/>
    </xf>
    <xf numFmtId="174" fontId="11" fillId="3" borderId="2" xfId="1" applyNumberFormat="1" applyFont="1" applyFill="1" applyBorder="1" applyAlignment="1">
      <alignment horizontal="center" vertical="center"/>
    </xf>
    <xf numFmtId="3" fontId="11" fillId="0" borderId="2" xfId="0" applyNumberFormat="1" applyFont="1" applyBorder="1" applyAlignment="1">
      <alignment horizontal="center"/>
    </xf>
    <xf numFmtId="175" fontId="12" fillId="3" borderId="2" xfId="0" applyNumberFormat="1" applyFont="1" applyFill="1" applyBorder="1" applyAlignment="1">
      <alignment vertical="center"/>
    </xf>
    <xf numFmtId="0" fontId="12" fillId="0" borderId="2" xfId="0" applyFont="1" applyBorder="1" applyAlignment="1">
      <alignment horizontal="center" vertical="center"/>
    </xf>
    <xf numFmtId="174" fontId="12" fillId="3" borderId="2" xfId="1" applyNumberFormat="1" applyFont="1" applyFill="1" applyBorder="1" applyAlignment="1">
      <alignment vertical="center" wrapText="1"/>
    </xf>
    <xf numFmtId="175" fontId="12" fillId="3" borderId="2" xfId="0" applyNumberFormat="1" applyFont="1" applyFill="1" applyBorder="1" applyAlignment="1">
      <alignment horizontal="center" vertical="center"/>
    </xf>
    <xf numFmtId="0" fontId="5" fillId="0" borderId="0" xfId="5" applyFont="1" applyAlignment="1">
      <alignment vertical="center" wrapText="1"/>
    </xf>
    <xf numFmtId="0" fontId="5" fillId="0" borderId="0" xfId="5" applyFont="1" applyAlignment="1">
      <alignment vertical="center"/>
    </xf>
    <xf numFmtId="0" fontId="3" fillId="0" borderId="0" xfId="5" applyFont="1" applyAlignment="1">
      <alignment vertical="center" wrapText="1"/>
    </xf>
    <xf numFmtId="0" fontId="30" fillId="0" borderId="0" xfId="0" applyFont="1"/>
    <xf numFmtId="0" fontId="8" fillId="0" borderId="7" xfId="0" applyFont="1" applyBorder="1" applyAlignment="1">
      <alignment vertical="center"/>
    </xf>
    <xf numFmtId="0" fontId="8" fillId="0" borderId="0" xfId="0" applyFont="1" applyAlignment="1">
      <alignment vertical="center"/>
    </xf>
    <xf numFmtId="167" fontId="19" fillId="0" borderId="2" xfId="6" applyNumberFormat="1" applyFont="1" applyBorder="1" applyAlignment="1">
      <alignment horizontal="center" vertical="center"/>
    </xf>
    <xf numFmtId="174" fontId="3" fillId="0" borderId="2" xfId="1" applyNumberFormat="1" applyFont="1" applyBorder="1" applyAlignment="1">
      <alignment horizontal="right" vertical="center" wrapText="1"/>
    </xf>
    <xf numFmtId="0" fontId="11" fillId="0" borderId="2" xfId="0" applyFont="1" applyBorder="1" applyAlignment="1">
      <alignment vertical="center"/>
    </xf>
    <xf numFmtId="41" fontId="3" fillId="0" borderId="2" xfId="8" applyFont="1" applyBorder="1" applyAlignment="1">
      <alignment vertical="center" wrapText="1"/>
    </xf>
    <xf numFmtId="41" fontId="3" fillId="0" borderId="2" xfId="8" applyFont="1" applyBorder="1" applyAlignment="1">
      <alignment horizontal="right" vertical="center"/>
    </xf>
    <xf numFmtId="170" fontId="3" fillId="0" borderId="2" xfId="0" applyNumberFormat="1"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vertical="center" wrapText="1"/>
    </xf>
    <xf numFmtId="0" fontId="30" fillId="0" borderId="2" xfId="0" applyFont="1" applyBorder="1" applyAlignment="1">
      <alignment vertical="center" wrapText="1"/>
    </xf>
    <xf numFmtId="0" fontId="33"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4" applyFont="1" applyAlignment="1">
      <alignment vertical="center" wrapText="1"/>
    </xf>
    <xf numFmtId="0" fontId="8" fillId="0" borderId="0" xfId="0" applyFont="1" applyAlignment="1">
      <alignment horizontal="left" vertical="center" wrapText="1"/>
    </xf>
    <xf numFmtId="0" fontId="3" fillId="0" borderId="0" xfId="5" applyFont="1" applyAlignment="1">
      <alignment horizontal="left" vertical="center" wrapText="1"/>
    </xf>
    <xf numFmtId="0" fontId="5" fillId="0" borderId="0" xfId="5" applyFont="1" applyAlignment="1">
      <alignment horizontal="left" vertical="center" wrapText="1"/>
    </xf>
    <xf numFmtId="0" fontId="5" fillId="0" borderId="0" xfId="0" applyFont="1" applyAlignment="1">
      <alignment horizontal="center" vertical="center"/>
    </xf>
    <xf numFmtId="167" fontId="5" fillId="0" borderId="0" xfId="3" applyNumberFormat="1" applyFont="1" applyAlignment="1">
      <alignment horizontal="center" vertical="center"/>
    </xf>
    <xf numFmtId="0" fontId="3" fillId="0" borderId="0" xfId="0" applyFont="1" applyAlignment="1">
      <alignment horizontal="left" vertical="center" wrapText="1"/>
    </xf>
    <xf numFmtId="0" fontId="8" fillId="0" borderId="7" xfId="0" applyFont="1" applyBorder="1" applyAlignment="1">
      <alignment horizontal="left" vertical="center" wrapText="1"/>
    </xf>
    <xf numFmtId="0" fontId="5" fillId="0" borderId="0" xfId="0" applyFont="1" applyAlignment="1">
      <alignment horizontal="left" vertical="center" wrapText="1"/>
    </xf>
    <xf numFmtId="0" fontId="29" fillId="0" borderId="0" xfId="0" applyFont="1" applyAlignment="1">
      <alignment horizontal="left"/>
    </xf>
    <xf numFmtId="0" fontId="30" fillId="0" borderId="0" xfId="0" applyFont="1" applyAlignment="1">
      <alignment horizontal="left"/>
    </xf>
    <xf numFmtId="0" fontId="13" fillId="0" borderId="0" xfId="5" applyFont="1" applyAlignment="1">
      <alignment horizontal="left" vertical="center" wrapText="1"/>
    </xf>
    <xf numFmtId="0" fontId="19" fillId="0" borderId="0" xfId="5" applyFont="1" applyAlignment="1">
      <alignment horizontal="center" vertical="center"/>
    </xf>
    <xf numFmtId="0" fontId="13" fillId="0" borderId="1" xfId="5" applyFont="1" applyBorder="1" applyAlignment="1">
      <alignment horizontal="left" vertical="center" wrapText="1"/>
    </xf>
    <xf numFmtId="0" fontId="33" fillId="0" borderId="0" xfId="5" applyFont="1" applyAlignment="1">
      <alignment horizontal="center" vertical="center"/>
    </xf>
    <xf numFmtId="0" fontId="21" fillId="0" borderId="0" xfId="5" applyFont="1" applyAlignment="1">
      <alignment horizontal="center" vertical="center"/>
    </xf>
    <xf numFmtId="0" fontId="17" fillId="0" borderId="0" xfId="4" applyFont="1" applyAlignment="1">
      <alignment horizontal="left" vertical="center" wrapText="1"/>
    </xf>
    <xf numFmtId="0" fontId="17" fillId="0" borderId="0" xfId="5" applyFont="1" applyAlignment="1">
      <alignment horizontal="justify" vertical="center" wrapText="1"/>
    </xf>
    <xf numFmtId="0" fontId="12" fillId="0" borderId="0" xfId="0" applyFont="1" applyAlignment="1">
      <alignment horizontal="center" vertical="center"/>
    </xf>
    <xf numFmtId="0" fontId="11" fillId="0" borderId="0" xfId="0" applyFont="1" applyAlignment="1">
      <alignment horizontal="center" vertical="center"/>
    </xf>
    <xf numFmtId="0" fontId="28" fillId="0" borderId="0" xfId="0" applyFont="1" applyAlignment="1">
      <alignment horizontal="center" vertical="center"/>
    </xf>
    <xf numFmtId="0" fontId="31" fillId="0" borderId="6" xfId="0" applyFont="1" applyBorder="1" applyAlignment="1">
      <alignment vertical="center" wrapText="1"/>
    </xf>
    <xf numFmtId="0" fontId="31" fillId="0" borderId="5" xfId="0" applyFont="1" applyBorder="1" applyAlignment="1">
      <alignment vertical="center" wrapText="1"/>
    </xf>
    <xf numFmtId="0" fontId="27" fillId="0" borderId="7" xfId="0" applyFont="1" applyBorder="1" applyAlignment="1">
      <alignment horizontal="center" vertical="center"/>
    </xf>
    <xf numFmtId="0" fontId="12" fillId="0" borderId="0" xfId="0" applyFont="1" applyAlignment="1">
      <alignment horizontal="center" wrapText="1"/>
    </xf>
    <xf numFmtId="0" fontId="27"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1" fillId="0" borderId="0" xfId="0" applyFont="1" applyAlignment="1">
      <alignment horizontal="left"/>
    </xf>
    <xf numFmtId="0" fontId="12" fillId="0" borderId="0" xfId="0" applyFont="1" applyAlignment="1">
      <alignment horizontal="left" vertical="center"/>
    </xf>
    <xf numFmtId="0" fontId="12" fillId="0" borderId="1" xfId="0" applyFont="1" applyBorder="1" applyAlignment="1">
      <alignment horizontal="left" vertical="center" wrapText="1"/>
    </xf>
    <xf numFmtId="0" fontId="11" fillId="4" borderId="6" xfId="0" applyFont="1" applyFill="1" applyBorder="1" applyAlignment="1">
      <alignment horizontal="center" vertical="center"/>
    </xf>
    <xf numFmtId="0" fontId="11" fillId="4" borderId="5" xfId="0" applyFont="1" applyFill="1" applyBorder="1" applyAlignment="1">
      <alignment horizontal="center" vertical="center"/>
    </xf>
    <xf numFmtId="0" fontId="27" fillId="0" borderId="7" xfId="0" applyFont="1" applyBorder="1" applyAlignment="1">
      <alignment horizontal="center"/>
    </xf>
    <xf numFmtId="0" fontId="11" fillId="0" borderId="0" xfId="0" applyFont="1" applyAlignment="1">
      <alignment horizontal="center" wrapText="1"/>
    </xf>
    <xf numFmtId="0" fontId="32" fillId="0" borderId="6" xfId="0" applyFont="1" applyBorder="1" applyAlignment="1">
      <alignment vertical="center" wrapText="1"/>
    </xf>
    <xf numFmtId="0" fontId="32" fillId="0" borderId="5" xfId="0" applyFont="1" applyBorder="1" applyAlignment="1">
      <alignment vertical="center" wrapText="1"/>
    </xf>
    <xf numFmtId="0" fontId="12" fillId="0" borderId="6" xfId="0" applyFont="1" applyFill="1" applyBorder="1" applyAlignment="1">
      <alignment horizontal="left" vertical="center" wrapText="1"/>
    </xf>
    <xf numFmtId="0" fontId="12" fillId="0" borderId="5" xfId="0" applyFont="1" applyFill="1" applyBorder="1" applyAlignment="1">
      <alignment horizontal="left" vertical="center" wrapText="1"/>
    </xf>
    <xf numFmtId="1" fontId="12" fillId="0" borderId="2" xfId="0" applyNumberFormat="1" applyFont="1" applyFill="1" applyBorder="1" applyAlignment="1">
      <alignment horizontal="center" vertical="center"/>
    </xf>
    <xf numFmtId="175" fontId="12" fillId="0" borderId="2" xfId="0" applyNumberFormat="1" applyFont="1" applyFill="1" applyBorder="1" applyAlignment="1">
      <alignment horizontal="center" vertical="center"/>
    </xf>
    <xf numFmtId="0" fontId="12" fillId="0" borderId="2" xfId="0" applyFont="1" applyFill="1" applyBorder="1" applyAlignment="1">
      <alignment horizontal="center" vertical="center"/>
    </xf>
    <xf numFmtId="3" fontId="12" fillId="0" borderId="2" xfId="0" applyNumberFormat="1" applyFont="1" applyFill="1" applyBorder="1" applyAlignment="1">
      <alignment horizontal="left" vertical="center" wrapText="1"/>
    </xf>
    <xf numFmtId="0" fontId="11" fillId="0" borderId="0" xfId="0" applyFont="1" applyAlignment="1">
      <alignment horizontal="center" vertical="center" wrapText="1"/>
    </xf>
    <xf numFmtId="41" fontId="11" fillId="3" borderId="2" xfId="8" applyFont="1" applyFill="1" applyBorder="1" applyAlignment="1">
      <alignment horizontal="right" vertical="center"/>
    </xf>
    <xf numFmtId="49" fontId="11" fillId="3" borderId="6" xfId="0" applyNumberFormat="1" applyFont="1" applyFill="1" applyBorder="1" applyAlignment="1">
      <alignment horizontal="left" vertical="center"/>
    </xf>
    <xf numFmtId="49" fontId="11" fillId="3" borderId="5" xfId="0" applyNumberFormat="1" applyFont="1" applyFill="1" applyBorder="1" applyAlignment="1">
      <alignment horizontal="left" vertical="center"/>
    </xf>
  </cellXfs>
  <cellStyles count="9">
    <cellStyle name="Comma" xfId="1" builtinId="3"/>
    <cellStyle name="Comma [0]" xfId="8" builtinId="6"/>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xfId="5" xr:uid="{00000000-0005-0000-0000-000006000000}"/>
    <cellStyle name="Normal 3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opLeftCell="A11" zoomScaleNormal="100" workbookViewId="0">
      <selection activeCell="C22" sqref="C22"/>
    </sheetView>
  </sheetViews>
  <sheetFormatPr baseColWidth="10" defaultColWidth="9.1640625" defaultRowHeight="17"/>
  <cols>
    <col min="1" max="1" width="8.83203125" style="1" customWidth="1"/>
    <col min="2" max="2" width="63.1640625" style="1" customWidth="1"/>
    <col min="3" max="4" width="8.83203125" style="2" customWidth="1"/>
    <col min="5" max="5" width="14.1640625" style="12" customWidth="1"/>
    <col min="6" max="6" width="16" style="26" customWidth="1"/>
    <col min="7" max="7" width="12.1640625" style="1" bestFit="1" customWidth="1"/>
    <col min="8" max="8" width="18.83203125" style="1" bestFit="1" customWidth="1"/>
    <col min="9" max="255" width="9.1640625" style="1"/>
    <col min="256" max="256" width="8.83203125" style="1" customWidth="1"/>
    <col min="257" max="257" width="10.1640625" style="1" customWidth="1"/>
    <col min="258" max="258" width="28.6640625" style="1" customWidth="1"/>
    <col min="259" max="259" width="8.83203125" style="1" customWidth="1"/>
    <col min="260" max="260" width="8.6640625" style="1" customWidth="1"/>
    <col min="261" max="261" width="12" style="1" customWidth="1"/>
    <col min="262" max="262" width="13.5" style="1" customWidth="1"/>
    <col min="263" max="263" width="11.1640625" style="1" bestFit="1" customWidth="1"/>
    <col min="264" max="511" width="9.1640625" style="1"/>
    <col min="512" max="512" width="8.83203125" style="1" customWidth="1"/>
    <col min="513" max="513" width="10.1640625" style="1" customWidth="1"/>
    <col min="514" max="514" width="28.6640625" style="1" customWidth="1"/>
    <col min="515" max="515" width="8.83203125" style="1" customWidth="1"/>
    <col min="516" max="516" width="8.6640625" style="1" customWidth="1"/>
    <col min="517" max="517" width="12" style="1" customWidth="1"/>
    <col min="518" max="518" width="13.5" style="1" customWidth="1"/>
    <col min="519" max="519" width="11.1640625" style="1" bestFit="1" customWidth="1"/>
    <col min="520" max="767" width="9.1640625" style="1"/>
    <col min="768" max="768" width="8.83203125" style="1" customWidth="1"/>
    <col min="769" max="769" width="10.1640625" style="1" customWidth="1"/>
    <col min="770" max="770" width="28.6640625" style="1" customWidth="1"/>
    <col min="771" max="771" width="8.83203125" style="1" customWidth="1"/>
    <col min="772" max="772" width="8.6640625" style="1" customWidth="1"/>
    <col min="773" max="773" width="12" style="1" customWidth="1"/>
    <col min="774" max="774" width="13.5" style="1" customWidth="1"/>
    <col min="775" max="775" width="11.1640625" style="1" bestFit="1" customWidth="1"/>
    <col min="776" max="1023" width="9.1640625" style="1"/>
    <col min="1024" max="1024" width="8.83203125" style="1" customWidth="1"/>
    <col min="1025" max="1025" width="10.1640625" style="1" customWidth="1"/>
    <col min="1026" max="1026" width="28.6640625" style="1" customWidth="1"/>
    <col min="1027" max="1027" width="8.83203125" style="1" customWidth="1"/>
    <col min="1028" max="1028" width="8.6640625" style="1" customWidth="1"/>
    <col min="1029" max="1029" width="12" style="1" customWidth="1"/>
    <col min="1030" max="1030" width="13.5" style="1" customWidth="1"/>
    <col min="1031" max="1031" width="11.1640625" style="1" bestFit="1" customWidth="1"/>
    <col min="1032" max="1279" width="9.1640625" style="1"/>
    <col min="1280" max="1280" width="8.83203125" style="1" customWidth="1"/>
    <col min="1281" max="1281" width="10.1640625" style="1" customWidth="1"/>
    <col min="1282" max="1282" width="28.6640625" style="1" customWidth="1"/>
    <col min="1283" max="1283" width="8.83203125" style="1" customWidth="1"/>
    <col min="1284" max="1284" width="8.6640625" style="1" customWidth="1"/>
    <col min="1285" max="1285" width="12" style="1" customWidth="1"/>
    <col min="1286" max="1286" width="13.5" style="1" customWidth="1"/>
    <col min="1287" max="1287" width="11.1640625" style="1" bestFit="1" customWidth="1"/>
    <col min="1288" max="1535" width="9.1640625" style="1"/>
    <col min="1536" max="1536" width="8.83203125" style="1" customWidth="1"/>
    <col min="1537" max="1537" width="10.1640625" style="1" customWidth="1"/>
    <col min="1538" max="1538" width="28.6640625" style="1" customWidth="1"/>
    <col min="1539" max="1539" width="8.83203125" style="1" customWidth="1"/>
    <col min="1540" max="1540" width="8.6640625" style="1" customWidth="1"/>
    <col min="1541" max="1541" width="12" style="1" customWidth="1"/>
    <col min="1542" max="1542" width="13.5" style="1" customWidth="1"/>
    <col min="1543" max="1543" width="11.1640625" style="1" bestFit="1" customWidth="1"/>
    <col min="1544" max="1791" width="9.1640625" style="1"/>
    <col min="1792" max="1792" width="8.83203125" style="1" customWidth="1"/>
    <col min="1793" max="1793" width="10.1640625" style="1" customWidth="1"/>
    <col min="1794" max="1794" width="28.6640625" style="1" customWidth="1"/>
    <col min="1795" max="1795" width="8.83203125" style="1" customWidth="1"/>
    <col min="1796" max="1796" width="8.6640625" style="1" customWidth="1"/>
    <col min="1797" max="1797" width="12" style="1" customWidth="1"/>
    <col min="1798" max="1798" width="13.5" style="1" customWidth="1"/>
    <col min="1799" max="1799" width="11.1640625" style="1" bestFit="1" customWidth="1"/>
    <col min="1800" max="2047" width="9.1640625" style="1"/>
    <col min="2048" max="2048" width="8.83203125" style="1" customWidth="1"/>
    <col min="2049" max="2049" width="10.1640625" style="1" customWidth="1"/>
    <col min="2050" max="2050" width="28.6640625" style="1" customWidth="1"/>
    <col min="2051" max="2051" width="8.83203125" style="1" customWidth="1"/>
    <col min="2052" max="2052" width="8.6640625" style="1" customWidth="1"/>
    <col min="2053" max="2053" width="12" style="1" customWidth="1"/>
    <col min="2054" max="2054" width="13.5" style="1" customWidth="1"/>
    <col min="2055" max="2055" width="11.1640625" style="1" bestFit="1" customWidth="1"/>
    <col min="2056" max="2303" width="9.1640625" style="1"/>
    <col min="2304" max="2304" width="8.83203125" style="1" customWidth="1"/>
    <col min="2305" max="2305" width="10.1640625" style="1" customWidth="1"/>
    <col min="2306" max="2306" width="28.6640625" style="1" customWidth="1"/>
    <col min="2307" max="2307" width="8.83203125" style="1" customWidth="1"/>
    <col min="2308" max="2308" width="8.6640625" style="1" customWidth="1"/>
    <col min="2309" max="2309" width="12" style="1" customWidth="1"/>
    <col min="2310" max="2310" width="13.5" style="1" customWidth="1"/>
    <col min="2311" max="2311" width="11.1640625" style="1" bestFit="1" customWidth="1"/>
    <col min="2312" max="2559" width="9.1640625" style="1"/>
    <col min="2560" max="2560" width="8.83203125" style="1" customWidth="1"/>
    <col min="2561" max="2561" width="10.1640625" style="1" customWidth="1"/>
    <col min="2562" max="2562" width="28.6640625" style="1" customWidth="1"/>
    <col min="2563" max="2563" width="8.83203125" style="1" customWidth="1"/>
    <col min="2564" max="2564" width="8.6640625" style="1" customWidth="1"/>
    <col min="2565" max="2565" width="12" style="1" customWidth="1"/>
    <col min="2566" max="2566" width="13.5" style="1" customWidth="1"/>
    <col min="2567" max="2567" width="11.1640625" style="1" bestFit="1" customWidth="1"/>
    <col min="2568" max="2815" width="9.1640625" style="1"/>
    <col min="2816" max="2816" width="8.83203125" style="1" customWidth="1"/>
    <col min="2817" max="2817" width="10.1640625" style="1" customWidth="1"/>
    <col min="2818" max="2818" width="28.6640625" style="1" customWidth="1"/>
    <col min="2819" max="2819" width="8.83203125" style="1" customWidth="1"/>
    <col min="2820" max="2820" width="8.6640625" style="1" customWidth="1"/>
    <col min="2821" max="2821" width="12" style="1" customWidth="1"/>
    <col min="2822" max="2822" width="13.5" style="1" customWidth="1"/>
    <col min="2823" max="2823" width="11.1640625" style="1" bestFit="1" customWidth="1"/>
    <col min="2824" max="3071" width="9.1640625" style="1"/>
    <col min="3072" max="3072" width="8.83203125" style="1" customWidth="1"/>
    <col min="3073" max="3073" width="10.1640625" style="1" customWidth="1"/>
    <col min="3074" max="3074" width="28.6640625" style="1" customWidth="1"/>
    <col min="3075" max="3075" width="8.83203125" style="1" customWidth="1"/>
    <col min="3076" max="3076" width="8.6640625" style="1" customWidth="1"/>
    <col min="3077" max="3077" width="12" style="1" customWidth="1"/>
    <col min="3078" max="3078" width="13.5" style="1" customWidth="1"/>
    <col min="3079" max="3079" width="11.1640625" style="1" bestFit="1" customWidth="1"/>
    <col min="3080" max="3327" width="9.1640625" style="1"/>
    <col min="3328" max="3328" width="8.83203125" style="1" customWidth="1"/>
    <col min="3329" max="3329" width="10.1640625" style="1" customWidth="1"/>
    <col min="3330" max="3330" width="28.6640625" style="1" customWidth="1"/>
    <col min="3331" max="3331" width="8.83203125" style="1" customWidth="1"/>
    <col min="3332" max="3332" width="8.6640625" style="1" customWidth="1"/>
    <col min="3333" max="3333" width="12" style="1" customWidth="1"/>
    <col min="3334" max="3334" width="13.5" style="1" customWidth="1"/>
    <col min="3335" max="3335" width="11.1640625" style="1" bestFit="1" customWidth="1"/>
    <col min="3336" max="3583" width="9.1640625" style="1"/>
    <col min="3584" max="3584" width="8.83203125" style="1" customWidth="1"/>
    <col min="3585" max="3585" width="10.1640625" style="1" customWidth="1"/>
    <col min="3586" max="3586" width="28.6640625" style="1" customWidth="1"/>
    <col min="3587" max="3587" width="8.83203125" style="1" customWidth="1"/>
    <col min="3588" max="3588" width="8.6640625" style="1" customWidth="1"/>
    <col min="3589" max="3589" width="12" style="1" customWidth="1"/>
    <col min="3590" max="3590" width="13.5" style="1" customWidth="1"/>
    <col min="3591" max="3591" width="11.1640625" style="1" bestFit="1" customWidth="1"/>
    <col min="3592" max="3839" width="9.1640625" style="1"/>
    <col min="3840" max="3840" width="8.83203125" style="1" customWidth="1"/>
    <col min="3841" max="3841" width="10.1640625" style="1" customWidth="1"/>
    <col min="3842" max="3842" width="28.6640625" style="1" customWidth="1"/>
    <col min="3843" max="3843" width="8.83203125" style="1" customWidth="1"/>
    <col min="3844" max="3844" width="8.6640625" style="1" customWidth="1"/>
    <col min="3845" max="3845" width="12" style="1" customWidth="1"/>
    <col min="3846" max="3846" width="13.5" style="1" customWidth="1"/>
    <col min="3847" max="3847" width="11.1640625" style="1" bestFit="1" customWidth="1"/>
    <col min="3848" max="4095" width="9.1640625" style="1"/>
    <col min="4096" max="4096" width="8.83203125" style="1" customWidth="1"/>
    <col min="4097" max="4097" width="10.1640625" style="1" customWidth="1"/>
    <col min="4098" max="4098" width="28.6640625" style="1" customWidth="1"/>
    <col min="4099" max="4099" width="8.83203125" style="1" customWidth="1"/>
    <col min="4100" max="4100" width="8.6640625" style="1" customWidth="1"/>
    <col min="4101" max="4101" width="12" style="1" customWidth="1"/>
    <col min="4102" max="4102" width="13.5" style="1" customWidth="1"/>
    <col min="4103" max="4103" width="11.1640625" style="1" bestFit="1" customWidth="1"/>
    <col min="4104" max="4351" width="9.1640625" style="1"/>
    <col min="4352" max="4352" width="8.83203125" style="1" customWidth="1"/>
    <col min="4353" max="4353" width="10.1640625" style="1" customWidth="1"/>
    <col min="4354" max="4354" width="28.6640625" style="1" customWidth="1"/>
    <col min="4355" max="4355" width="8.83203125" style="1" customWidth="1"/>
    <col min="4356" max="4356" width="8.6640625" style="1" customWidth="1"/>
    <col min="4357" max="4357" width="12" style="1" customWidth="1"/>
    <col min="4358" max="4358" width="13.5" style="1" customWidth="1"/>
    <col min="4359" max="4359" width="11.1640625" style="1" bestFit="1" customWidth="1"/>
    <col min="4360" max="4607" width="9.1640625" style="1"/>
    <col min="4608" max="4608" width="8.83203125" style="1" customWidth="1"/>
    <col min="4609" max="4609" width="10.1640625" style="1" customWidth="1"/>
    <col min="4610" max="4610" width="28.6640625" style="1" customWidth="1"/>
    <col min="4611" max="4611" width="8.83203125" style="1" customWidth="1"/>
    <col min="4612" max="4612" width="8.6640625" style="1" customWidth="1"/>
    <col min="4613" max="4613" width="12" style="1" customWidth="1"/>
    <col min="4614" max="4614" width="13.5" style="1" customWidth="1"/>
    <col min="4615" max="4615" width="11.1640625" style="1" bestFit="1" customWidth="1"/>
    <col min="4616" max="4863" width="9.1640625" style="1"/>
    <col min="4864" max="4864" width="8.83203125" style="1" customWidth="1"/>
    <col min="4865" max="4865" width="10.1640625" style="1" customWidth="1"/>
    <col min="4866" max="4866" width="28.6640625" style="1" customWidth="1"/>
    <col min="4867" max="4867" width="8.83203125" style="1" customWidth="1"/>
    <col min="4868" max="4868" width="8.6640625" style="1" customWidth="1"/>
    <col min="4869" max="4869" width="12" style="1" customWidth="1"/>
    <col min="4870" max="4870" width="13.5" style="1" customWidth="1"/>
    <col min="4871" max="4871" width="11.1640625" style="1" bestFit="1" customWidth="1"/>
    <col min="4872" max="5119" width="9.1640625" style="1"/>
    <col min="5120" max="5120" width="8.83203125" style="1" customWidth="1"/>
    <col min="5121" max="5121" width="10.1640625" style="1" customWidth="1"/>
    <col min="5122" max="5122" width="28.6640625" style="1" customWidth="1"/>
    <col min="5123" max="5123" width="8.83203125" style="1" customWidth="1"/>
    <col min="5124" max="5124" width="8.6640625" style="1" customWidth="1"/>
    <col min="5125" max="5125" width="12" style="1" customWidth="1"/>
    <col min="5126" max="5126" width="13.5" style="1" customWidth="1"/>
    <col min="5127" max="5127" width="11.1640625" style="1" bestFit="1" customWidth="1"/>
    <col min="5128" max="5375" width="9.1640625" style="1"/>
    <col min="5376" max="5376" width="8.83203125" style="1" customWidth="1"/>
    <col min="5377" max="5377" width="10.1640625" style="1" customWidth="1"/>
    <col min="5378" max="5378" width="28.6640625" style="1" customWidth="1"/>
    <col min="5379" max="5379" width="8.83203125" style="1" customWidth="1"/>
    <col min="5380" max="5380" width="8.6640625" style="1" customWidth="1"/>
    <col min="5381" max="5381" width="12" style="1" customWidth="1"/>
    <col min="5382" max="5382" width="13.5" style="1" customWidth="1"/>
    <col min="5383" max="5383" width="11.1640625" style="1" bestFit="1" customWidth="1"/>
    <col min="5384" max="5631" width="9.1640625" style="1"/>
    <col min="5632" max="5632" width="8.83203125" style="1" customWidth="1"/>
    <col min="5633" max="5633" width="10.1640625" style="1" customWidth="1"/>
    <col min="5634" max="5634" width="28.6640625" style="1" customWidth="1"/>
    <col min="5635" max="5635" width="8.83203125" style="1" customWidth="1"/>
    <col min="5636" max="5636" width="8.6640625" style="1" customWidth="1"/>
    <col min="5637" max="5637" width="12" style="1" customWidth="1"/>
    <col min="5638" max="5638" width="13.5" style="1" customWidth="1"/>
    <col min="5639" max="5639" width="11.1640625" style="1" bestFit="1" customWidth="1"/>
    <col min="5640" max="5887" width="9.1640625" style="1"/>
    <col min="5888" max="5888" width="8.83203125" style="1" customWidth="1"/>
    <col min="5889" max="5889" width="10.1640625" style="1" customWidth="1"/>
    <col min="5890" max="5890" width="28.6640625" style="1" customWidth="1"/>
    <col min="5891" max="5891" width="8.83203125" style="1" customWidth="1"/>
    <col min="5892" max="5892" width="8.6640625" style="1" customWidth="1"/>
    <col min="5893" max="5893" width="12" style="1" customWidth="1"/>
    <col min="5894" max="5894" width="13.5" style="1" customWidth="1"/>
    <col min="5895" max="5895" width="11.1640625" style="1" bestFit="1" customWidth="1"/>
    <col min="5896" max="6143" width="9.1640625" style="1"/>
    <col min="6144" max="6144" width="8.83203125" style="1" customWidth="1"/>
    <col min="6145" max="6145" width="10.1640625" style="1" customWidth="1"/>
    <col min="6146" max="6146" width="28.6640625" style="1" customWidth="1"/>
    <col min="6147" max="6147" width="8.83203125" style="1" customWidth="1"/>
    <col min="6148" max="6148" width="8.6640625" style="1" customWidth="1"/>
    <col min="6149" max="6149" width="12" style="1" customWidth="1"/>
    <col min="6150" max="6150" width="13.5" style="1" customWidth="1"/>
    <col min="6151" max="6151" width="11.1640625" style="1" bestFit="1" customWidth="1"/>
    <col min="6152" max="6399" width="9.1640625" style="1"/>
    <col min="6400" max="6400" width="8.83203125" style="1" customWidth="1"/>
    <col min="6401" max="6401" width="10.1640625" style="1" customWidth="1"/>
    <col min="6402" max="6402" width="28.6640625" style="1" customWidth="1"/>
    <col min="6403" max="6403" width="8.83203125" style="1" customWidth="1"/>
    <col min="6404" max="6404" width="8.6640625" style="1" customWidth="1"/>
    <col min="6405" max="6405" width="12" style="1" customWidth="1"/>
    <col min="6406" max="6406" width="13.5" style="1" customWidth="1"/>
    <col min="6407" max="6407" width="11.1640625" style="1" bestFit="1" customWidth="1"/>
    <col min="6408" max="6655" width="9.1640625" style="1"/>
    <col min="6656" max="6656" width="8.83203125" style="1" customWidth="1"/>
    <col min="6657" max="6657" width="10.1640625" style="1" customWidth="1"/>
    <col min="6658" max="6658" width="28.6640625" style="1" customWidth="1"/>
    <col min="6659" max="6659" width="8.83203125" style="1" customWidth="1"/>
    <col min="6660" max="6660" width="8.6640625" style="1" customWidth="1"/>
    <col min="6661" max="6661" width="12" style="1" customWidth="1"/>
    <col min="6662" max="6662" width="13.5" style="1" customWidth="1"/>
    <col min="6663" max="6663" width="11.1640625" style="1" bestFit="1" customWidth="1"/>
    <col min="6664" max="6911" width="9.1640625" style="1"/>
    <col min="6912" max="6912" width="8.83203125" style="1" customWidth="1"/>
    <col min="6913" max="6913" width="10.1640625" style="1" customWidth="1"/>
    <col min="6914" max="6914" width="28.6640625" style="1" customWidth="1"/>
    <col min="6915" max="6915" width="8.83203125" style="1" customWidth="1"/>
    <col min="6916" max="6916" width="8.6640625" style="1" customWidth="1"/>
    <col min="6917" max="6917" width="12" style="1" customWidth="1"/>
    <col min="6918" max="6918" width="13.5" style="1" customWidth="1"/>
    <col min="6919" max="6919" width="11.1640625" style="1" bestFit="1" customWidth="1"/>
    <col min="6920" max="7167" width="9.1640625" style="1"/>
    <col min="7168" max="7168" width="8.83203125" style="1" customWidth="1"/>
    <col min="7169" max="7169" width="10.1640625" style="1" customWidth="1"/>
    <col min="7170" max="7170" width="28.6640625" style="1" customWidth="1"/>
    <col min="7171" max="7171" width="8.83203125" style="1" customWidth="1"/>
    <col min="7172" max="7172" width="8.6640625" style="1" customWidth="1"/>
    <col min="7173" max="7173" width="12" style="1" customWidth="1"/>
    <col min="7174" max="7174" width="13.5" style="1" customWidth="1"/>
    <col min="7175" max="7175" width="11.1640625" style="1" bestFit="1" customWidth="1"/>
    <col min="7176" max="7423" width="9.1640625" style="1"/>
    <col min="7424" max="7424" width="8.83203125" style="1" customWidth="1"/>
    <col min="7425" max="7425" width="10.1640625" style="1" customWidth="1"/>
    <col min="7426" max="7426" width="28.6640625" style="1" customWidth="1"/>
    <col min="7427" max="7427" width="8.83203125" style="1" customWidth="1"/>
    <col min="7428" max="7428" width="8.6640625" style="1" customWidth="1"/>
    <col min="7429" max="7429" width="12" style="1" customWidth="1"/>
    <col min="7430" max="7430" width="13.5" style="1" customWidth="1"/>
    <col min="7431" max="7431" width="11.1640625" style="1" bestFit="1" customWidth="1"/>
    <col min="7432" max="7679" width="9.1640625" style="1"/>
    <col min="7680" max="7680" width="8.83203125" style="1" customWidth="1"/>
    <col min="7681" max="7681" width="10.1640625" style="1" customWidth="1"/>
    <col min="7682" max="7682" width="28.6640625" style="1" customWidth="1"/>
    <col min="7683" max="7683" width="8.83203125" style="1" customWidth="1"/>
    <col min="7684" max="7684" width="8.6640625" style="1" customWidth="1"/>
    <col min="7685" max="7685" width="12" style="1" customWidth="1"/>
    <col min="7686" max="7686" width="13.5" style="1" customWidth="1"/>
    <col min="7687" max="7687" width="11.1640625" style="1" bestFit="1" customWidth="1"/>
    <col min="7688" max="7935" width="9.1640625" style="1"/>
    <col min="7936" max="7936" width="8.83203125" style="1" customWidth="1"/>
    <col min="7937" max="7937" width="10.1640625" style="1" customWidth="1"/>
    <col min="7938" max="7938" width="28.6640625" style="1" customWidth="1"/>
    <col min="7939" max="7939" width="8.83203125" style="1" customWidth="1"/>
    <col min="7940" max="7940" width="8.6640625" style="1" customWidth="1"/>
    <col min="7941" max="7941" width="12" style="1" customWidth="1"/>
    <col min="7942" max="7942" width="13.5" style="1" customWidth="1"/>
    <col min="7943" max="7943" width="11.1640625" style="1" bestFit="1" customWidth="1"/>
    <col min="7944" max="8191" width="9.1640625" style="1"/>
    <col min="8192" max="8192" width="8.83203125" style="1" customWidth="1"/>
    <col min="8193" max="8193" width="10.1640625" style="1" customWidth="1"/>
    <col min="8194" max="8194" width="28.6640625" style="1" customWidth="1"/>
    <col min="8195" max="8195" width="8.83203125" style="1" customWidth="1"/>
    <col min="8196" max="8196" width="8.6640625" style="1" customWidth="1"/>
    <col min="8197" max="8197" width="12" style="1" customWidth="1"/>
    <col min="8198" max="8198" width="13.5" style="1" customWidth="1"/>
    <col min="8199" max="8199" width="11.1640625" style="1" bestFit="1" customWidth="1"/>
    <col min="8200" max="8447" width="9.1640625" style="1"/>
    <col min="8448" max="8448" width="8.83203125" style="1" customWidth="1"/>
    <col min="8449" max="8449" width="10.1640625" style="1" customWidth="1"/>
    <col min="8450" max="8450" width="28.6640625" style="1" customWidth="1"/>
    <col min="8451" max="8451" width="8.83203125" style="1" customWidth="1"/>
    <col min="8452" max="8452" width="8.6640625" style="1" customWidth="1"/>
    <col min="8453" max="8453" width="12" style="1" customWidth="1"/>
    <col min="8454" max="8454" width="13.5" style="1" customWidth="1"/>
    <col min="8455" max="8455" width="11.1640625" style="1" bestFit="1" customWidth="1"/>
    <col min="8456" max="8703" width="9.1640625" style="1"/>
    <col min="8704" max="8704" width="8.83203125" style="1" customWidth="1"/>
    <col min="8705" max="8705" width="10.1640625" style="1" customWidth="1"/>
    <col min="8706" max="8706" width="28.6640625" style="1" customWidth="1"/>
    <col min="8707" max="8707" width="8.83203125" style="1" customWidth="1"/>
    <col min="8708" max="8708" width="8.6640625" style="1" customWidth="1"/>
    <col min="8709" max="8709" width="12" style="1" customWidth="1"/>
    <col min="8710" max="8710" width="13.5" style="1" customWidth="1"/>
    <col min="8711" max="8711" width="11.1640625" style="1" bestFit="1" customWidth="1"/>
    <col min="8712" max="8959" width="9.1640625" style="1"/>
    <col min="8960" max="8960" width="8.83203125" style="1" customWidth="1"/>
    <col min="8961" max="8961" width="10.1640625" style="1" customWidth="1"/>
    <col min="8962" max="8962" width="28.6640625" style="1" customWidth="1"/>
    <col min="8963" max="8963" width="8.83203125" style="1" customWidth="1"/>
    <col min="8964" max="8964" width="8.6640625" style="1" customWidth="1"/>
    <col min="8965" max="8965" width="12" style="1" customWidth="1"/>
    <col min="8966" max="8966" width="13.5" style="1" customWidth="1"/>
    <col min="8967" max="8967" width="11.1640625" style="1" bestFit="1" customWidth="1"/>
    <col min="8968" max="9215" width="9.1640625" style="1"/>
    <col min="9216" max="9216" width="8.83203125" style="1" customWidth="1"/>
    <col min="9217" max="9217" width="10.1640625" style="1" customWidth="1"/>
    <col min="9218" max="9218" width="28.6640625" style="1" customWidth="1"/>
    <col min="9219" max="9219" width="8.83203125" style="1" customWidth="1"/>
    <col min="9220" max="9220" width="8.6640625" style="1" customWidth="1"/>
    <col min="9221" max="9221" width="12" style="1" customWidth="1"/>
    <col min="9222" max="9222" width="13.5" style="1" customWidth="1"/>
    <col min="9223" max="9223" width="11.1640625" style="1" bestFit="1" customWidth="1"/>
    <col min="9224" max="9471" width="9.1640625" style="1"/>
    <col min="9472" max="9472" width="8.83203125" style="1" customWidth="1"/>
    <col min="9473" max="9473" width="10.1640625" style="1" customWidth="1"/>
    <col min="9474" max="9474" width="28.6640625" style="1" customWidth="1"/>
    <col min="9475" max="9475" width="8.83203125" style="1" customWidth="1"/>
    <col min="9476" max="9476" width="8.6640625" style="1" customWidth="1"/>
    <col min="9477" max="9477" width="12" style="1" customWidth="1"/>
    <col min="9478" max="9478" width="13.5" style="1" customWidth="1"/>
    <col min="9479" max="9479" width="11.1640625" style="1" bestFit="1" customWidth="1"/>
    <col min="9480" max="9727" width="9.1640625" style="1"/>
    <col min="9728" max="9728" width="8.83203125" style="1" customWidth="1"/>
    <col min="9729" max="9729" width="10.1640625" style="1" customWidth="1"/>
    <col min="9730" max="9730" width="28.6640625" style="1" customWidth="1"/>
    <col min="9731" max="9731" width="8.83203125" style="1" customWidth="1"/>
    <col min="9732" max="9732" width="8.6640625" style="1" customWidth="1"/>
    <col min="9733" max="9733" width="12" style="1" customWidth="1"/>
    <col min="9734" max="9734" width="13.5" style="1" customWidth="1"/>
    <col min="9735" max="9735" width="11.1640625" style="1" bestFit="1" customWidth="1"/>
    <col min="9736" max="9983" width="9.1640625" style="1"/>
    <col min="9984" max="9984" width="8.83203125" style="1" customWidth="1"/>
    <col min="9985" max="9985" width="10.1640625" style="1" customWidth="1"/>
    <col min="9986" max="9986" width="28.6640625" style="1" customWidth="1"/>
    <col min="9987" max="9987" width="8.83203125" style="1" customWidth="1"/>
    <col min="9988" max="9988" width="8.6640625" style="1" customWidth="1"/>
    <col min="9989" max="9989" width="12" style="1" customWidth="1"/>
    <col min="9990" max="9990" width="13.5" style="1" customWidth="1"/>
    <col min="9991" max="9991" width="11.1640625" style="1" bestFit="1" customWidth="1"/>
    <col min="9992" max="10239" width="9.1640625" style="1"/>
    <col min="10240" max="10240" width="8.83203125" style="1" customWidth="1"/>
    <col min="10241" max="10241" width="10.1640625" style="1" customWidth="1"/>
    <col min="10242" max="10242" width="28.6640625" style="1" customWidth="1"/>
    <col min="10243" max="10243" width="8.83203125" style="1" customWidth="1"/>
    <col min="10244" max="10244" width="8.6640625" style="1" customWidth="1"/>
    <col min="10245" max="10245" width="12" style="1" customWidth="1"/>
    <col min="10246" max="10246" width="13.5" style="1" customWidth="1"/>
    <col min="10247" max="10247" width="11.1640625" style="1" bestFit="1" customWidth="1"/>
    <col min="10248" max="10495" width="9.1640625" style="1"/>
    <col min="10496" max="10496" width="8.83203125" style="1" customWidth="1"/>
    <col min="10497" max="10497" width="10.1640625" style="1" customWidth="1"/>
    <col min="10498" max="10498" width="28.6640625" style="1" customWidth="1"/>
    <col min="10499" max="10499" width="8.83203125" style="1" customWidth="1"/>
    <col min="10500" max="10500" width="8.6640625" style="1" customWidth="1"/>
    <col min="10501" max="10501" width="12" style="1" customWidth="1"/>
    <col min="10502" max="10502" width="13.5" style="1" customWidth="1"/>
    <col min="10503" max="10503" width="11.1640625" style="1" bestFit="1" customWidth="1"/>
    <col min="10504" max="10751" width="9.1640625" style="1"/>
    <col min="10752" max="10752" width="8.83203125" style="1" customWidth="1"/>
    <col min="10753" max="10753" width="10.1640625" style="1" customWidth="1"/>
    <col min="10754" max="10754" width="28.6640625" style="1" customWidth="1"/>
    <col min="10755" max="10755" width="8.83203125" style="1" customWidth="1"/>
    <col min="10756" max="10756" width="8.6640625" style="1" customWidth="1"/>
    <col min="10757" max="10757" width="12" style="1" customWidth="1"/>
    <col min="10758" max="10758" width="13.5" style="1" customWidth="1"/>
    <col min="10759" max="10759" width="11.1640625" style="1" bestFit="1" customWidth="1"/>
    <col min="10760" max="11007" width="9.1640625" style="1"/>
    <col min="11008" max="11008" width="8.83203125" style="1" customWidth="1"/>
    <col min="11009" max="11009" width="10.1640625" style="1" customWidth="1"/>
    <col min="11010" max="11010" width="28.6640625" style="1" customWidth="1"/>
    <col min="11011" max="11011" width="8.83203125" style="1" customWidth="1"/>
    <col min="11012" max="11012" width="8.6640625" style="1" customWidth="1"/>
    <col min="11013" max="11013" width="12" style="1" customWidth="1"/>
    <col min="11014" max="11014" width="13.5" style="1" customWidth="1"/>
    <col min="11015" max="11015" width="11.1640625" style="1" bestFit="1" customWidth="1"/>
    <col min="11016" max="11263" width="9.1640625" style="1"/>
    <col min="11264" max="11264" width="8.83203125" style="1" customWidth="1"/>
    <col min="11265" max="11265" width="10.1640625" style="1" customWidth="1"/>
    <col min="11266" max="11266" width="28.6640625" style="1" customWidth="1"/>
    <col min="11267" max="11267" width="8.83203125" style="1" customWidth="1"/>
    <col min="11268" max="11268" width="8.6640625" style="1" customWidth="1"/>
    <col min="11269" max="11269" width="12" style="1" customWidth="1"/>
    <col min="11270" max="11270" width="13.5" style="1" customWidth="1"/>
    <col min="11271" max="11271" width="11.1640625" style="1" bestFit="1" customWidth="1"/>
    <col min="11272" max="11519" width="9.1640625" style="1"/>
    <col min="11520" max="11520" width="8.83203125" style="1" customWidth="1"/>
    <col min="11521" max="11521" width="10.1640625" style="1" customWidth="1"/>
    <col min="11522" max="11522" width="28.6640625" style="1" customWidth="1"/>
    <col min="11523" max="11523" width="8.83203125" style="1" customWidth="1"/>
    <col min="11524" max="11524" width="8.6640625" style="1" customWidth="1"/>
    <col min="11525" max="11525" width="12" style="1" customWidth="1"/>
    <col min="11526" max="11526" width="13.5" style="1" customWidth="1"/>
    <col min="11527" max="11527" width="11.1640625" style="1" bestFit="1" customWidth="1"/>
    <col min="11528" max="11775" width="9.1640625" style="1"/>
    <col min="11776" max="11776" width="8.83203125" style="1" customWidth="1"/>
    <col min="11777" max="11777" width="10.1640625" style="1" customWidth="1"/>
    <col min="11778" max="11778" width="28.6640625" style="1" customWidth="1"/>
    <col min="11779" max="11779" width="8.83203125" style="1" customWidth="1"/>
    <col min="11780" max="11780" width="8.6640625" style="1" customWidth="1"/>
    <col min="11781" max="11781" width="12" style="1" customWidth="1"/>
    <col min="11782" max="11782" width="13.5" style="1" customWidth="1"/>
    <col min="11783" max="11783" width="11.1640625" style="1" bestFit="1" customWidth="1"/>
    <col min="11784" max="12031" width="9.1640625" style="1"/>
    <col min="12032" max="12032" width="8.83203125" style="1" customWidth="1"/>
    <col min="12033" max="12033" width="10.1640625" style="1" customWidth="1"/>
    <col min="12034" max="12034" width="28.6640625" style="1" customWidth="1"/>
    <col min="12035" max="12035" width="8.83203125" style="1" customWidth="1"/>
    <col min="12036" max="12036" width="8.6640625" style="1" customWidth="1"/>
    <col min="12037" max="12037" width="12" style="1" customWidth="1"/>
    <col min="12038" max="12038" width="13.5" style="1" customWidth="1"/>
    <col min="12039" max="12039" width="11.1640625" style="1" bestFit="1" customWidth="1"/>
    <col min="12040" max="12287" width="9.1640625" style="1"/>
    <col min="12288" max="12288" width="8.83203125" style="1" customWidth="1"/>
    <col min="12289" max="12289" width="10.1640625" style="1" customWidth="1"/>
    <col min="12290" max="12290" width="28.6640625" style="1" customWidth="1"/>
    <col min="12291" max="12291" width="8.83203125" style="1" customWidth="1"/>
    <col min="12292" max="12292" width="8.6640625" style="1" customWidth="1"/>
    <col min="12293" max="12293" width="12" style="1" customWidth="1"/>
    <col min="12294" max="12294" width="13.5" style="1" customWidth="1"/>
    <col min="12295" max="12295" width="11.1640625" style="1" bestFit="1" customWidth="1"/>
    <col min="12296" max="12543" width="9.1640625" style="1"/>
    <col min="12544" max="12544" width="8.83203125" style="1" customWidth="1"/>
    <col min="12545" max="12545" width="10.1640625" style="1" customWidth="1"/>
    <col min="12546" max="12546" width="28.6640625" style="1" customWidth="1"/>
    <col min="12547" max="12547" width="8.83203125" style="1" customWidth="1"/>
    <col min="12548" max="12548" width="8.6640625" style="1" customWidth="1"/>
    <col min="12549" max="12549" width="12" style="1" customWidth="1"/>
    <col min="12550" max="12550" width="13.5" style="1" customWidth="1"/>
    <col min="12551" max="12551" width="11.1640625" style="1" bestFit="1" customWidth="1"/>
    <col min="12552" max="12799" width="9.1640625" style="1"/>
    <col min="12800" max="12800" width="8.83203125" style="1" customWidth="1"/>
    <col min="12801" max="12801" width="10.1640625" style="1" customWidth="1"/>
    <col min="12802" max="12802" width="28.6640625" style="1" customWidth="1"/>
    <col min="12803" max="12803" width="8.83203125" style="1" customWidth="1"/>
    <col min="12804" max="12804" width="8.6640625" style="1" customWidth="1"/>
    <col min="12805" max="12805" width="12" style="1" customWidth="1"/>
    <col min="12806" max="12806" width="13.5" style="1" customWidth="1"/>
    <col min="12807" max="12807" width="11.1640625" style="1" bestFit="1" customWidth="1"/>
    <col min="12808" max="13055" width="9.1640625" style="1"/>
    <col min="13056" max="13056" width="8.83203125" style="1" customWidth="1"/>
    <col min="13057" max="13057" width="10.1640625" style="1" customWidth="1"/>
    <col min="13058" max="13058" width="28.6640625" style="1" customWidth="1"/>
    <col min="13059" max="13059" width="8.83203125" style="1" customWidth="1"/>
    <col min="13060" max="13060" width="8.6640625" style="1" customWidth="1"/>
    <col min="13061" max="13061" width="12" style="1" customWidth="1"/>
    <col min="13062" max="13062" width="13.5" style="1" customWidth="1"/>
    <col min="13063" max="13063" width="11.1640625" style="1" bestFit="1" customWidth="1"/>
    <col min="13064" max="13311" width="9.1640625" style="1"/>
    <col min="13312" max="13312" width="8.83203125" style="1" customWidth="1"/>
    <col min="13313" max="13313" width="10.1640625" style="1" customWidth="1"/>
    <col min="13314" max="13314" width="28.6640625" style="1" customWidth="1"/>
    <col min="13315" max="13315" width="8.83203125" style="1" customWidth="1"/>
    <col min="13316" max="13316" width="8.6640625" style="1" customWidth="1"/>
    <col min="13317" max="13317" width="12" style="1" customWidth="1"/>
    <col min="13318" max="13318" width="13.5" style="1" customWidth="1"/>
    <col min="13319" max="13319" width="11.1640625" style="1" bestFit="1" customWidth="1"/>
    <col min="13320" max="13567" width="9.1640625" style="1"/>
    <col min="13568" max="13568" width="8.83203125" style="1" customWidth="1"/>
    <col min="13569" max="13569" width="10.1640625" style="1" customWidth="1"/>
    <col min="13570" max="13570" width="28.6640625" style="1" customWidth="1"/>
    <col min="13571" max="13571" width="8.83203125" style="1" customWidth="1"/>
    <col min="13572" max="13572" width="8.6640625" style="1" customWidth="1"/>
    <col min="13573" max="13573" width="12" style="1" customWidth="1"/>
    <col min="13574" max="13574" width="13.5" style="1" customWidth="1"/>
    <col min="13575" max="13575" width="11.1640625" style="1" bestFit="1" customWidth="1"/>
    <col min="13576" max="13823" width="9.1640625" style="1"/>
    <col min="13824" max="13824" width="8.83203125" style="1" customWidth="1"/>
    <col min="13825" max="13825" width="10.1640625" style="1" customWidth="1"/>
    <col min="13826" max="13826" width="28.6640625" style="1" customWidth="1"/>
    <col min="13827" max="13827" width="8.83203125" style="1" customWidth="1"/>
    <col min="13828" max="13828" width="8.6640625" style="1" customWidth="1"/>
    <col min="13829" max="13829" width="12" style="1" customWidth="1"/>
    <col min="13830" max="13830" width="13.5" style="1" customWidth="1"/>
    <col min="13831" max="13831" width="11.1640625" style="1" bestFit="1" customWidth="1"/>
    <col min="13832" max="14079" width="9.1640625" style="1"/>
    <col min="14080" max="14080" width="8.83203125" style="1" customWidth="1"/>
    <col min="14081" max="14081" width="10.1640625" style="1" customWidth="1"/>
    <col min="14082" max="14082" width="28.6640625" style="1" customWidth="1"/>
    <col min="14083" max="14083" width="8.83203125" style="1" customWidth="1"/>
    <col min="14084" max="14084" width="8.6640625" style="1" customWidth="1"/>
    <col min="14085" max="14085" width="12" style="1" customWidth="1"/>
    <col min="14086" max="14086" width="13.5" style="1" customWidth="1"/>
    <col min="14087" max="14087" width="11.1640625" style="1" bestFit="1" customWidth="1"/>
    <col min="14088" max="14335" width="9.1640625" style="1"/>
    <col min="14336" max="14336" width="8.83203125" style="1" customWidth="1"/>
    <col min="14337" max="14337" width="10.1640625" style="1" customWidth="1"/>
    <col min="14338" max="14338" width="28.6640625" style="1" customWidth="1"/>
    <col min="14339" max="14339" width="8.83203125" style="1" customWidth="1"/>
    <col min="14340" max="14340" width="8.6640625" style="1" customWidth="1"/>
    <col min="14341" max="14341" width="12" style="1" customWidth="1"/>
    <col min="14342" max="14342" width="13.5" style="1" customWidth="1"/>
    <col min="14343" max="14343" width="11.1640625" style="1" bestFit="1" customWidth="1"/>
    <col min="14344" max="14591" width="9.1640625" style="1"/>
    <col min="14592" max="14592" width="8.83203125" style="1" customWidth="1"/>
    <col min="14593" max="14593" width="10.1640625" style="1" customWidth="1"/>
    <col min="14594" max="14594" width="28.6640625" style="1" customWidth="1"/>
    <col min="14595" max="14595" width="8.83203125" style="1" customWidth="1"/>
    <col min="14596" max="14596" width="8.6640625" style="1" customWidth="1"/>
    <col min="14597" max="14597" width="12" style="1" customWidth="1"/>
    <col min="14598" max="14598" width="13.5" style="1" customWidth="1"/>
    <col min="14599" max="14599" width="11.1640625" style="1" bestFit="1" customWidth="1"/>
    <col min="14600" max="14847" width="9.1640625" style="1"/>
    <col min="14848" max="14848" width="8.83203125" style="1" customWidth="1"/>
    <col min="14849" max="14849" width="10.1640625" style="1" customWidth="1"/>
    <col min="14850" max="14850" width="28.6640625" style="1" customWidth="1"/>
    <col min="14851" max="14851" width="8.83203125" style="1" customWidth="1"/>
    <col min="14852" max="14852" width="8.6640625" style="1" customWidth="1"/>
    <col min="14853" max="14853" width="12" style="1" customWidth="1"/>
    <col min="14854" max="14854" width="13.5" style="1" customWidth="1"/>
    <col min="14855" max="14855" width="11.1640625" style="1" bestFit="1" customWidth="1"/>
    <col min="14856" max="15103" width="9.1640625" style="1"/>
    <col min="15104" max="15104" width="8.83203125" style="1" customWidth="1"/>
    <col min="15105" max="15105" width="10.1640625" style="1" customWidth="1"/>
    <col min="15106" max="15106" width="28.6640625" style="1" customWidth="1"/>
    <col min="15107" max="15107" width="8.83203125" style="1" customWidth="1"/>
    <col min="15108" max="15108" width="8.6640625" style="1" customWidth="1"/>
    <col min="15109" max="15109" width="12" style="1" customWidth="1"/>
    <col min="15110" max="15110" width="13.5" style="1" customWidth="1"/>
    <col min="15111" max="15111" width="11.1640625" style="1" bestFit="1" customWidth="1"/>
    <col min="15112" max="15359" width="9.1640625" style="1"/>
    <col min="15360" max="15360" width="8.83203125" style="1" customWidth="1"/>
    <col min="15361" max="15361" width="10.1640625" style="1" customWidth="1"/>
    <col min="15362" max="15362" width="28.6640625" style="1" customWidth="1"/>
    <col min="15363" max="15363" width="8.83203125" style="1" customWidth="1"/>
    <col min="15364" max="15364" width="8.6640625" style="1" customWidth="1"/>
    <col min="15365" max="15365" width="12" style="1" customWidth="1"/>
    <col min="15366" max="15366" width="13.5" style="1" customWidth="1"/>
    <col min="15367" max="15367" width="11.1640625" style="1" bestFit="1" customWidth="1"/>
    <col min="15368" max="15615" width="9.1640625" style="1"/>
    <col min="15616" max="15616" width="8.83203125" style="1" customWidth="1"/>
    <col min="15617" max="15617" width="10.1640625" style="1" customWidth="1"/>
    <col min="15618" max="15618" width="28.6640625" style="1" customWidth="1"/>
    <col min="15619" max="15619" width="8.83203125" style="1" customWidth="1"/>
    <col min="15620" max="15620" width="8.6640625" style="1" customWidth="1"/>
    <col min="15621" max="15621" width="12" style="1" customWidth="1"/>
    <col min="15622" max="15622" width="13.5" style="1" customWidth="1"/>
    <col min="15623" max="15623" width="11.1640625" style="1" bestFit="1" customWidth="1"/>
    <col min="15624" max="15871" width="9.1640625" style="1"/>
    <col min="15872" max="15872" width="8.83203125" style="1" customWidth="1"/>
    <col min="15873" max="15873" width="10.1640625" style="1" customWidth="1"/>
    <col min="15874" max="15874" width="28.6640625" style="1" customWidth="1"/>
    <col min="15875" max="15875" width="8.83203125" style="1" customWidth="1"/>
    <col min="15876" max="15876" width="8.6640625" style="1" customWidth="1"/>
    <col min="15877" max="15877" width="12" style="1" customWidth="1"/>
    <col min="15878" max="15878" width="13.5" style="1" customWidth="1"/>
    <col min="15879" max="15879" width="11.1640625" style="1" bestFit="1" customWidth="1"/>
    <col min="15880" max="16127" width="9.1640625" style="1"/>
    <col min="16128" max="16128" width="8.83203125" style="1" customWidth="1"/>
    <col min="16129" max="16129" width="10.1640625" style="1" customWidth="1"/>
    <col min="16130" max="16130" width="28.6640625" style="1" customWidth="1"/>
    <col min="16131" max="16131" width="8.83203125" style="1" customWidth="1"/>
    <col min="16132" max="16132" width="8.6640625" style="1" customWidth="1"/>
    <col min="16133" max="16133" width="12" style="1" customWidth="1"/>
    <col min="16134" max="16134" width="13.5" style="1" customWidth="1"/>
    <col min="16135" max="16135" width="11.1640625" style="1" bestFit="1" customWidth="1"/>
    <col min="16136" max="16384" width="9.1640625" style="1"/>
  </cols>
  <sheetData>
    <row r="1" spans="1:9" ht="30" customHeight="1">
      <c r="A1" s="110" t="s">
        <v>0</v>
      </c>
      <c r="B1" s="110"/>
      <c r="C1" s="110"/>
      <c r="D1" s="110"/>
      <c r="E1" s="110"/>
      <c r="F1" s="110"/>
    </row>
    <row r="2" spans="1:9">
      <c r="A2" s="111" t="s">
        <v>1</v>
      </c>
      <c r="B2" s="111"/>
      <c r="C2" s="111"/>
      <c r="D2" s="111"/>
      <c r="E2" s="111"/>
      <c r="F2" s="111"/>
    </row>
    <row r="3" spans="1:9" ht="9.5" customHeight="1">
      <c r="A3" s="54"/>
      <c r="B3" s="54"/>
      <c r="C3" s="54"/>
      <c r="D3" s="54"/>
      <c r="E3" s="13"/>
      <c r="F3" s="14"/>
    </row>
    <row r="4" spans="1:9" ht="19">
      <c r="A4" s="112" t="s">
        <v>5</v>
      </c>
      <c r="B4" s="112"/>
      <c r="C4" s="112"/>
      <c r="D4" s="112"/>
      <c r="E4" s="112"/>
      <c r="F4" s="112"/>
    </row>
    <row r="5" spans="1:9" ht="69" hidden="1" customHeight="1">
      <c r="A5" s="113" t="s">
        <v>28</v>
      </c>
      <c r="B5" s="113"/>
      <c r="C5" s="113"/>
      <c r="D5" s="113"/>
      <c r="E5" s="113"/>
      <c r="F5" s="113"/>
      <c r="G5" s="56"/>
    </row>
    <row r="6" spans="1:9">
      <c r="A6" s="113" t="s">
        <v>6</v>
      </c>
      <c r="B6" s="113"/>
      <c r="C6" s="113"/>
      <c r="D6" s="113"/>
      <c r="E6" s="113"/>
      <c r="F6" s="113"/>
      <c r="G6" s="56"/>
    </row>
    <row r="7" spans="1:9">
      <c r="A7" s="114" t="s">
        <v>76</v>
      </c>
      <c r="B7" s="114"/>
      <c r="C7" s="114"/>
      <c r="D7" s="114"/>
      <c r="E7" s="114"/>
      <c r="F7" s="114"/>
      <c r="G7" s="3"/>
    </row>
    <row r="8" spans="1:9">
      <c r="A8" s="121" t="s">
        <v>42</v>
      </c>
      <c r="B8" s="119"/>
      <c r="C8" s="119"/>
      <c r="D8" s="119"/>
      <c r="E8" s="119"/>
      <c r="F8" s="119"/>
      <c r="G8" s="3"/>
    </row>
    <row r="9" spans="1:9" s="7" customFormat="1" ht="31.25" customHeight="1">
      <c r="A9" s="115" t="s">
        <v>57</v>
      </c>
      <c r="B9" s="115"/>
      <c r="C9" s="115"/>
      <c r="D9" s="115"/>
      <c r="E9" s="115"/>
      <c r="F9" s="115"/>
      <c r="G9" s="4"/>
      <c r="H9" s="6"/>
      <c r="I9" s="4"/>
    </row>
    <row r="10" spans="1:9" s="87" customFormat="1" ht="19.75" customHeight="1">
      <c r="A10" s="4" t="s">
        <v>44</v>
      </c>
      <c r="B10" s="4" t="s">
        <v>48</v>
      </c>
      <c r="C10" s="122" t="s">
        <v>2</v>
      </c>
      <c r="D10" s="122"/>
      <c r="E10" s="122"/>
      <c r="F10" s="4"/>
      <c r="G10" s="4"/>
      <c r="H10" s="6"/>
      <c r="I10" s="4"/>
    </row>
    <row r="11" spans="1:9" s="58" customFormat="1" ht="19.75" customHeight="1">
      <c r="A11" s="28" t="s">
        <v>38</v>
      </c>
      <c r="B11" s="59"/>
      <c r="C11" s="59"/>
      <c r="D11" s="60"/>
      <c r="E11" s="60"/>
      <c r="F11" s="60"/>
      <c r="G11" s="60"/>
      <c r="H11" s="61"/>
    </row>
    <row r="12" spans="1:9" s="7" customFormat="1" ht="37.25" customHeight="1">
      <c r="A12" s="116" t="s">
        <v>43</v>
      </c>
      <c r="B12" s="116"/>
      <c r="C12" s="116"/>
      <c r="D12" s="116"/>
      <c r="E12" s="116"/>
      <c r="F12" s="116"/>
      <c r="G12" s="4"/>
      <c r="H12" s="6"/>
      <c r="I12" s="4"/>
    </row>
    <row r="13" spans="1:9" s="7" customFormat="1" ht="19.75" customHeight="1">
      <c r="A13" s="4" t="s">
        <v>44</v>
      </c>
      <c r="B13" s="4" t="s">
        <v>45</v>
      </c>
      <c r="C13" s="87" t="s">
        <v>46</v>
      </c>
      <c r="D13" s="123" t="s">
        <v>47</v>
      </c>
      <c r="E13" s="123"/>
      <c r="F13" s="4"/>
      <c r="G13" s="4"/>
      <c r="H13" s="6"/>
      <c r="I13" s="4"/>
    </row>
    <row r="14" spans="1:9" s="7" customFormat="1" ht="37.25" customHeight="1">
      <c r="A14" s="115" t="s">
        <v>35</v>
      </c>
      <c r="B14" s="115"/>
      <c r="C14" s="115"/>
      <c r="D14" s="115"/>
      <c r="E14" s="115"/>
      <c r="F14" s="115"/>
      <c r="G14" s="4"/>
      <c r="H14" s="6"/>
      <c r="I14" s="4"/>
    </row>
    <row r="15" spans="1:9" s="7" customFormat="1" ht="19.75" customHeight="1">
      <c r="A15" s="4" t="s">
        <v>36</v>
      </c>
      <c r="B15" s="4"/>
      <c r="C15" s="4"/>
      <c r="D15" s="5"/>
      <c r="E15" s="5"/>
      <c r="F15" s="4"/>
      <c r="G15" s="4"/>
      <c r="H15" s="6"/>
      <c r="I15" s="4"/>
    </row>
    <row r="16" spans="1:9" s="7" customFormat="1" ht="35" customHeight="1">
      <c r="A16" s="119" t="s">
        <v>77</v>
      </c>
      <c r="B16" s="119"/>
      <c r="C16" s="119"/>
      <c r="D16" s="119"/>
      <c r="E16" s="119"/>
      <c r="F16" s="119"/>
      <c r="G16" s="4"/>
      <c r="H16" s="6"/>
      <c r="I16" s="4"/>
    </row>
    <row r="17" spans="1:9" s="7" customFormat="1" ht="38.5" customHeight="1">
      <c r="A17" s="119" t="s">
        <v>71</v>
      </c>
      <c r="B17" s="119"/>
      <c r="C17" s="119"/>
      <c r="D17" s="119"/>
      <c r="E17" s="119"/>
      <c r="F17" s="119"/>
      <c r="G17" s="8"/>
      <c r="H17" s="4"/>
      <c r="I17" s="4"/>
    </row>
    <row r="18" spans="1:9" ht="36" customHeight="1">
      <c r="C18" s="1"/>
      <c r="D18" s="1"/>
      <c r="E18" s="1"/>
      <c r="F18" s="1"/>
    </row>
    <row r="19" spans="1:9" s="9" customFormat="1" ht="46" customHeight="1">
      <c r="A19" s="53" t="s">
        <v>3</v>
      </c>
      <c r="B19" s="52" t="s">
        <v>59</v>
      </c>
      <c r="C19" s="52" t="s">
        <v>7</v>
      </c>
      <c r="D19" s="52" t="s">
        <v>4</v>
      </c>
      <c r="E19" s="15" t="s">
        <v>8</v>
      </c>
      <c r="F19" s="16" t="s">
        <v>9</v>
      </c>
    </row>
    <row r="20" spans="1:9" s="9" customFormat="1" ht="30" customHeight="1">
      <c r="A20" s="107">
        <v>1</v>
      </c>
      <c r="B20" s="108" t="s">
        <v>78</v>
      </c>
      <c r="C20" s="10" t="s">
        <v>37</v>
      </c>
      <c r="D20" s="10">
        <v>9</v>
      </c>
      <c r="E20" s="104">
        <v>2500000</v>
      </c>
      <c r="F20" s="102">
        <f>E20*D20</f>
        <v>22500000</v>
      </c>
      <c r="G20" s="8"/>
      <c r="H20" s="29"/>
    </row>
    <row r="21" spans="1:9" s="9" customFormat="1" ht="30" customHeight="1">
      <c r="A21" s="107">
        <v>2</v>
      </c>
      <c r="B21" s="108" t="s">
        <v>79</v>
      </c>
      <c r="C21" s="10" t="s">
        <v>37</v>
      </c>
      <c r="D21" s="10">
        <v>9</v>
      </c>
      <c r="E21" s="104">
        <v>2500000</v>
      </c>
      <c r="F21" s="102">
        <f>E21*D21</f>
        <v>22500000</v>
      </c>
      <c r="G21" s="8"/>
      <c r="H21" s="29"/>
    </row>
    <row r="22" spans="1:9" s="9" customFormat="1" ht="30" customHeight="1">
      <c r="A22" s="107">
        <v>3</v>
      </c>
      <c r="B22" s="108" t="s">
        <v>64</v>
      </c>
      <c r="C22" s="10" t="s">
        <v>37</v>
      </c>
      <c r="D22" s="10">
        <v>15</v>
      </c>
      <c r="E22" s="104">
        <v>3500000</v>
      </c>
      <c r="F22" s="102">
        <f>E22*D22</f>
        <v>52500000</v>
      </c>
      <c r="G22" s="8"/>
      <c r="H22" s="29"/>
    </row>
    <row r="23" spans="1:9" s="9" customFormat="1" ht="30" customHeight="1">
      <c r="A23" s="107">
        <v>4</v>
      </c>
      <c r="B23" s="108" t="s">
        <v>81</v>
      </c>
      <c r="C23" s="10" t="s">
        <v>37</v>
      </c>
      <c r="D23" s="10">
        <v>2</v>
      </c>
      <c r="E23" s="104">
        <v>4000000</v>
      </c>
      <c r="F23" s="102">
        <f>E23*D23</f>
        <v>8000000</v>
      </c>
      <c r="G23" s="8"/>
      <c r="H23" s="29"/>
    </row>
    <row r="24" spans="1:9" s="22" customFormat="1" ht="30" customHeight="1">
      <c r="A24" s="107">
        <v>5</v>
      </c>
      <c r="B24" s="108" t="s">
        <v>41</v>
      </c>
      <c r="C24" s="20" t="s">
        <v>37</v>
      </c>
      <c r="D24" s="106">
        <v>33</v>
      </c>
      <c r="E24" s="105">
        <v>120000</v>
      </c>
      <c r="F24" s="102">
        <f>E24*D24</f>
        <v>3960000</v>
      </c>
      <c r="H24" s="30"/>
    </row>
    <row r="25" spans="1:9" s="22" customFormat="1" ht="30" customHeight="1">
      <c r="A25" s="107"/>
      <c r="B25" s="109" t="s">
        <v>80</v>
      </c>
      <c r="C25" s="20"/>
      <c r="D25" s="57"/>
      <c r="E25" s="17"/>
      <c r="F25" s="21">
        <f>SUM(F20:F24)</f>
        <v>109460000</v>
      </c>
      <c r="H25" s="30"/>
    </row>
    <row r="26" spans="1:9" s="22" customFormat="1" ht="30" customHeight="1">
      <c r="A26" s="18"/>
      <c r="B26" s="19" t="s">
        <v>82</v>
      </c>
      <c r="C26" s="20"/>
      <c r="D26" s="23"/>
      <c r="E26" s="17"/>
      <c r="F26" s="21">
        <f>+F25*8%</f>
        <v>8756800</v>
      </c>
    </row>
    <row r="27" spans="1:9" s="22" customFormat="1" ht="30" customHeight="1">
      <c r="A27" s="18"/>
      <c r="B27" s="19" t="s">
        <v>10</v>
      </c>
      <c r="C27" s="24"/>
      <c r="D27" s="25"/>
      <c r="E27" s="21"/>
      <c r="F27" s="21">
        <f>+F25+F26</f>
        <v>118216800</v>
      </c>
    </row>
    <row r="28" spans="1:9" ht="26.5" customHeight="1">
      <c r="A28" s="120" t="s">
        <v>60</v>
      </c>
      <c r="B28" s="120"/>
      <c r="C28" s="120"/>
      <c r="D28" s="120"/>
      <c r="E28" s="120"/>
      <c r="F28" s="120"/>
    </row>
    <row r="29" spans="1:9" ht="36" customHeight="1">
      <c r="A29" s="119" t="s">
        <v>16</v>
      </c>
      <c r="B29" s="119"/>
      <c r="C29" s="119"/>
      <c r="D29" s="119"/>
      <c r="E29" s="119"/>
      <c r="F29" s="119"/>
    </row>
    <row r="30" spans="1:9" s="11" customFormat="1">
      <c r="A30" s="117" t="s">
        <v>18</v>
      </c>
      <c r="B30" s="117"/>
      <c r="C30" s="118" t="s">
        <v>49</v>
      </c>
      <c r="D30" s="118"/>
      <c r="E30" s="118"/>
      <c r="F30" s="118"/>
    </row>
  </sheetData>
  <mergeCells count="18">
    <mergeCell ref="A7:F7"/>
    <mergeCell ref="A9:F9"/>
    <mergeCell ref="A12:F12"/>
    <mergeCell ref="A30:B30"/>
    <mergeCell ref="C30:F30"/>
    <mergeCell ref="A14:F14"/>
    <mergeCell ref="A17:F17"/>
    <mergeCell ref="A16:F16"/>
    <mergeCell ref="A28:F28"/>
    <mergeCell ref="A29:F29"/>
    <mergeCell ref="A8:F8"/>
    <mergeCell ref="C10:E10"/>
    <mergeCell ref="D13:E13"/>
    <mergeCell ref="A1:F1"/>
    <mergeCell ref="A2:F2"/>
    <mergeCell ref="A4:F4"/>
    <mergeCell ref="A5:F5"/>
    <mergeCell ref="A6:F6"/>
  </mergeCells>
  <pageMargins left="0.7" right="0.7" top="0.75" bottom="0.75" header="0.3" footer="0.3"/>
  <pageSetup paperSize="9" scale="68" fitToHeight="0" orientation="portrait" copies="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zoomScaleNormal="100" workbookViewId="0">
      <selection sqref="A1:D27"/>
    </sheetView>
  </sheetViews>
  <sheetFormatPr baseColWidth="10" defaultColWidth="16.1640625" defaultRowHeight="18"/>
  <cols>
    <col min="1" max="1" width="8.6640625" style="32" customWidth="1"/>
    <col min="2" max="2" width="40" style="32" customWidth="1"/>
    <col min="3" max="3" width="29.5" style="32" customWidth="1"/>
    <col min="4" max="4" width="24.83203125" style="32" customWidth="1"/>
    <col min="5" max="5" width="8.6640625" style="32" customWidth="1"/>
    <col min="6" max="6" width="19" style="32" customWidth="1"/>
    <col min="7" max="11" width="8" style="32" customWidth="1"/>
    <col min="12" max="12" width="20.6640625" style="32" customWidth="1"/>
    <col min="13" max="242" width="8" style="32" customWidth="1"/>
    <col min="243" max="243" width="15" style="32" customWidth="1"/>
    <col min="244" max="244" width="8" style="32" customWidth="1"/>
    <col min="245" max="245" width="14.1640625" style="32" customWidth="1"/>
    <col min="246" max="246" width="8" style="32" customWidth="1"/>
    <col min="247" max="247" width="21.83203125" style="32" customWidth="1"/>
    <col min="248" max="248" width="16.1640625" style="32"/>
    <col min="249" max="249" width="8" style="32" customWidth="1"/>
    <col min="250" max="250" width="37.1640625" style="32" customWidth="1"/>
    <col min="251" max="251" width="21.5" style="32" customWidth="1"/>
    <col min="252" max="252" width="20.33203125" style="32" customWidth="1"/>
    <col min="253" max="253" width="16.83203125" style="32" bestFit="1" customWidth="1"/>
    <col min="254" max="254" width="15.6640625" style="32" customWidth="1"/>
    <col min="255" max="498" width="8" style="32" customWidth="1"/>
    <col min="499" max="499" width="15" style="32" customWidth="1"/>
    <col min="500" max="500" width="8" style="32" customWidth="1"/>
    <col min="501" max="501" width="14.1640625" style="32" customWidth="1"/>
    <col min="502" max="502" width="8" style="32" customWidth="1"/>
    <col min="503" max="503" width="21.83203125" style="32" customWidth="1"/>
    <col min="504" max="504" width="16.1640625" style="32"/>
    <col min="505" max="505" width="8" style="32" customWidth="1"/>
    <col min="506" max="506" width="37.1640625" style="32" customWidth="1"/>
    <col min="507" max="507" width="21.5" style="32" customWidth="1"/>
    <col min="508" max="508" width="20.33203125" style="32" customWidth="1"/>
    <col min="509" max="509" width="16.83203125" style="32" bestFit="1" customWidth="1"/>
    <col min="510" max="510" width="15.6640625" style="32" customWidth="1"/>
    <col min="511" max="754" width="8" style="32" customWidth="1"/>
    <col min="755" max="755" width="15" style="32" customWidth="1"/>
    <col min="756" max="756" width="8" style="32" customWidth="1"/>
    <col min="757" max="757" width="14.1640625" style="32" customWidth="1"/>
    <col min="758" max="758" width="8" style="32" customWidth="1"/>
    <col min="759" max="759" width="21.83203125" style="32" customWidth="1"/>
    <col min="760" max="760" width="16.1640625" style="32"/>
    <col min="761" max="761" width="8" style="32" customWidth="1"/>
    <col min="762" max="762" width="37.1640625" style="32" customWidth="1"/>
    <col min="763" max="763" width="21.5" style="32" customWidth="1"/>
    <col min="764" max="764" width="20.33203125" style="32" customWidth="1"/>
    <col min="765" max="765" width="16.83203125" style="32" bestFit="1" customWidth="1"/>
    <col min="766" max="766" width="15.6640625" style="32" customWidth="1"/>
    <col min="767" max="1010" width="8" style="32" customWidth="1"/>
    <col min="1011" max="1011" width="15" style="32" customWidth="1"/>
    <col min="1012" max="1012" width="8" style="32" customWidth="1"/>
    <col min="1013" max="1013" width="14.1640625" style="32" customWidth="1"/>
    <col min="1014" max="1014" width="8" style="32" customWidth="1"/>
    <col min="1015" max="1015" width="21.83203125" style="32" customWidth="1"/>
    <col min="1016" max="1016" width="16.1640625" style="32"/>
    <col min="1017" max="1017" width="8" style="32" customWidth="1"/>
    <col min="1018" max="1018" width="37.1640625" style="32" customWidth="1"/>
    <col min="1019" max="1019" width="21.5" style="32" customWidth="1"/>
    <col min="1020" max="1020" width="20.33203125" style="32" customWidth="1"/>
    <col min="1021" max="1021" width="16.83203125" style="32" bestFit="1" customWidth="1"/>
    <col min="1022" max="1022" width="15.6640625" style="32" customWidth="1"/>
    <col min="1023" max="1266" width="8" style="32" customWidth="1"/>
    <col min="1267" max="1267" width="15" style="32" customWidth="1"/>
    <col min="1268" max="1268" width="8" style="32" customWidth="1"/>
    <col min="1269" max="1269" width="14.1640625" style="32" customWidth="1"/>
    <col min="1270" max="1270" width="8" style="32" customWidth="1"/>
    <col min="1271" max="1271" width="21.83203125" style="32" customWidth="1"/>
    <col min="1272" max="1272" width="16.1640625" style="32"/>
    <col min="1273" max="1273" width="8" style="32" customWidth="1"/>
    <col min="1274" max="1274" width="37.1640625" style="32" customWidth="1"/>
    <col min="1275" max="1275" width="21.5" style="32" customWidth="1"/>
    <col min="1276" max="1276" width="20.33203125" style="32" customWidth="1"/>
    <col min="1277" max="1277" width="16.83203125" style="32" bestFit="1" customWidth="1"/>
    <col min="1278" max="1278" width="15.6640625" style="32" customWidth="1"/>
    <col min="1279" max="1522" width="8" style="32" customWidth="1"/>
    <col min="1523" max="1523" width="15" style="32" customWidth="1"/>
    <col min="1524" max="1524" width="8" style="32" customWidth="1"/>
    <col min="1525" max="1525" width="14.1640625" style="32" customWidth="1"/>
    <col min="1526" max="1526" width="8" style="32" customWidth="1"/>
    <col min="1527" max="1527" width="21.83203125" style="32" customWidth="1"/>
    <col min="1528" max="1528" width="16.1640625" style="32"/>
    <col min="1529" max="1529" width="8" style="32" customWidth="1"/>
    <col min="1530" max="1530" width="37.1640625" style="32" customWidth="1"/>
    <col min="1531" max="1531" width="21.5" style="32" customWidth="1"/>
    <col min="1532" max="1532" width="20.33203125" style="32" customWidth="1"/>
    <col min="1533" max="1533" width="16.83203125" style="32" bestFit="1" customWidth="1"/>
    <col min="1534" max="1534" width="15.6640625" style="32" customWidth="1"/>
    <col min="1535" max="1778" width="8" style="32" customWidth="1"/>
    <col min="1779" max="1779" width="15" style="32" customWidth="1"/>
    <col min="1780" max="1780" width="8" style="32" customWidth="1"/>
    <col min="1781" max="1781" width="14.1640625" style="32" customWidth="1"/>
    <col min="1782" max="1782" width="8" style="32" customWidth="1"/>
    <col min="1783" max="1783" width="21.83203125" style="32" customWidth="1"/>
    <col min="1784" max="1784" width="16.1640625" style="32"/>
    <col min="1785" max="1785" width="8" style="32" customWidth="1"/>
    <col min="1786" max="1786" width="37.1640625" style="32" customWidth="1"/>
    <col min="1787" max="1787" width="21.5" style="32" customWidth="1"/>
    <col min="1788" max="1788" width="20.33203125" style="32" customWidth="1"/>
    <col min="1789" max="1789" width="16.83203125" style="32" bestFit="1" customWidth="1"/>
    <col min="1790" max="1790" width="15.6640625" style="32" customWidth="1"/>
    <col min="1791" max="2034" width="8" style="32" customWidth="1"/>
    <col min="2035" max="2035" width="15" style="32" customWidth="1"/>
    <col min="2036" max="2036" width="8" style="32" customWidth="1"/>
    <col min="2037" max="2037" width="14.1640625" style="32" customWidth="1"/>
    <col min="2038" max="2038" width="8" style="32" customWidth="1"/>
    <col min="2039" max="2039" width="21.83203125" style="32" customWidth="1"/>
    <col min="2040" max="2040" width="16.1640625" style="32"/>
    <col min="2041" max="2041" width="8" style="32" customWidth="1"/>
    <col min="2042" max="2042" width="37.1640625" style="32" customWidth="1"/>
    <col min="2043" max="2043" width="21.5" style="32" customWidth="1"/>
    <col min="2044" max="2044" width="20.33203125" style="32" customWidth="1"/>
    <col min="2045" max="2045" width="16.83203125" style="32" bestFit="1" customWidth="1"/>
    <col min="2046" max="2046" width="15.6640625" style="32" customWidth="1"/>
    <col min="2047" max="2290" width="8" style="32" customWidth="1"/>
    <col min="2291" max="2291" width="15" style="32" customWidth="1"/>
    <col min="2292" max="2292" width="8" style="32" customWidth="1"/>
    <col min="2293" max="2293" width="14.1640625" style="32" customWidth="1"/>
    <col min="2294" max="2294" width="8" style="32" customWidth="1"/>
    <col min="2295" max="2295" width="21.83203125" style="32" customWidth="1"/>
    <col min="2296" max="2296" width="16.1640625" style="32"/>
    <col min="2297" max="2297" width="8" style="32" customWidth="1"/>
    <col min="2298" max="2298" width="37.1640625" style="32" customWidth="1"/>
    <col min="2299" max="2299" width="21.5" style="32" customWidth="1"/>
    <col min="2300" max="2300" width="20.33203125" style="32" customWidth="1"/>
    <col min="2301" max="2301" width="16.83203125" style="32" bestFit="1" customWidth="1"/>
    <col min="2302" max="2302" width="15.6640625" style="32" customWidth="1"/>
    <col min="2303" max="2546" width="8" style="32" customWidth="1"/>
    <col min="2547" max="2547" width="15" style="32" customWidth="1"/>
    <col min="2548" max="2548" width="8" style="32" customWidth="1"/>
    <col min="2549" max="2549" width="14.1640625" style="32" customWidth="1"/>
    <col min="2550" max="2550" width="8" style="32" customWidth="1"/>
    <col min="2551" max="2551" width="21.83203125" style="32" customWidth="1"/>
    <col min="2552" max="2552" width="16.1640625" style="32"/>
    <col min="2553" max="2553" width="8" style="32" customWidth="1"/>
    <col min="2554" max="2554" width="37.1640625" style="32" customWidth="1"/>
    <col min="2555" max="2555" width="21.5" style="32" customWidth="1"/>
    <col min="2556" max="2556" width="20.33203125" style="32" customWidth="1"/>
    <col min="2557" max="2557" width="16.83203125" style="32" bestFit="1" customWidth="1"/>
    <col min="2558" max="2558" width="15.6640625" style="32" customWidth="1"/>
    <col min="2559" max="2802" width="8" style="32" customWidth="1"/>
    <col min="2803" max="2803" width="15" style="32" customWidth="1"/>
    <col min="2804" max="2804" width="8" style="32" customWidth="1"/>
    <col min="2805" max="2805" width="14.1640625" style="32" customWidth="1"/>
    <col min="2806" max="2806" width="8" style="32" customWidth="1"/>
    <col min="2807" max="2807" width="21.83203125" style="32" customWidth="1"/>
    <col min="2808" max="2808" width="16.1640625" style="32"/>
    <col min="2809" max="2809" width="8" style="32" customWidth="1"/>
    <col min="2810" max="2810" width="37.1640625" style="32" customWidth="1"/>
    <col min="2811" max="2811" width="21.5" style="32" customWidth="1"/>
    <col min="2812" max="2812" width="20.33203125" style="32" customWidth="1"/>
    <col min="2813" max="2813" width="16.83203125" style="32" bestFit="1" customWidth="1"/>
    <col min="2814" max="2814" width="15.6640625" style="32" customWidth="1"/>
    <col min="2815" max="3058" width="8" style="32" customWidth="1"/>
    <col min="3059" max="3059" width="15" style="32" customWidth="1"/>
    <col min="3060" max="3060" width="8" style="32" customWidth="1"/>
    <col min="3061" max="3061" width="14.1640625" style="32" customWidth="1"/>
    <col min="3062" max="3062" width="8" style="32" customWidth="1"/>
    <col min="3063" max="3063" width="21.83203125" style="32" customWidth="1"/>
    <col min="3064" max="3064" width="16.1640625" style="32"/>
    <col min="3065" max="3065" width="8" style="32" customWidth="1"/>
    <col min="3066" max="3066" width="37.1640625" style="32" customWidth="1"/>
    <col min="3067" max="3067" width="21.5" style="32" customWidth="1"/>
    <col min="3068" max="3068" width="20.33203125" style="32" customWidth="1"/>
    <col min="3069" max="3069" width="16.83203125" style="32" bestFit="1" customWidth="1"/>
    <col min="3070" max="3070" width="15.6640625" style="32" customWidth="1"/>
    <col min="3071" max="3314" width="8" style="32" customWidth="1"/>
    <col min="3315" max="3315" width="15" style="32" customWidth="1"/>
    <col min="3316" max="3316" width="8" style="32" customWidth="1"/>
    <col min="3317" max="3317" width="14.1640625" style="32" customWidth="1"/>
    <col min="3318" max="3318" width="8" style="32" customWidth="1"/>
    <col min="3319" max="3319" width="21.83203125" style="32" customWidth="1"/>
    <col min="3320" max="3320" width="16.1640625" style="32"/>
    <col min="3321" max="3321" width="8" style="32" customWidth="1"/>
    <col min="3322" max="3322" width="37.1640625" style="32" customWidth="1"/>
    <col min="3323" max="3323" width="21.5" style="32" customWidth="1"/>
    <col min="3324" max="3324" width="20.33203125" style="32" customWidth="1"/>
    <col min="3325" max="3325" width="16.83203125" style="32" bestFit="1" customWidth="1"/>
    <col min="3326" max="3326" width="15.6640625" style="32" customWidth="1"/>
    <col min="3327" max="3570" width="8" style="32" customWidth="1"/>
    <col min="3571" max="3571" width="15" style="32" customWidth="1"/>
    <col min="3572" max="3572" width="8" style="32" customWidth="1"/>
    <col min="3573" max="3573" width="14.1640625" style="32" customWidth="1"/>
    <col min="3574" max="3574" width="8" style="32" customWidth="1"/>
    <col min="3575" max="3575" width="21.83203125" style="32" customWidth="1"/>
    <col min="3576" max="3576" width="16.1640625" style="32"/>
    <col min="3577" max="3577" width="8" style="32" customWidth="1"/>
    <col min="3578" max="3578" width="37.1640625" style="32" customWidth="1"/>
    <col min="3579" max="3579" width="21.5" style="32" customWidth="1"/>
    <col min="3580" max="3580" width="20.33203125" style="32" customWidth="1"/>
    <col min="3581" max="3581" width="16.83203125" style="32" bestFit="1" customWidth="1"/>
    <col min="3582" max="3582" width="15.6640625" style="32" customWidth="1"/>
    <col min="3583" max="3826" width="8" style="32" customWidth="1"/>
    <col min="3827" max="3827" width="15" style="32" customWidth="1"/>
    <col min="3828" max="3828" width="8" style="32" customWidth="1"/>
    <col min="3829" max="3829" width="14.1640625" style="32" customWidth="1"/>
    <col min="3830" max="3830" width="8" style="32" customWidth="1"/>
    <col min="3831" max="3831" width="21.83203125" style="32" customWidth="1"/>
    <col min="3832" max="3832" width="16.1640625" style="32"/>
    <col min="3833" max="3833" width="8" style="32" customWidth="1"/>
    <col min="3834" max="3834" width="37.1640625" style="32" customWidth="1"/>
    <col min="3835" max="3835" width="21.5" style="32" customWidth="1"/>
    <col min="3836" max="3836" width="20.33203125" style="32" customWidth="1"/>
    <col min="3837" max="3837" width="16.83203125" style="32" bestFit="1" customWidth="1"/>
    <col min="3838" max="3838" width="15.6640625" style="32" customWidth="1"/>
    <col min="3839" max="4082" width="8" style="32" customWidth="1"/>
    <col min="4083" max="4083" width="15" style="32" customWidth="1"/>
    <col min="4084" max="4084" width="8" style="32" customWidth="1"/>
    <col min="4085" max="4085" width="14.1640625" style="32" customWidth="1"/>
    <col min="4086" max="4086" width="8" style="32" customWidth="1"/>
    <col min="4087" max="4087" width="21.83203125" style="32" customWidth="1"/>
    <col min="4088" max="4088" width="16.1640625" style="32"/>
    <col min="4089" max="4089" width="8" style="32" customWidth="1"/>
    <col min="4090" max="4090" width="37.1640625" style="32" customWidth="1"/>
    <col min="4091" max="4091" width="21.5" style="32" customWidth="1"/>
    <col min="4092" max="4092" width="20.33203125" style="32" customWidth="1"/>
    <col min="4093" max="4093" width="16.83203125" style="32" bestFit="1" customWidth="1"/>
    <col min="4094" max="4094" width="15.6640625" style="32" customWidth="1"/>
    <col min="4095" max="4338" width="8" style="32" customWidth="1"/>
    <col min="4339" max="4339" width="15" style="32" customWidth="1"/>
    <col min="4340" max="4340" width="8" style="32" customWidth="1"/>
    <col min="4341" max="4341" width="14.1640625" style="32" customWidth="1"/>
    <col min="4342" max="4342" width="8" style="32" customWidth="1"/>
    <col min="4343" max="4343" width="21.83203125" style="32" customWidth="1"/>
    <col min="4344" max="4344" width="16.1640625" style="32"/>
    <col min="4345" max="4345" width="8" style="32" customWidth="1"/>
    <col min="4346" max="4346" width="37.1640625" style="32" customWidth="1"/>
    <col min="4347" max="4347" width="21.5" style="32" customWidth="1"/>
    <col min="4348" max="4348" width="20.33203125" style="32" customWidth="1"/>
    <col min="4349" max="4349" width="16.83203125" style="32" bestFit="1" customWidth="1"/>
    <col min="4350" max="4350" width="15.6640625" style="32" customWidth="1"/>
    <col min="4351" max="4594" width="8" style="32" customWidth="1"/>
    <col min="4595" max="4595" width="15" style="32" customWidth="1"/>
    <col min="4596" max="4596" width="8" style="32" customWidth="1"/>
    <col min="4597" max="4597" width="14.1640625" style="32" customWidth="1"/>
    <col min="4598" max="4598" width="8" style="32" customWidth="1"/>
    <col min="4599" max="4599" width="21.83203125" style="32" customWidth="1"/>
    <col min="4600" max="4600" width="16.1640625" style="32"/>
    <col min="4601" max="4601" width="8" style="32" customWidth="1"/>
    <col min="4602" max="4602" width="37.1640625" style="32" customWidth="1"/>
    <col min="4603" max="4603" width="21.5" style="32" customWidth="1"/>
    <col min="4604" max="4604" width="20.33203125" style="32" customWidth="1"/>
    <col min="4605" max="4605" width="16.83203125" style="32" bestFit="1" customWidth="1"/>
    <col min="4606" max="4606" width="15.6640625" style="32" customWidth="1"/>
    <col min="4607" max="4850" width="8" style="32" customWidth="1"/>
    <col min="4851" max="4851" width="15" style="32" customWidth="1"/>
    <col min="4852" max="4852" width="8" style="32" customWidth="1"/>
    <col min="4853" max="4853" width="14.1640625" style="32" customWidth="1"/>
    <col min="4854" max="4854" width="8" style="32" customWidth="1"/>
    <col min="4855" max="4855" width="21.83203125" style="32" customWidth="1"/>
    <col min="4856" max="4856" width="16.1640625" style="32"/>
    <col min="4857" max="4857" width="8" style="32" customWidth="1"/>
    <col min="4858" max="4858" width="37.1640625" style="32" customWidth="1"/>
    <col min="4859" max="4859" width="21.5" style="32" customWidth="1"/>
    <col min="4860" max="4860" width="20.33203125" style="32" customWidth="1"/>
    <col min="4861" max="4861" width="16.83203125" style="32" bestFit="1" customWidth="1"/>
    <col min="4862" max="4862" width="15.6640625" style="32" customWidth="1"/>
    <col min="4863" max="5106" width="8" style="32" customWidth="1"/>
    <col min="5107" max="5107" width="15" style="32" customWidth="1"/>
    <col min="5108" max="5108" width="8" style="32" customWidth="1"/>
    <col min="5109" max="5109" width="14.1640625" style="32" customWidth="1"/>
    <col min="5110" max="5110" width="8" style="32" customWidth="1"/>
    <col min="5111" max="5111" width="21.83203125" style="32" customWidth="1"/>
    <col min="5112" max="5112" width="16.1640625" style="32"/>
    <col min="5113" max="5113" width="8" style="32" customWidth="1"/>
    <col min="5114" max="5114" width="37.1640625" style="32" customWidth="1"/>
    <col min="5115" max="5115" width="21.5" style="32" customWidth="1"/>
    <col min="5116" max="5116" width="20.33203125" style="32" customWidth="1"/>
    <col min="5117" max="5117" width="16.83203125" style="32" bestFit="1" customWidth="1"/>
    <col min="5118" max="5118" width="15.6640625" style="32" customWidth="1"/>
    <col min="5119" max="5362" width="8" style="32" customWidth="1"/>
    <col min="5363" max="5363" width="15" style="32" customWidth="1"/>
    <col min="5364" max="5364" width="8" style="32" customWidth="1"/>
    <col min="5365" max="5365" width="14.1640625" style="32" customWidth="1"/>
    <col min="5366" max="5366" width="8" style="32" customWidth="1"/>
    <col min="5367" max="5367" width="21.83203125" style="32" customWidth="1"/>
    <col min="5368" max="5368" width="16.1640625" style="32"/>
    <col min="5369" max="5369" width="8" style="32" customWidth="1"/>
    <col min="5370" max="5370" width="37.1640625" style="32" customWidth="1"/>
    <col min="5371" max="5371" width="21.5" style="32" customWidth="1"/>
    <col min="5372" max="5372" width="20.33203125" style="32" customWidth="1"/>
    <col min="5373" max="5373" width="16.83203125" style="32" bestFit="1" customWidth="1"/>
    <col min="5374" max="5374" width="15.6640625" style="32" customWidth="1"/>
    <col min="5375" max="5618" width="8" style="32" customWidth="1"/>
    <col min="5619" max="5619" width="15" style="32" customWidth="1"/>
    <col min="5620" max="5620" width="8" style="32" customWidth="1"/>
    <col min="5621" max="5621" width="14.1640625" style="32" customWidth="1"/>
    <col min="5622" max="5622" width="8" style="32" customWidth="1"/>
    <col min="5623" max="5623" width="21.83203125" style="32" customWidth="1"/>
    <col min="5624" max="5624" width="16.1640625" style="32"/>
    <col min="5625" max="5625" width="8" style="32" customWidth="1"/>
    <col min="5626" max="5626" width="37.1640625" style="32" customWidth="1"/>
    <col min="5627" max="5627" width="21.5" style="32" customWidth="1"/>
    <col min="5628" max="5628" width="20.33203125" style="32" customWidth="1"/>
    <col min="5629" max="5629" width="16.83203125" style="32" bestFit="1" customWidth="1"/>
    <col min="5630" max="5630" width="15.6640625" style="32" customWidth="1"/>
    <col min="5631" max="5874" width="8" style="32" customWidth="1"/>
    <col min="5875" max="5875" width="15" style="32" customWidth="1"/>
    <col min="5876" max="5876" width="8" style="32" customWidth="1"/>
    <col min="5877" max="5877" width="14.1640625" style="32" customWidth="1"/>
    <col min="5878" max="5878" width="8" style="32" customWidth="1"/>
    <col min="5879" max="5879" width="21.83203125" style="32" customWidth="1"/>
    <col min="5880" max="5880" width="16.1640625" style="32"/>
    <col min="5881" max="5881" width="8" style="32" customWidth="1"/>
    <col min="5882" max="5882" width="37.1640625" style="32" customWidth="1"/>
    <col min="5883" max="5883" width="21.5" style="32" customWidth="1"/>
    <col min="5884" max="5884" width="20.33203125" style="32" customWidth="1"/>
    <col min="5885" max="5885" width="16.83203125" style="32" bestFit="1" customWidth="1"/>
    <col min="5886" max="5886" width="15.6640625" style="32" customWidth="1"/>
    <col min="5887" max="6130" width="8" style="32" customWidth="1"/>
    <col min="6131" max="6131" width="15" style="32" customWidth="1"/>
    <col min="6132" max="6132" width="8" style="32" customWidth="1"/>
    <col min="6133" max="6133" width="14.1640625" style="32" customWidth="1"/>
    <col min="6134" max="6134" width="8" style="32" customWidth="1"/>
    <col min="6135" max="6135" width="21.83203125" style="32" customWidth="1"/>
    <col min="6136" max="6136" width="16.1640625" style="32"/>
    <col min="6137" max="6137" width="8" style="32" customWidth="1"/>
    <col min="6138" max="6138" width="37.1640625" style="32" customWidth="1"/>
    <col min="6139" max="6139" width="21.5" style="32" customWidth="1"/>
    <col min="6140" max="6140" width="20.33203125" style="32" customWidth="1"/>
    <col min="6141" max="6141" width="16.83203125" style="32" bestFit="1" customWidth="1"/>
    <col min="6142" max="6142" width="15.6640625" style="32" customWidth="1"/>
    <col min="6143" max="6386" width="8" style="32" customWidth="1"/>
    <col min="6387" max="6387" width="15" style="32" customWidth="1"/>
    <col min="6388" max="6388" width="8" style="32" customWidth="1"/>
    <col min="6389" max="6389" width="14.1640625" style="32" customWidth="1"/>
    <col min="6390" max="6390" width="8" style="32" customWidth="1"/>
    <col min="6391" max="6391" width="21.83203125" style="32" customWidth="1"/>
    <col min="6392" max="6392" width="16.1640625" style="32"/>
    <col min="6393" max="6393" width="8" style="32" customWidth="1"/>
    <col min="6394" max="6394" width="37.1640625" style="32" customWidth="1"/>
    <col min="6395" max="6395" width="21.5" style="32" customWidth="1"/>
    <col min="6396" max="6396" width="20.33203125" style="32" customWidth="1"/>
    <col min="6397" max="6397" width="16.83203125" style="32" bestFit="1" customWidth="1"/>
    <col min="6398" max="6398" width="15.6640625" style="32" customWidth="1"/>
    <col min="6399" max="6642" width="8" style="32" customWidth="1"/>
    <col min="6643" max="6643" width="15" style="32" customWidth="1"/>
    <col min="6644" max="6644" width="8" style="32" customWidth="1"/>
    <col min="6645" max="6645" width="14.1640625" style="32" customWidth="1"/>
    <col min="6646" max="6646" width="8" style="32" customWidth="1"/>
    <col min="6647" max="6647" width="21.83203125" style="32" customWidth="1"/>
    <col min="6648" max="6648" width="16.1640625" style="32"/>
    <col min="6649" max="6649" width="8" style="32" customWidth="1"/>
    <col min="6650" max="6650" width="37.1640625" style="32" customWidth="1"/>
    <col min="6651" max="6651" width="21.5" style="32" customWidth="1"/>
    <col min="6652" max="6652" width="20.33203125" style="32" customWidth="1"/>
    <col min="6653" max="6653" width="16.83203125" style="32" bestFit="1" customWidth="1"/>
    <col min="6654" max="6654" width="15.6640625" style="32" customWidth="1"/>
    <col min="6655" max="6898" width="8" style="32" customWidth="1"/>
    <col min="6899" max="6899" width="15" style="32" customWidth="1"/>
    <col min="6900" max="6900" width="8" style="32" customWidth="1"/>
    <col min="6901" max="6901" width="14.1640625" style="32" customWidth="1"/>
    <col min="6902" max="6902" width="8" style="32" customWidth="1"/>
    <col min="6903" max="6903" width="21.83203125" style="32" customWidth="1"/>
    <col min="6904" max="6904" width="16.1640625" style="32"/>
    <col min="6905" max="6905" width="8" style="32" customWidth="1"/>
    <col min="6906" max="6906" width="37.1640625" style="32" customWidth="1"/>
    <col min="6907" max="6907" width="21.5" style="32" customWidth="1"/>
    <col min="6908" max="6908" width="20.33203125" style="32" customWidth="1"/>
    <col min="6909" max="6909" width="16.83203125" style="32" bestFit="1" customWidth="1"/>
    <col min="6910" max="6910" width="15.6640625" style="32" customWidth="1"/>
    <col min="6911" max="7154" width="8" style="32" customWidth="1"/>
    <col min="7155" max="7155" width="15" style="32" customWidth="1"/>
    <col min="7156" max="7156" width="8" style="32" customWidth="1"/>
    <col min="7157" max="7157" width="14.1640625" style="32" customWidth="1"/>
    <col min="7158" max="7158" width="8" style="32" customWidth="1"/>
    <col min="7159" max="7159" width="21.83203125" style="32" customWidth="1"/>
    <col min="7160" max="7160" width="16.1640625" style="32"/>
    <col min="7161" max="7161" width="8" style="32" customWidth="1"/>
    <col min="7162" max="7162" width="37.1640625" style="32" customWidth="1"/>
    <col min="7163" max="7163" width="21.5" style="32" customWidth="1"/>
    <col min="7164" max="7164" width="20.33203125" style="32" customWidth="1"/>
    <col min="7165" max="7165" width="16.83203125" style="32" bestFit="1" customWidth="1"/>
    <col min="7166" max="7166" width="15.6640625" style="32" customWidth="1"/>
    <col min="7167" max="7410" width="8" style="32" customWidth="1"/>
    <col min="7411" max="7411" width="15" style="32" customWidth="1"/>
    <col min="7412" max="7412" width="8" style="32" customWidth="1"/>
    <col min="7413" max="7413" width="14.1640625" style="32" customWidth="1"/>
    <col min="7414" max="7414" width="8" style="32" customWidth="1"/>
    <col min="7415" max="7415" width="21.83203125" style="32" customWidth="1"/>
    <col min="7416" max="7416" width="16.1640625" style="32"/>
    <col min="7417" max="7417" width="8" style="32" customWidth="1"/>
    <col min="7418" max="7418" width="37.1640625" style="32" customWidth="1"/>
    <col min="7419" max="7419" width="21.5" style="32" customWidth="1"/>
    <col min="7420" max="7420" width="20.33203125" style="32" customWidth="1"/>
    <col min="7421" max="7421" width="16.83203125" style="32" bestFit="1" customWidth="1"/>
    <col min="7422" max="7422" width="15.6640625" style="32" customWidth="1"/>
    <col min="7423" max="7666" width="8" style="32" customWidth="1"/>
    <col min="7667" max="7667" width="15" style="32" customWidth="1"/>
    <col min="7668" max="7668" width="8" style="32" customWidth="1"/>
    <col min="7669" max="7669" width="14.1640625" style="32" customWidth="1"/>
    <col min="7670" max="7670" width="8" style="32" customWidth="1"/>
    <col min="7671" max="7671" width="21.83203125" style="32" customWidth="1"/>
    <col min="7672" max="7672" width="16.1640625" style="32"/>
    <col min="7673" max="7673" width="8" style="32" customWidth="1"/>
    <col min="7674" max="7674" width="37.1640625" style="32" customWidth="1"/>
    <col min="7675" max="7675" width="21.5" style="32" customWidth="1"/>
    <col min="7676" max="7676" width="20.33203125" style="32" customWidth="1"/>
    <col min="7677" max="7677" width="16.83203125" style="32" bestFit="1" customWidth="1"/>
    <col min="7678" max="7678" width="15.6640625" style="32" customWidth="1"/>
    <col min="7679" max="7922" width="8" style="32" customWidth="1"/>
    <col min="7923" max="7923" width="15" style="32" customWidth="1"/>
    <col min="7924" max="7924" width="8" style="32" customWidth="1"/>
    <col min="7925" max="7925" width="14.1640625" style="32" customWidth="1"/>
    <col min="7926" max="7926" width="8" style="32" customWidth="1"/>
    <col min="7927" max="7927" width="21.83203125" style="32" customWidth="1"/>
    <col min="7928" max="7928" width="16.1640625" style="32"/>
    <col min="7929" max="7929" width="8" style="32" customWidth="1"/>
    <col min="7930" max="7930" width="37.1640625" style="32" customWidth="1"/>
    <col min="7931" max="7931" width="21.5" style="32" customWidth="1"/>
    <col min="7932" max="7932" width="20.33203125" style="32" customWidth="1"/>
    <col min="7933" max="7933" width="16.83203125" style="32" bestFit="1" customWidth="1"/>
    <col min="7934" max="7934" width="15.6640625" style="32" customWidth="1"/>
    <col min="7935" max="8178" width="8" style="32" customWidth="1"/>
    <col min="8179" max="8179" width="15" style="32" customWidth="1"/>
    <col min="8180" max="8180" width="8" style="32" customWidth="1"/>
    <col min="8181" max="8181" width="14.1640625" style="32" customWidth="1"/>
    <col min="8182" max="8182" width="8" style="32" customWidth="1"/>
    <col min="8183" max="8183" width="21.83203125" style="32" customWidth="1"/>
    <col min="8184" max="8184" width="16.1640625" style="32"/>
    <col min="8185" max="8185" width="8" style="32" customWidth="1"/>
    <col min="8186" max="8186" width="37.1640625" style="32" customWidth="1"/>
    <col min="8187" max="8187" width="21.5" style="32" customWidth="1"/>
    <col min="8188" max="8188" width="20.33203125" style="32" customWidth="1"/>
    <col min="8189" max="8189" width="16.83203125" style="32" bestFit="1" customWidth="1"/>
    <col min="8190" max="8190" width="15.6640625" style="32" customWidth="1"/>
    <col min="8191" max="8434" width="8" style="32" customWidth="1"/>
    <col min="8435" max="8435" width="15" style="32" customWidth="1"/>
    <col min="8436" max="8436" width="8" style="32" customWidth="1"/>
    <col min="8437" max="8437" width="14.1640625" style="32" customWidth="1"/>
    <col min="8438" max="8438" width="8" style="32" customWidth="1"/>
    <col min="8439" max="8439" width="21.83203125" style="32" customWidth="1"/>
    <col min="8440" max="8440" width="16.1640625" style="32"/>
    <col min="8441" max="8441" width="8" style="32" customWidth="1"/>
    <col min="8442" max="8442" width="37.1640625" style="32" customWidth="1"/>
    <col min="8443" max="8443" width="21.5" style="32" customWidth="1"/>
    <col min="8444" max="8444" width="20.33203125" style="32" customWidth="1"/>
    <col min="8445" max="8445" width="16.83203125" style="32" bestFit="1" customWidth="1"/>
    <col min="8446" max="8446" width="15.6640625" style="32" customWidth="1"/>
    <col min="8447" max="8690" width="8" style="32" customWidth="1"/>
    <col min="8691" max="8691" width="15" style="32" customWidth="1"/>
    <col min="8692" max="8692" width="8" style="32" customWidth="1"/>
    <col min="8693" max="8693" width="14.1640625" style="32" customWidth="1"/>
    <col min="8694" max="8694" width="8" style="32" customWidth="1"/>
    <col min="8695" max="8695" width="21.83203125" style="32" customWidth="1"/>
    <col min="8696" max="8696" width="16.1640625" style="32"/>
    <col min="8697" max="8697" width="8" style="32" customWidth="1"/>
    <col min="8698" max="8698" width="37.1640625" style="32" customWidth="1"/>
    <col min="8699" max="8699" width="21.5" style="32" customWidth="1"/>
    <col min="8700" max="8700" width="20.33203125" style="32" customWidth="1"/>
    <col min="8701" max="8701" width="16.83203125" style="32" bestFit="1" customWidth="1"/>
    <col min="8702" max="8702" width="15.6640625" style="32" customWidth="1"/>
    <col min="8703" max="8946" width="8" style="32" customWidth="1"/>
    <col min="8947" max="8947" width="15" style="32" customWidth="1"/>
    <col min="8948" max="8948" width="8" style="32" customWidth="1"/>
    <col min="8949" max="8949" width="14.1640625" style="32" customWidth="1"/>
    <col min="8950" max="8950" width="8" style="32" customWidth="1"/>
    <col min="8951" max="8951" width="21.83203125" style="32" customWidth="1"/>
    <col min="8952" max="8952" width="16.1640625" style="32"/>
    <col min="8953" max="8953" width="8" style="32" customWidth="1"/>
    <col min="8954" max="8954" width="37.1640625" style="32" customWidth="1"/>
    <col min="8955" max="8955" width="21.5" style="32" customWidth="1"/>
    <col min="8956" max="8956" width="20.33203125" style="32" customWidth="1"/>
    <col min="8957" max="8957" width="16.83203125" style="32" bestFit="1" customWidth="1"/>
    <col min="8958" max="8958" width="15.6640625" style="32" customWidth="1"/>
    <col min="8959" max="9202" width="8" style="32" customWidth="1"/>
    <col min="9203" max="9203" width="15" style="32" customWidth="1"/>
    <col min="9204" max="9204" width="8" style="32" customWidth="1"/>
    <col min="9205" max="9205" width="14.1640625" style="32" customWidth="1"/>
    <col min="9206" max="9206" width="8" style="32" customWidth="1"/>
    <col min="9207" max="9207" width="21.83203125" style="32" customWidth="1"/>
    <col min="9208" max="9208" width="16.1640625" style="32"/>
    <col min="9209" max="9209" width="8" style="32" customWidth="1"/>
    <col min="9210" max="9210" width="37.1640625" style="32" customWidth="1"/>
    <col min="9211" max="9211" width="21.5" style="32" customWidth="1"/>
    <col min="9212" max="9212" width="20.33203125" style="32" customWidth="1"/>
    <col min="9213" max="9213" width="16.83203125" style="32" bestFit="1" customWidth="1"/>
    <col min="9214" max="9214" width="15.6640625" style="32" customWidth="1"/>
    <col min="9215" max="9458" width="8" style="32" customWidth="1"/>
    <col min="9459" max="9459" width="15" style="32" customWidth="1"/>
    <col min="9460" max="9460" width="8" style="32" customWidth="1"/>
    <col min="9461" max="9461" width="14.1640625" style="32" customWidth="1"/>
    <col min="9462" max="9462" width="8" style="32" customWidth="1"/>
    <col min="9463" max="9463" width="21.83203125" style="32" customWidth="1"/>
    <col min="9464" max="9464" width="16.1640625" style="32"/>
    <col min="9465" max="9465" width="8" style="32" customWidth="1"/>
    <col min="9466" max="9466" width="37.1640625" style="32" customWidth="1"/>
    <col min="9467" max="9467" width="21.5" style="32" customWidth="1"/>
    <col min="9468" max="9468" width="20.33203125" style="32" customWidth="1"/>
    <col min="9469" max="9469" width="16.83203125" style="32" bestFit="1" customWidth="1"/>
    <col min="9470" max="9470" width="15.6640625" style="32" customWidth="1"/>
    <col min="9471" max="9714" width="8" style="32" customWidth="1"/>
    <col min="9715" max="9715" width="15" style="32" customWidth="1"/>
    <col min="9716" max="9716" width="8" style="32" customWidth="1"/>
    <col min="9717" max="9717" width="14.1640625" style="32" customWidth="1"/>
    <col min="9718" max="9718" width="8" style="32" customWidth="1"/>
    <col min="9719" max="9719" width="21.83203125" style="32" customWidth="1"/>
    <col min="9720" max="9720" width="16.1640625" style="32"/>
    <col min="9721" max="9721" width="8" style="32" customWidth="1"/>
    <col min="9722" max="9722" width="37.1640625" style="32" customWidth="1"/>
    <col min="9723" max="9723" width="21.5" style="32" customWidth="1"/>
    <col min="9724" max="9724" width="20.33203125" style="32" customWidth="1"/>
    <col min="9725" max="9725" width="16.83203125" style="32" bestFit="1" customWidth="1"/>
    <col min="9726" max="9726" width="15.6640625" style="32" customWidth="1"/>
    <col min="9727" max="9970" width="8" style="32" customWidth="1"/>
    <col min="9971" max="9971" width="15" style="32" customWidth="1"/>
    <col min="9972" max="9972" width="8" style="32" customWidth="1"/>
    <col min="9973" max="9973" width="14.1640625" style="32" customWidth="1"/>
    <col min="9974" max="9974" width="8" style="32" customWidth="1"/>
    <col min="9975" max="9975" width="21.83203125" style="32" customWidth="1"/>
    <col min="9976" max="9976" width="16.1640625" style="32"/>
    <col min="9977" max="9977" width="8" style="32" customWidth="1"/>
    <col min="9978" max="9978" width="37.1640625" style="32" customWidth="1"/>
    <col min="9979" max="9979" width="21.5" style="32" customWidth="1"/>
    <col min="9980" max="9980" width="20.33203125" style="32" customWidth="1"/>
    <col min="9981" max="9981" width="16.83203125" style="32" bestFit="1" customWidth="1"/>
    <col min="9982" max="9982" width="15.6640625" style="32" customWidth="1"/>
    <col min="9983" max="10226" width="8" style="32" customWidth="1"/>
    <col min="10227" max="10227" width="15" style="32" customWidth="1"/>
    <col min="10228" max="10228" width="8" style="32" customWidth="1"/>
    <col min="10229" max="10229" width="14.1640625" style="32" customWidth="1"/>
    <col min="10230" max="10230" width="8" style="32" customWidth="1"/>
    <col min="10231" max="10231" width="21.83203125" style="32" customWidth="1"/>
    <col min="10232" max="10232" width="16.1640625" style="32"/>
    <col min="10233" max="10233" width="8" style="32" customWidth="1"/>
    <col min="10234" max="10234" width="37.1640625" style="32" customWidth="1"/>
    <col min="10235" max="10235" width="21.5" style="32" customWidth="1"/>
    <col min="10236" max="10236" width="20.33203125" style="32" customWidth="1"/>
    <col min="10237" max="10237" width="16.83203125" style="32" bestFit="1" customWidth="1"/>
    <col min="10238" max="10238" width="15.6640625" style="32" customWidth="1"/>
    <col min="10239" max="10482" width="8" style="32" customWidth="1"/>
    <col min="10483" max="10483" width="15" style="32" customWidth="1"/>
    <col min="10484" max="10484" width="8" style="32" customWidth="1"/>
    <col min="10485" max="10485" width="14.1640625" style="32" customWidth="1"/>
    <col min="10486" max="10486" width="8" style="32" customWidth="1"/>
    <col min="10487" max="10487" width="21.83203125" style="32" customWidth="1"/>
    <col min="10488" max="10488" width="16.1640625" style="32"/>
    <col min="10489" max="10489" width="8" style="32" customWidth="1"/>
    <col min="10490" max="10490" width="37.1640625" style="32" customWidth="1"/>
    <col min="10491" max="10491" width="21.5" style="32" customWidth="1"/>
    <col min="10492" max="10492" width="20.33203125" style="32" customWidth="1"/>
    <col min="10493" max="10493" width="16.83203125" style="32" bestFit="1" customWidth="1"/>
    <col min="10494" max="10494" width="15.6640625" style="32" customWidth="1"/>
    <col min="10495" max="10738" width="8" style="32" customWidth="1"/>
    <col min="10739" max="10739" width="15" style="32" customWidth="1"/>
    <col min="10740" max="10740" width="8" style="32" customWidth="1"/>
    <col min="10741" max="10741" width="14.1640625" style="32" customWidth="1"/>
    <col min="10742" max="10742" width="8" style="32" customWidth="1"/>
    <col min="10743" max="10743" width="21.83203125" style="32" customWidth="1"/>
    <col min="10744" max="10744" width="16.1640625" style="32"/>
    <col min="10745" max="10745" width="8" style="32" customWidth="1"/>
    <col min="10746" max="10746" width="37.1640625" style="32" customWidth="1"/>
    <col min="10747" max="10747" width="21.5" style="32" customWidth="1"/>
    <col min="10748" max="10748" width="20.33203125" style="32" customWidth="1"/>
    <col min="10749" max="10749" width="16.83203125" style="32" bestFit="1" customWidth="1"/>
    <col min="10750" max="10750" width="15.6640625" style="32" customWidth="1"/>
    <col min="10751" max="10994" width="8" style="32" customWidth="1"/>
    <col min="10995" max="10995" width="15" style="32" customWidth="1"/>
    <col min="10996" max="10996" width="8" style="32" customWidth="1"/>
    <col min="10997" max="10997" width="14.1640625" style="32" customWidth="1"/>
    <col min="10998" max="10998" width="8" style="32" customWidth="1"/>
    <col min="10999" max="10999" width="21.83203125" style="32" customWidth="1"/>
    <col min="11000" max="11000" width="16.1640625" style="32"/>
    <col min="11001" max="11001" width="8" style="32" customWidth="1"/>
    <col min="11002" max="11002" width="37.1640625" style="32" customWidth="1"/>
    <col min="11003" max="11003" width="21.5" style="32" customWidth="1"/>
    <col min="11004" max="11004" width="20.33203125" style="32" customWidth="1"/>
    <col min="11005" max="11005" width="16.83203125" style="32" bestFit="1" customWidth="1"/>
    <col min="11006" max="11006" width="15.6640625" style="32" customWidth="1"/>
    <col min="11007" max="11250" width="8" style="32" customWidth="1"/>
    <col min="11251" max="11251" width="15" style="32" customWidth="1"/>
    <col min="11252" max="11252" width="8" style="32" customWidth="1"/>
    <col min="11253" max="11253" width="14.1640625" style="32" customWidth="1"/>
    <col min="11254" max="11254" width="8" style="32" customWidth="1"/>
    <col min="11255" max="11255" width="21.83203125" style="32" customWidth="1"/>
    <col min="11256" max="11256" width="16.1640625" style="32"/>
    <col min="11257" max="11257" width="8" style="32" customWidth="1"/>
    <col min="11258" max="11258" width="37.1640625" style="32" customWidth="1"/>
    <col min="11259" max="11259" width="21.5" style="32" customWidth="1"/>
    <col min="11260" max="11260" width="20.33203125" style="32" customWidth="1"/>
    <col min="11261" max="11261" width="16.83203125" style="32" bestFit="1" customWidth="1"/>
    <col min="11262" max="11262" width="15.6640625" style="32" customWidth="1"/>
    <col min="11263" max="11506" width="8" style="32" customWidth="1"/>
    <col min="11507" max="11507" width="15" style="32" customWidth="1"/>
    <col min="11508" max="11508" width="8" style="32" customWidth="1"/>
    <col min="11509" max="11509" width="14.1640625" style="32" customWidth="1"/>
    <col min="11510" max="11510" width="8" style="32" customWidth="1"/>
    <col min="11511" max="11511" width="21.83203125" style="32" customWidth="1"/>
    <col min="11512" max="11512" width="16.1640625" style="32"/>
    <col min="11513" max="11513" width="8" style="32" customWidth="1"/>
    <col min="11514" max="11514" width="37.1640625" style="32" customWidth="1"/>
    <col min="11515" max="11515" width="21.5" style="32" customWidth="1"/>
    <col min="11516" max="11516" width="20.33203125" style="32" customWidth="1"/>
    <col min="11517" max="11517" width="16.83203125" style="32" bestFit="1" customWidth="1"/>
    <col min="11518" max="11518" width="15.6640625" style="32" customWidth="1"/>
    <col min="11519" max="11762" width="8" style="32" customWidth="1"/>
    <col min="11763" max="11763" width="15" style="32" customWidth="1"/>
    <col min="11764" max="11764" width="8" style="32" customWidth="1"/>
    <col min="11765" max="11765" width="14.1640625" style="32" customWidth="1"/>
    <col min="11766" max="11766" width="8" style="32" customWidth="1"/>
    <col min="11767" max="11767" width="21.83203125" style="32" customWidth="1"/>
    <col min="11768" max="11768" width="16.1640625" style="32"/>
    <col min="11769" max="11769" width="8" style="32" customWidth="1"/>
    <col min="11770" max="11770" width="37.1640625" style="32" customWidth="1"/>
    <col min="11771" max="11771" width="21.5" style="32" customWidth="1"/>
    <col min="11772" max="11772" width="20.33203125" style="32" customWidth="1"/>
    <col min="11773" max="11773" width="16.83203125" style="32" bestFit="1" customWidth="1"/>
    <col min="11774" max="11774" width="15.6640625" style="32" customWidth="1"/>
    <col min="11775" max="12018" width="8" style="32" customWidth="1"/>
    <col min="12019" max="12019" width="15" style="32" customWidth="1"/>
    <col min="12020" max="12020" width="8" style="32" customWidth="1"/>
    <col min="12021" max="12021" width="14.1640625" style="32" customWidth="1"/>
    <col min="12022" max="12022" width="8" style="32" customWidth="1"/>
    <col min="12023" max="12023" width="21.83203125" style="32" customWidth="1"/>
    <col min="12024" max="12024" width="16.1640625" style="32"/>
    <col min="12025" max="12025" width="8" style="32" customWidth="1"/>
    <col min="12026" max="12026" width="37.1640625" style="32" customWidth="1"/>
    <col min="12027" max="12027" width="21.5" style="32" customWidth="1"/>
    <col min="12028" max="12028" width="20.33203125" style="32" customWidth="1"/>
    <col min="12029" max="12029" width="16.83203125" style="32" bestFit="1" customWidth="1"/>
    <col min="12030" max="12030" width="15.6640625" style="32" customWidth="1"/>
    <col min="12031" max="12274" width="8" style="32" customWidth="1"/>
    <col min="12275" max="12275" width="15" style="32" customWidth="1"/>
    <col min="12276" max="12276" width="8" style="32" customWidth="1"/>
    <col min="12277" max="12277" width="14.1640625" style="32" customWidth="1"/>
    <col min="12278" max="12278" width="8" style="32" customWidth="1"/>
    <col min="12279" max="12279" width="21.83203125" style="32" customWidth="1"/>
    <col min="12280" max="12280" width="16.1640625" style="32"/>
    <col min="12281" max="12281" width="8" style="32" customWidth="1"/>
    <col min="12282" max="12282" width="37.1640625" style="32" customWidth="1"/>
    <col min="12283" max="12283" width="21.5" style="32" customWidth="1"/>
    <col min="12284" max="12284" width="20.33203125" style="32" customWidth="1"/>
    <col min="12285" max="12285" width="16.83203125" style="32" bestFit="1" customWidth="1"/>
    <col min="12286" max="12286" width="15.6640625" style="32" customWidth="1"/>
    <col min="12287" max="12530" width="8" style="32" customWidth="1"/>
    <col min="12531" max="12531" width="15" style="32" customWidth="1"/>
    <col min="12532" max="12532" width="8" style="32" customWidth="1"/>
    <col min="12533" max="12533" width="14.1640625" style="32" customWidth="1"/>
    <col min="12534" max="12534" width="8" style="32" customWidth="1"/>
    <col min="12535" max="12535" width="21.83203125" style="32" customWidth="1"/>
    <col min="12536" max="12536" width="16.1640625" style="32"/>
    <col min="12537" max="12537" width="8" style="32" customWidth="1"/>
    <col min="12538" max="12538" width="37.1640625" style="32" customWidth="1"/>
    <col min="12539" max="12539" width="21.5" style="32" customWidth="1"/>
    <col min="12540" max="12540" width="20.33203125" style="32" customWidth="1"/>
    <col min="12541" max="12541" width="16.83203125" style="32" bestFit="1" customWidth="1"/>
    <col min="12542" max="12542" width="15.6640625" style="32" customWidth="1"/>
    <col min="12543" max="12786" width="8" style="32" customWidth="1"/>
    <col min="12787" max="12787" width="15" style="32" customWidth="1"/>
    <col min="12788" max="12788" width="8" style="32" customWidth="1"/>
    <col min="12789" max="12789" width="14.1640625" style="32" customWidth="1"/>
    <col min="12790" max="12790" width="8" style="32" customWidth="1"/>
    <col min="12791" max="12791" width="21.83203125" style="32" customWidth="1"/>
    <col min="12792" max="12792" width="16.1640625" style="32"/>
    <col min="12793" max="12793" width="8" style="32" customWidth="1"/>
    <col min="12794" max="12794" width="37.1640625" style="32" customWidth="1"/>
    <col min="12795" max="12795" width="21.5" style="32" customWidth="1"/>
    <col min="12796" max="12796" width="20.33203125" style="32" customWidth="1"/>
    <col min="12797" max="12797" width="16.83203125" style="32" bestFit="1" customWidth="1"/>
    <col min="12798" max="12798" width="15.6640625" style="32" customWidth="1"/>
    <col min="12799" max="13042" width="8" style="32" customWidth="1"/>
    <col min="13043" max="13043" width="15" style="32" customWidth="1"/>
    <col min="13044" max="13044" width="8" style="32" customWidth="1"/>
    <col min="13045" max="13045" width="14.1640625" style="32" customWidth="1"/>
    <col min="13046" max="13046" width="8" style="32" customWidth="1"/>
    <col min="13047" max="13047" width="21.83203125" style="32" customWidth="1"/>
    <col min="13048" max="13048" width="16.1640625" style="32"/>
    <col min="13049" max="13049" width="8" style="32" customWidth="1"/>
    <col min="13050" max="13050" width="37.1640625" style="32" customWidth="1"/>
    <col min="13051" max="13051" width="21.5" style="32" customWidth="1"/>
    <col min="13052" max="13052" width="20.33203125" style="32" customWidth="1"/>
    <col min="13053" max="13053" width="16.83203125" style="32" bestFit="1" customWidth="1"/>
    <col min="13054" max="13054" width="15.6640625" style="32" customWidth="1"/>
    <col min="13055" max="13298" width="8" style="32" customWidth="1"/>
    <col min="13299" max="13299" width="15" style="32" customWidth="1"/>
    <col min="13300" max="13300" width="8" style="32" customWidth="1"/>
    <col min="13301" max="13301" width="14.1640625" style="32" customWidth="1"/>
    <col min="13302" max="13302" width="8" style="32" customWidth="1"/>
    <col min="13303" max="13303" width="21.83203125" style="32" customWidth="1"/>
    <col min="13304" max="13304" width="16.1640625" style="32"/>
    <col min="13305" max="13305" width="8" style="32" customWidth="1"/>
    <col min="13306" max="13306" width="37.1640625" style="32" customWidth="1"/>
    <col min="13307" max="13307" width="21.5" style="32" customWidth="1"/>
    <col min="13308" max="13308" width="20.33203125" style="32" customWidth="1"/>
    <col min="13309" max="13309" width="16.83203125" style="32" bestFit="1" customWidth="1"/>
    <col min="13310" max="13310" width="15.6640625" style="32" customWidth="1"/>
    <col min="13311" max="13554" width="8" style="32" customWidth="1"/>
    <col min="13555" max="13555" width="15" style="32" customWidth="1"/>
    <col min="13556" max="13556" width="8" style="32" customWidth="1"/>
    <col min="13557" max="13557" width="14.1640625" style="32" customWidth="1"/>
    <col min="13558" max="13558" width="8" style="32" customWidth="1"/>
    <col min="13559" max="13559" width="21.83203125" style="32" customWidth="1"/>
    <col min="13560" max="13560" width="16.1640625" style="32"/>
    <col min="13561" max="13561" width="8" style="32" customWidth="1"/>
    <col min="13562" max="13562" width="37.1640625" style="32" customWidth="1"/>
    <col min="13563" max="13563" width="21.5" style="32" customWidth="1"/>
    <col min="13564" max="13564" width="20.33203125" style="32" customWidth="1"/>
    <col min="13565" max="13565" width="16.83203125" style="32" bestFit="1" customWidth="1"/>
    <col min="13566" max="13566" width="15.6640625" style="32" customWidth="1"/>
    <col min="13567" max="13810" width="8" style="32" customWidth="1"/>
    <col min="13811" max="13811" width="15" style="32" customWidth="1"/>
    <col min="13812" max="13812" width="8" style="32" customWidth="1"/>
    <col min="13813" max="13813" width="14.1640625" style="32" customWidth="1"/>
    <col min="13814" max="13814" width="8" style="32" customWidth="1"/>
    <col min="13815" max="13815" width="21.83203125" style="32" customWidth="1"/>
    <col min="13816" max="13816" width="16.1640625" style="32"/>
    <col min="13817" max="13817" width="8" style="32" customWidth="1"/>
    <col min="13818" max="13818" width="37.1640625" style="32" customWidth="1"/>
    <col min="13819" max="13819" width="21.5" style="32" customWidth="1"/>
    <col min="13820" max="13820" width="20.33203125" style="32" customWidth="1"/>
    <col min="13821" max="13821" width="16.83203125" style="32" bestFit="1" customWidth="1"/>
    <col min="13822" max="13822" width="15.6640625" style="32" customWidth="1"/>
    <col min="13823" max="14066" width="8" style="32" customWidth="1"/>
    <col min="14067" max="14067" width="15" style="32" customWidth="1"/>
    <col min="14068" max="14068" width="8" style="32" customWidth="1"/>
    <col min="14069" max="14069" width="14.1640625" style="32" customWidth="1"/>
    <col min="14070" max="14070" width="8" style="32" customWidth="1"/>
    <col min="14071" max="14071" width="21.83203125" style="32" customWidth="1"/>
    <col min="14072" max="14072" width="16.1640625" style="32"/>
    <col min="14073" max="14073" width="8" style="32" customWidth="1"/>
    <col min="14074" max="14074" width="37.1640625" style="32" customWidth="1"/>
    <col min="14075" max="14075" width="21.5" style="32" customWidth="1"/>
    <col min="14076" max="14076" width="20.33203125" style="32" customWidth="1"/>
    <col min="14077" max="14077" width="16.83203125" style="32" bestFit="1" customWidth="1"/>
    <col min="14078" max="14078" width="15.6640625" style="32" customWidth="1"/>
    <col min="14079" max="14322" width="8" style="32" customWidth="1"/>
    <col min="14323" max="14323" width="15" style="32" customWidth="1"/>
    <col min="14324" max="14324" width="8" style="32" customWidth="1"/>
    <col min="14325" max="14325" width="14.1640625" style="32" customWidth="1"/>
    <col min="14326" max="14326" width="8" style="32" customWidth="1"/>
    <col min="14327" max="14327" width="21.83203125" style="32" customWidth="1"/>
    <col min="14328" max="14328" width="16.1640625" style="32"/>
    <col min="14329" max="14329" width="8" style="32" customWidth="1"/>
    <col min="14330" max="14330" width="37.1640625" style="32" customWidth="1"/>
    <col min="14331" max="14331" width="21.5" style="32" customWidth="1"/>
    <col min="14332" max="14332" width="20.33203125" style="32" customWidth="1"/>
    <col min="14333" max="14333" width="16.83203125" style="32" bestFit="1" customWidth="1"/>
    <col min="14334" max="14334" width="15.6640625" style="32" customWidth="1"/>
    <col min="14335" max="14578" width="8" style="32" customWidth="1"/>
    <col min="14579" max="14579" width="15" style="32" customWidth="1"/>
    <col min="14580" max="14580" width="8" style="32" customWidth="1"/>
    <col min="14581" max="14581" width="14.1640625" style="32" customWidth="1"/>
    <col min="14582" max="14582" width="8" style="32" customWidth="1"/>
    <col min="14583" max="14583" width="21.83203125" style="32" customWidth="1"/>
    <col min="14584" max="14584" width="16.1640625" style="32"/>
    <col min="14585" max="14585" width="8" style="32" customWidth="1"/>
    <col min="14586" max="14586" width="37.1640625" style="32" customWidth="1"/>
    <col min="14587" max="14587" width="21.5" style="32" customWidth="1"/>
    <col min="14588" max="14588" width="20.33203125" style="32" customWidth="1"/>
    <col min="14589" max="14589" width="16.83203125" style="32" bestFit="1" customWidth="1"/>
    <col min="14590" max="14590" width="15.6640625" style="32" customWidth="1"/>
    <col min="14591" max="14834" width="8" style="32" customWidth="1"/>
    <col min="14835" max="14835" width="15" style="32" customWidth="1"/>
    <col min="14836" max="14836" width="8" style="32" customWidth="1"/>
    <col min="14837" max="14837" width="14.1640625" style="32" customWidth="1"/>
    <col min="14838" max="14838" width="8" style="32" customWidth="1"/>
    <col min="14839" max="14839" width="21.83203125" style="32" customWidth="1"/>
    <col min="14840" max="14840" width="16.1640625" style="32"/>
    <col min="14841" max="14841" width="8" style="32" customWidth="1"/>
    <col min="14842" max="14842" width="37.1640625" style="32" customWidth="1"/>
    <col min="14843" max="14843" width="21.5" style="32" customWidth="1"/>
    <col min="14844" max="14844" width="20.33203125" style="32" customWidth="1"/>
    <col min="14845" max="14845" width="16.83203125" style="32" bestFit="1" customWidth="1"/>
    <col min="14846" max="14846" width="15.6640625" style="32" customWidth="1"/>
    <col min="14847" max="15090" width="8" style="32" customWidth="1"/>
    <col min="15091" max="15091" width="15" style="32" customWidth="1"/>
    <col min="15092" max="15092" width="8" style="32" customWidth="1"/>
    <col min="15093" max="15093" width="14.1640625" style="32" customWidth="1"/>
    <col min="15094" max="15094" width="8" style="32" customWidth="1"/>
    <col min="15095" max="15095" width="21.83203125" style="32" customWidth="1"/>
    <col min="15096" max="15096" width="16.1640625" style="32"/>
    <col min="15097" max="15097" width="8" style="32" customWidth="1"/>
    <col min="15098" max="15098" width="37.1640625" style="32" customWidth="1"/>
    <col min="15099" max="15099" width="21.5" style="32" customWidth="1"/>
    <col min="15100" max="15100" width="20.33203125" style="32" customWidth="1"/>
    <col min="15101" max="15101" width="16.83203125" style="32" bestFit="1" customWidth="1"/>
    <col min="15102" max="15102" width="15.6640625" style="32" customWidth="1"/>
    <col min="15103" max="15346" width="8" style="32" customWidth="1"/>
    <col min="15347" max="15347" width="15" style="32" customWidth="1"/>
    <col min="15348" max="15348" width="8" style="32" customWidth="1"/>
    <col min="15349" max="15349" width="14.1640625" style="32" customWidth="1"/>
    <col min="15350" max="15350" width="8" style="32" customWidth="1"/>
    <col min="15351" max="15351" width="21.83203125" style="32" customWidth="1"/>
    <col min="15352" max="15352" width="16.1640625" style="32"/>
    <col min="15353" max="15353" width="8" style="32" customWidth="1"/>
    <col min="15354" max="15354" width="37.1640625" style="32" customWidth="1"/>
    <col min="15355" max="15355" width="21.5" style="32" customWidth="1"/>
    <col min="15356" max="15356" width="20.33203125" style="32" customWidth="1"/>
    <col min="15357" max="15357" width="16.83203125" style="32" bestFit="1" customWidth="1"/>
    <col min="15358" max="15358" width="15.6640625" style="32" customWidth="1"/>
    <col min="15359" max="15602" width="8" style="32" customWidth="1"/>
    <col min="15603" max="15603" width="15" style="32" customWidth="1"/>
    <col min="15604" max="15604" width="8" style="32" customWidth="1"/>
    <col min="15605" max="15605" width="14.1640625" style="32" customWidth="1"/>
    <col min="15606" max="15606" width="8" style="32" customWidth="1"/>
    <col min="15607" max="15607" width="21.83203125" style="32" customWidth="1"/>
    <col min="15608" max="15608" width="16.1640625" style="32"/>
    <col min="15609" max="15609" width="8" style="32" customWidth="1"/>
    <col min="15610" max="15610" width="37.1640625" style="32" customWidth="1"/>
    <col min="15611" max="15611" width="21.5" style="32" customWidth="1"/>
    <col min="15612" max="15612" width="20.33203125" style="32" customWidth="1"/>
    <col min="15613" max="15613" width="16.83203125" style="32" bestFit="1" customWidth="1"/>
    <col min="15614" max="15614" width="15.6640625" style="32" customWidth="1"/>
    <col min="15615" max="15858" width="8" style="32" customWidth="1"/>
    <col min="15859" max="15859" width="15" style="32" customWidth="1"/>
    <col min="15860" max="15860" width="8" style="32" customWidth="1"/>
    <col min="15861" max="15861" width="14.1640625" style="32" customWidth="1"/>
    <col min="15862" max="15862" width="8" style="32" customWidth="1"/>
    <col min="15863" max="15863" width="21.83203125" style="32" customWidth="1"/>
    <col min="15864" max="15864" width="16.1640625" style="32"/>
    <col min="15865" max="15865" width="8" style="32" customWidth="1"/>
    <col min="15866" max="15866" width="37.1640625" style="32" customWidth="1"/>
    <col min="15867" max="15867" width="21.5" style="32" customWidth="1"/>
    <col min="15868" max="15868" width="20.33203125" style="32" customWidth="1"/>
    <col min="15869" max="15869" width="16.83203125" style="32" bestFit="1" customWidth="1"/>
    <col min="15870" max="15870" width="15.6640625" style="32" customWidth="1"/>
    <col min="15871" max="16114" width="8" style="32" customWidth="1"/>
    <col min="16115" max="16115" width="15" style="32" customWidth="1"/>
    <col min="16116" max="16116" width="8" style="32" customWidth="1"/>
    <col min="16117" max="16117" width="14.1640625" style="32" customWidth="1"/>
    <col min="16118" max="16118" width="8" style="32" customWidth="1"/>
    <col min="16119" max="16119" width="21.83203125" style="32" customWidth="1"/>
    <col min="16120" max="16120" width="16.1640625" style="32"/>
    <col min="16121" max="16121" width="8" style="32" customWidth="1"/>
    <col min="16122" max="16122" width="37.1640625" style="32" customWidth="1"/>
    <col min="16123" max="16123" width="21.5" style="32" customWidth="1"/>
    <col min="16124" max="16124" width="20.33203125" style="32" customWidth="1"/>
    <col min="16125" max="16125" width="16.83203125" style="32" bestFit="1" customWidth="1"/>
    <col min="16126" max="16126" width="15.6640625" style="32" customWidth="1"/>
    <col min="16127" max="16370" width="8" style="32" customWidth="1"/>
    <col min="16371" max="16371" width="15" style="32" customWidth="1"/>
    <col min="16372" max="16372" width="8" style="32" customWidth="1"/>
    <col min="16373" max="16373" width="14.1640625" style="32" customWidth="1"/>
    <col min="16374" max="16374" width="8" style="32" customWidth="1"/>
    <col min="16375" max="16375" width="21.83203125" style="32" customWidth="1"/>
    <col min="16376" max="16384" width="16.1640625" style="32"/>
  </cols>
  <sheetData>
    <row r="1" spans="1:9" ht="20.25" customHeight="1">
      <c r="A1" s="127" t="s">
        <v>0</v>
      </c>
      <c r="B1" s="127"/>
      <c r="C1" s="127"/>
      <c r="D1" s="127"/>
    </row>
    <row r="2" spans="1:9">
      <c r="A2" s="128" t="s">
        <v>1</v>
      </c>
      <c r="B2" s="128"/>
      <c r="C2" s="128"/>
      <c r="D2" s="128"/>
    </row>
    <row r="3" spans="1:9" ht="6.5" customHeight="1">
      <c r="A3" s="55"/>
      <c r="B3" s="55"/>
      <c r="C3" s="55"/>
      <c r="D3" s="55"/>
    </row>
    <row r="4" spans="1:9" ht="18" customHeight="1">
      <c r="A4" s="125" t="s">
        <v>11</v>
      </c>
      <c r="B4" s="125"/>
      <c r="C4" s="125"/>
      <c r="D4" s="125"/>
    </row>
    <row r="5" spans="1:9" s="27" customFormat="1" ht="58.25" hidden="1" customHeight="1">
      <c r="A5" s="129" t="s">
        <v>27</v>
      </c>
      <c r="B5" s="129"/>
      <c r="C5" s="129"/>
      <c r="D5" s="129"/>
    </row>
    <row r="6" spans="1:9">
      <c r="A6" s="130" t="s">
        <v>61</v>
      </c>
      <c r="B6" s="130"/>
      <c r="C6" s="130"/>
      <c r="D6" s="130"/>
    </row>
    <row r="7" spans="1:9" s="34" customFormat="1" ht="36.5" customHeight="1">
      <c r="A7" s="11" t="s">
        <v>42</v>
      </c>
      <c r="B7" s="1"/>
      <c r="C7" s="1"/>
      <c r="D7" s="1"/>
      <c r="E7" s="1"/>
      <c r="F7" s="1"/>
      <c r="G7" s="33"/>
    </row>
    <row r="8" spans="1:9" s="87" customFormat="1" ht="21" customHeight="1">
      <c r="A8" s="4" t="s">
        <v>51</v>
      </c>
      <c r="B8" s="97"/>
      <c r="C8" s="97"/>
      <c r="D8" s="97"/>
      <c r="E8" s="97"/>
      <c r="F8" s="97"/>
      <c r="G8" s="4"/>
      <c r="H8" s="6"/>
      <c r="I8" s="4"/>
    </row>
    <row r="9" spans="1:9" s="34" customFormat="1" ht="34.25" customHeight="1">
      <c r="A9" s="4" t="s">
        <v>44</v>
      </c>
      <c r="B9" s="4" t="s">
        <v>48</v>
      </c>
      <c r="C9" s="87" t="s">
        <v>2</v>
      </c>
      <c r="D9" s="87"/>
      <c r="E9" s="87"/>
      <c r="F9" s="4"/>
      <c r="G9" s="33"/>
    </row>
    <row r="10" spans="1:9" s="58" customFormat="1" ht="19.75" customHeight="1">
      <c r="A10" s="28" t="s">
        <v>38</v>
      </c>
      <c r="B10" s="59"/>
      <c r="C10" s="59"/>
      <c r="D10" s="60"/>
      <c r="E10" s="60"/>
      <c r="F10" s="60"/>
      <c r="G10" s="60"/>
      <c r="H10" s="61"/>
    </row>
    <row r="11" spans="1:9" s="34" customFormat="1" ht="36.5" customHeight="1">
      <c r="A11" s="96" t="s">
        <v>43</v>
      </c>
      <c r="B11" s="95"/>
      <c r="C11" s="95"/>
      <c r="D11" s="95"/>
      <c r="E11" s="95"/>
      <c r="F11" s="95"/>
      <c r="G11" s="33"/>
    </row>
    <row r="12" spans="1:9" s="34" customFormat="1" ht="22.75" customHeight="1">
      <c r="A12" s="4" t="s">
        <v>44</v>
      </c>
      <c r="B12" s="4" t="s">
        <v>45</v>
      </c>
      <c r="C12" s="87" t="s">
        <v>50</v>
      </c>
      <c r="D12" s="98"/>
      <c r="E12" s="98"/>
      <c r="F12" s="4"/>
      <c r="G12" s="33"/>
    </row>
    <row r="13" spans="1:9" s="34" customFormat="1" ht="34.25" customHeight="1">
      <c r="A13" s="4" t="s">
        <v>52</v>
      </c>
      <c r="B13" s="4"/>
      <c r="C13" s="4"/>
      <c r="D13" s="4"/>
      <c r="E13" s="4"/>
      <c r="F13" s="4"/>
      <c r="G13" s="33"/>
    </row>
    <row r="14" spans="1:9" s="34" customFormat="1" ht="21.5" customHeight="1">
      <c r="A14" s="4" t="s">
        <v>36</v>
      </c>
      <c r="B14" s="4"/>
      <c r="C14" s="4"/>
      <c r="D14" s="5"/>
      <c r="E14" s="5"/>
      <c r="F14" s="4"/>
      <c r="G14" s="33"/>
    </row>
    <row r="15" spans="1:9" s="35" customFormat="1" ht="27.5" customHeight="1">
      <c r="A15" s="126" t="s">
        <v>62</v>
      </c>
      <c r="B15" s="126"/>
      <c r="C15" s="126"/>
      <c r="D15" s="126"/>
    </row>
    <row r="16" spans="1:9" ht="42" customHeight="1">
      <c r="A16" s="36" t="s">
        <v>12</v>
      </c>
      <c r="B16" s="36" t="s">
        <v>13</v>
      </c>
      <c r="C16" s="37" t="s">
        <v>17</v>
      </c>
      <c r="D16" s="37" t="s">
        <v>14</v>
      </c>
    </row>
    <row r="17" spans="1:6" ht="24" customHeight="1">
      <c r="A17" s="51">
        <v>1</v>
      </c>
      <c r="B17" s="38" t="s">
        <v>23</v>
      </c>
      <c r="C17" s="39">
        <v>192132000</v>
      </c>
      <c r="D17" s="101" t="s">
        <v>63</v>
      </c>
    </row>
    <row r="18" spans="1:6" ht="24" customHeight="1">
      <c r="A18" s="51">
        <v>2</v>
      </c>
      <c r="B18" s="38" t="s">
        <v>20</v>
      </c>
      <c r="C18" s="41">
        <f>ĐCGT!F27</f>
        <v>118216800</v>
      </c>
      <c r="D18" s="42"/>
      <c r="F18" s="43"/>
    </row>
    <row r="19" spans="1:6" ht="24" customHeight="1">
      <c r="A19" s="51"/>
      <c r="B19" s="47" t="s">
        <v>34</v>
      </c>
      <c r="C19" s="45"/>
      <c r="D19" s="46"/>
      <c r="F19" s="43"/>
    </row>
    <row r="20" spans="1:6" ht="24" customHeight="1">
      <c r="A20" s="49">
        <v>3</v>
      </c>
      <c r="B20" s="38" t="s">
        <v>21</v>
      </c>
      <c r="C20" s="41">
        <v>0</v>
      </c>
      <c r="D20" s="48"/>
      <c r="F20" s="43"/>
    </row>
    <row r="21" spans="1:6" s="50" customFormat="1" ht="24" customHeight="1">
      <c r="A21" s="49">
        <v>4</v>
      </c>
      <c r="B21" s="44" t="s">
        <v>22</v>
      </c>
      <c r="C21" s="41">
        <f>+C17+C18-C20</f>
        <v>310348800</v>
      </c>
      <c r="D21" s="40"/>
      <c r="F21" s="63"/>
    </row>
    <row r="22" spans="1:6" ht="24" customHeight="1">
      <c r="A22" s="99" t="s">
        <v>83</v>
      </c>
      <c r="B22" s="99"/>
      <c r="C22" s="99"/>
      <c r="D22" s="99"/>
      <c r="E22" s="100"/>
      <c r="F22" s="100"/>
    </row>
    <row r="23" spans="1:6" ht="38.5" customHeight="1">
      <c r="A23" s="124" t="s">
        <v>15</v>
      </c>
      <c r="B23" s="124"/>
      <c r="C23" s="124"/>
      <c r="D23" s="124"/>
    </row>
    <row r="24" spans="1:6">
      <c r="A24" s="125" t="s">
        <v>18</v>
      </c>
      <c r="B24" s="125"/>
      <c r="C24" s="125" t="s">
        <v>19</v>
      </c>
      <c r="D24" s="125"/>
    </row>
  </sheetData>
  <mergeCells count="9">
    <mergeCell ref="A23:D23"/>
    <mergeCell ref="A24:B24"/>
    <mergeCell ref="C24:D24"/>
    <mergeCell ref="A15:D15"/>
    <mergeCell ref="A1:D1"/>
    <mergeCell ref="A2:D2"/>
    <mergeCell ref="A4:D4"/>
    <mergeCell ref="A5:D5"/>
    <mergeCell ref="A6:D6"/>
  </mergeCells>
  <pageMargins left="0.63" right="0.2" top="0.2" bottom="0.2" header="0.2" footer="0.2"/>
  <pageSetup paperSize="9" scale="86" fitToHeight="0" orientation="portrait"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6"/>
  <sheetViews>
    <sheetView zoomScaleNormal="100" workbookViewId="0">
      <selection sqref="A1:I1"/>
    </sheetView>
  </sheetViews>
  <sheetFormatPr baseColWidth="10" defaultColWidth="9.1640625" defaultRowHeight="19"/>
  <cols>
    <col min="1" max="1" width="8.6640625" style="58" customWidth="1"/>
    <col min="2" max="2" width="15.6640625" style="58" customWidth="1"/>
    <col min="3" max="3" width="19.5" style="58" customWidth="1"/>
    <col min="4" max="4" width="22" style="58" customWidth="1"/>
    <col min="5" max="5" width="13.5" style="58" customWidth="1"/>
    <col min="6" max="6" width="12.33203125" style="58" customWidth="1"/>
    <col min="7" max="7" width="12.1640625" style="58" customWidth="1"/>
    <col min="8" max="8" width="12.83203125" style="58" customWidth="1"/>
    <col min="9" max="9" width="14.83203125" style="58" customWidth="1"/>
    <col min="10" max="14" width="13.5" style="58" customWidth="1"/>
    <col min="15" max="16384" width="9.1640625" style="58"/>
  </cols>
  <sheetData>
    <row r="1" spans="1:11" s="66" customFormat="1" ht="34" customHeight="1">
      <c r="A1" s="156" t="s">
        <v>88</v>
      </c>
      <c r="B1" s="132"/>
      <c r="C1" s="132"/>
      <c r="D1" s="132"/>
      <c r="E1" s="132"/>
      <c r="F1" s="132"/>
      <c r="G1" s="132"/>
      <c r="H1" s="132"/>
      <c r="I1" s="132"/>
    </row>
    <row r="2" spans="1:11" s="66" customFormat="1" ht="19.75" customHeight="1">
      <c r="A2" s="138" t="s">
        <v>85</v>
      </c>
      <c r="B2" s="138"/>
      <c r="C2" s="138"/>
      <c r="D2" s="138"/>
      <c r="E2" s="138"/>
      <c r="F2" s="138"/>
      <c r="G2" s="138"/>
      <c r="H2" s="138"/>
      <c r="I2" s="138"/>
    </row>
    <row r="3" spans="1:11" s="66" customFormat="1" ht="19.75" customHeight="1">
      <c r="A3" s="139" t="s">
        <v>53</v>
      </c>
      <c r="B3" s="139"/>
      <c r="C3" s="139"/>
      <c r="D3" s="139"/>
      <c r="E3" s="139"/>
      <c r="F3" s="139"/>
      <c r="G3" s="139"/>
      <c r="H3" s="139"/>
      <c r="I3" s="139"/>
    </row>
    <row r="4" spans="1:11" s="66" customFormat="1" ht="19.75" customHeight="1">
      <c r="A4" s="140" t="s">
        <v>73</v>
      </c>
      <c r="B4" s="140"/>
      <c r="C4" s="140"/>
      <c r="D4" s="140"/>
      <c r="E4" s="140"/>
      <c r="F4" s="140"/>
      <c r="G4" s="140"/>
      <c r="H4" s="140"/>
      <c r="I4" s="140"/>
    </row>
    <row r="5" spans="1:11" s="72" customFormat="1" ht="19.75" customHeight="1">
      <c r="A5" s="140" t="s">
        <v>38</v>
      </c>
      <c r="B5" s="140"/>
      <c r="C5" s="140"/>
      <c r="D5" s="140"/>
      <c r="E5" s="140"/>
      <c r="F5" s="140"/>
      <c r="G5" s="140"/>
      <c r="H5" s="140"/>
      <c r="I5" s="140"/>
    </row>
    <row r="6" spans="1:11" s="72" customFormat="1" ht="19.75" customHeight="1">
      <c r="A6" s="141" t="s">
        <v>54</v>
      </c>
      <c r="B6" s="141"/>
      <c r="C6" s="141"/>
      <c r="D6" s="141"/>
      <c r="E6" s="141"/>
      <c r="F6" s="141"/>
      <c r="G6" s="141"/>
      <c r="H6" s="141"/>
      <c r="I6" s="141"/>
    </row>
    <row r="7" spans="1:11" s="72" customFormat="1" ht="22" customHeight="1">
      <c r="A7" s="140" t="s">
        <v>75</v>
      </c>
      <c r="B7" s="140"/>
      <c r="C7" s="140"/>
      <c r="D7" s="140"/>
      <c r="E7" s="140"/>
      <c r="F7" s="140"/>
      <c r="G7" s="140"/>
      <c r="H7" s="140"/>
      <c r="I7" s="140"/>
    </row>
    <row r="8" spans="1:11" s="72" customFormat="1" ht="19.75" customHeight="1">
      <c r="A8" s="142" t="s">
        <v>36</v>
      </c>
      <c r="B8" s="142"/>
      <c r="C8" s="142"/>
      <c r="D8" s="142"/>
      <c r="E8" s="142"/>
      <c r="F8" s="142"/>
      <c r="G8" s="142"/>
      <c r="H8" s="142"/>
      <c r="I8" s="142"/>
    </row>
    <row r="9" spans="1:11" s="66" customFormat="1" ht="53" customHeight="1">
      <c r="A9" s="143" t="s">
        <v>69</v>
      </c>
      <c r="B9" s="143"/>
      <c r="C9" s="143"/>
      <c r="D9" s="143"/>
      <c r="E9" s="143"/>
      <c r="F9" s="143"/>
      <c r="G9" s="143"/>
      <c r="H9" s="143"/>
      <c r="I9" s="143"/>
    </row>
    <row r="10" spans="1:11" s="66" customFormat="1" ht="22.25" customHeight="1">
      <c r="A10" s="73" t="s">
        <v>12</v>
      </c>
      <c r="B10" s="73" t="s">
        <v>24</v>
      </c>
      <c r="C10" s="144" t="s">
        <v>13</v>
      </c>
      <c r="D10" s="145"/>
      <c r="E10" s="74" t="s">
        <v>7</v>
      </c>
      <c r="F10" s="74" t="s">
        <v>4</v>
      </c>
      <c r="G10" s="74" t="s">
        <v>8</v>
      </c>
      <c r="H10" s="74" t="s">
        <v>9</v>
      </c>
      <c r="I10" s="75" t="s">
        <v>14</v>
      </c>
    </row>
    <row r="11" spans="1:11" s="66" customFormat="1" ht="18.5" customHeight="1">
      <c r="A11" s="92">
        <v>1</v>
      </c>
      <c r="B11" s="91">
        <v>45839</v>
      </c>
      <c r="C11" s="134" t="s">
        <v>64</v>
      </c>
      <c r="D11" s="135"/>
      <c r="E11" s="64" t="s">
        <v>33</v>
      </c>
      <c r="F11" s="64">
        <v>1</v>
      </c>
      <c r="G11" s="93">
        <f>IF(C11=$C$11,3500000,2500000)</f>
        <v>3500000</v>
      </c>
      <c r="H11" s="93">
        <f t="shared" ref="H11:H43" si="0">+F11*G11</f>
        <v>3500000</v>
      </c>
      <c r="I11" s="65"/>
      <c r="J11" s="66" t="s">
        <v>65</v>
      </c>
      <c r="K11" s="66">
        <f>COUNTIF(C11:C43,C11)</f>
        <v>15</v>
      </c>
    </row>
    <row r="12" spans="1:11" s="66" customFormat="1" ht="18.5" customHeight="1">
      <c r="A12" s="92">
        <v>2</v>
      </c>
      <c r="B12" s="91">
        <v>45840</v>
      </c>
      <c r="C12" s="134" t="s">
        <v>64</v>
      </c>
      <c r="D12" s="135"/>
      <c r="E12" s="64" t="s">
        <v>33</v>
      </c>
      <c r="F12" s="64">
        <v>1</v>
      </c>
      <c r="G12" s="93">
        <f t="shared" ref="G12:G43" si="1">IF(C12=$C$11,3500000,2500000)</f>
        <v>3500000</v>
      </c>
      <c r="H12" s="93">
        <f t="shared" si="0"/>
        <v>3500000</v>
      </c>
      <c r="I12" s="65"/>
      <c r="J12" s="66" t="s">
        <v>66</v>
      </c>
      <c r="K12" s="66">
        <f>COUNTIF(C11:C44,C21)</f>
        <v>9</v>
      </c>
    </row>
    <row r="13" spans="1:11" s="66" customFormat="1" ht="18.5" customHeight="1">
      <c r="A13" s="92">
        <v>3</v>
      </c>
      <c r="B13" s="91">
        <v>45841</v>
      </c>
      <c r="C13" s="134" t="s">
        <v>64</v>
      </c>
      <c r="D13" s="135"/>
      <c r="E13" s="64" t="s">
        <v>33</v>
      </c>
      <c r="F13" s="64">
        <v>1</v>
      </c>
      <c r="G13" s="93">
        <f t="shared" si="1"/>
        <v>3500000</v>
      </c>
      <c r="H13" s="93">
        <f t="shared" si="0"/>
        <v>3500000</v>
      </c>
      <c r="I13" s="65"/>
      <c r="J13" s="66" t="s">
        <v>67</v>
      </c>
      <c r="K13" s="66">
        <f>COUNTIF(C11:C45,C22)</f>
        <v>9</v>
      </c>
    </row>
    <row r="14" spans="1:11" s="66" customFormat="1" ht="18.5" customHeight="1">
      <c r="A14" s="92">
        <v>4</v>
      </c>
      <c r="B14" s="91">
        <v>45842</v>
      </c>
      <c r="C14" s="134" t="s">
        <v>64</v>
      </c>
      <c r="D14" s="135"/>
      <c r="E14" s="64" t="s">
        <v>33</v>
      </c>
      <c r="F14" s="64">
        <v>1</v>
      </c>
      <c r="G14" s="93">
        <f t="shared" si="1"/>
        <v>3500000</v>
      </c>
      <c r="H14" s="93">
        <f t="shared" si="0"/>
        <v>3500000</v>
      </c>
      <c r="I14" s="65"/>
    </row>
    <row r="15" spans="1:11" s="66" customFormat="1" ht="18.5" customHeight="1">
      <c r="A15" s="92">
        <v>5</v>
      </c>
      <c r="B15" s="91">
        <v>45843</v>
      </c>
      <c r="C15" s="134" t="s">
        <v>64</v>
      </c>
      <c r="D15" s="135"/>
      <c r="E15" s="64" t="s">
        <v>33</v>
      </c>
      <c r="F15" s="64">
        <v>1</v>
      </c>
      <c r="G15" s="93">
        <f t="shared" si="1"/>
        <v>3500000</v>
      </c>
      <c r="H15" s="93">
        <f t="shared" si="0"/>
        <v>3500000</v>
      </c>
      <c r="I15" s="65"/>
    </row>
    <row r="16" spans="1:11" s="66" customFormat="1" ht="18.5" customHeight="1">
      <c r="A16" s="92">
        <v>6</v>
      </c>
      <c r="B16" s="91">
        <v>45845</v>
      </c>
      <c r="C16" s="134" t="s">
        <v>64</v>
      </c>
      <c r="D16" s="135"/>
      <c r="E16" s="64" t="s">
        <v>33</v>
      </c>
      <c r="F16" s="64">
        <v>1</v>
      </c>
      <c r="G16" s="93">
        <f t="shared" si="1"/>
        <v>3500000</v>
      </c>
      <c r="H16" s="93">
        <f t="shared" si="0"/>
        <v>3500000</v>
      </c>
      <c r="I16" s="65"/>
    </row>
    <row r="17" spans="1:9" s="66" customFormat="1" ht="18.5" customHeight="1">
      <c r="A17" s="92">
        <v>7</v>
      </c>
      <c r="B17" s="91">
        <v>45846</v>
      </c>
      <c r="C17" s="134" t="s">
        <v>64</v>
      </c>
      <c r="D17" s="135"/>
      <c r="E17" s="64" t="s">
        <v>33</v>
      </c>
      <c r="F17" s="64">
        <v>1</v>
      </c>
      <c r="G17" s="93">
        <f t="shared" si="1"/>
        <v>3500000</v>
      </c>
      <c r="H17" s="93">
        <f t="shared" si="0"/>
        <v>3500000</v>
      </c>
      <c r="I17" s="65"/>
    </row>
    <row r="18" spans="1:9" s="66" customFormat="1" ht="18.5" customHeight="1">
      <c r="A18" s="92">
        <v>8</v>
      </c>
      <c r="B18" s="91">
        <v>45847</v>
      </c>
      <c r="C18" s="134" t="s">
        <v>64</v>
      </c>
      <c r="D18" s="135"/>
      <c r="E18" s="64" t="s">
        <v>33</v>
      </c>
      <c r="F18" s="64">
        <v>1</v>
      </c>
      <c r="G18" s="93">
        <f t="shared" si="1"/>
        <v>3500000</v>
      </c>
      <c r="H18" s="93">
        <f t="shared" si="0"/>
        <v>3500000</v>
      </c>
      <c r="I18" s="65"/>
    </row>
    <row r="19" spans="1:9" s="66" customFormat="1" ht="18.5" customHeight="1">
      <c r="A19" s="92">
        <v>9</v>
      </c>
      <c r="B19" s="91">
        <v>45848</v>
      </c>
      <c r="C19" s="134" t="s">
        <v>64</v>
      </c>
      <c r="D19" s="135"/>
      <c r="E19" s="64" t="s">
        <v>33</v>
      </c>
      <c r="F19" s="64">
        <v>1</v>
      </c>
      <c r="G19" s="93">
        <f t="shared" si="1"/>
        <v>3500000</v>
      </c>
      <c r="H19" s="93">
        <f t="shared" si="0"/>
        <v>3500000</v>
      </c>
      <c r="I19" s="65"/>
    </row>
    <row r="20" spans="1:9" s="66" customFormat="1" ht="18.5" customHeight="1">
      <c r="A20" s="92">
        <v>10</v>
      </c>
      <c r="B20" s="91">
        <v>45849</v>
      </c>
      <c r="C20" s="134" t="s">
        <v>64</v>
      </c>
      <c r="D20" s="135"/>
      <c r="E20" s="64" t="s">
        <v>33</v>
      </c>
      <c r="F20" s="64">
        <v>1</v>
      </c>
      <c r="G20" s="93">
        <f t="shared" si="1"/>
        <v>3500000</v>
      </c>
      <c r="H20" s="93">
        <f t="shared" si="0"/>
        <v>3500000</v>
      </c>
      <c r="I20" s="65"/>
    </row>
    <row r="21" spans="1:9" s="66" customFormat="1" ht="18.5" customHeight="1">
      <c r="A21" s="92">
        <v>11</v>
      </c>
      <c r="B21" s="91">
        <v>45849</v>
      </c>
      <c r="C21" s="134" t="s">
        <v>39</v>
      </c>
      <c r="D21" s="135"/>
      <c r="E21" s="64" t="s">
        <v>33</v>
      </c>
      <c r="F21" s="64">
        <v>1</v>
      </c>
      <c r="G21" s="93">
        <f t="shared" si="1"/>
        <v>2500000</v>
      </c>
      <c r="H21" s="93">
        <f t="shared" si="0"/>
        <v>2500000</v>
      </c>
      <c r="I21" s="65"/>
    </row>
    <row r="22" spans="1:9" s="66" customFormat="1" ht="18.5" customHeight="1">
      <c r="A22" s="92">
        <v>12</v>
      </c>
      <c r="B22" s="91">
        <v>45849</v>
      </c>
      <c r="C22" s="134" t="s">
        <v>40</v>
      </c>
      <c r="D22" s="135"/>
      <c r="E22" s="64" t="s">
        <v>33</v>
      </c>
      <c r="F22" s="64">
        <v>1</v>
      </c>
      <c r="G22" s="93">
        <f t="shared" si="1"/>
        <v>2500000</v>
      </c>
      <c r="H22" s="93">
        <f t="shared" si="0"/>
        <v>2500000</v>
      </c>
      <c r="I22" s="65"/>
    </row>
    <row r="23" spans="1:9" s="66" customFormat="1" ht="18.5" customHeight="1">
      <c r="A23" s="92">
        <v>13</v>
      </c>
      <c r="B23" s="91">
        <v>45850</v>
      </c>
      <c r="C23" s="134" t="s">
        <v>64</v>
      </c>
      <c r="D23" s="135"/>
      <c r="E23" s="64" t="s">
        <v>33</v>
      </c>
      <c r="F23" s="64">
        <v>1</v>
      </c>
      <c r="G23" s="93">
        <f t="shared" si="1"/>
        <v>3500000</v>
      </c>
      <c r="H23" s="93">
        <f t="shared" si="0"/>
        <v>3500000</v>
      </c>
      <c r="I23" s="65"/>
    </row>
    <row r="24" spans="1:9" s="66" customFormat="1" ht="18.5" customHeight="1">
      <c r="A24" s="92">
        <v>14</v>
      </c>
      <c r="B24" s="91">
        <v>45850</v>
      </c>
      <c r="C24" s="134" t="s">
        <v>39</v>
      </c>
      <c r="D24" s="135"/>
      <c r="E24" s="64" t="s">
        <v>33</v>
      </c>
      <c r="F24" s="64">
        <v>1</v>
      </c>
      <c r="G24" s="93">
        <f t="shared" si="1"/>
        <v>2500000</v>
      </c>
      <c r="H24" s="93">
        <f t="shared" si="0"/>
        <v>2500000</v>
      </c>
      <c r="I24" s="65"/>
    </row>
    <row r="25" spans="1:9" s="66" customFormat="1" ht="18.5" customHeight="1">
      <c r="A25" s="92">
        <v>15</v>
      </c>
      <c r="B25" s="91">
        <v>45850</v>
      </c>
      <c r="C25" s="134" t="s">
        <v>40</v>
      </c>
      <c r="D25" s="135"/>
      <c r="E25" s="64" t="s">
        <v>33</v>
      </c>
      <c r="F25" s="64">
        <v>1</v>
      </c>
      <c r="G25" s="93">
        <f t="shared" si="1"/>
        <v>2500000</v>
      </c>
      <c r="H25" s="93">
        <f t="shared" si="0"/>
        <v>2500000</v>
      </c>
      <c r="I25" s="65"/>
    </row>
    <row r="26" spans="1:9" s="66" customFormat="1" ht="18.5" customHeight="1">
      <c r="A26" s="92">
        <v>16</v>
      </c>
      <c r="B26" s="91">
        <v>45852</v>
      </c>
      <c r="C26" s="134" t="s">
        <v>64</v>
      </c>
      <c r="D26" s="135"/>
      <c r="E26" s="64" t="s">
        <v>33</v>
      </c>
      <c r="F26" s="64">
        <v>1</v>
      </c>
      <c r="G26" s="93">
        <f t="shared" si="1"/>
        <v>3500000</v>
      </c>
      <c r="H26" s="93">
        <f t="shared" si="0"/>
        <v>3500000</v>
      </c>
      <c r="I26" s="65"/>
    </row>
    <row r="27" spans="1:9" s="66" customFormat="1" ht="18.5" customHeight="1">
      <c r="A27" s="92">
        <v>17</v>
      </c>
      <c r="B27" s="91">
        <v>45852</v>
      </c>
      <c r="C27" s="134" t="s">
        <v>39</v>
      </c>
      <c r="D27" s="135"/>
      <c r="E27" s="64" t="s">
        <v>33</v>
      </c>
      <c r="F27" s="64">
        <v>1</v>
      </c>
      <c r="G27" s="93">
        <f t="shared" si="1"/>
        <v>2500000</v>
      </c>
      <c r="H27" s="93">
        <f t="shared" si="0"/>
        <v>2500000</v>
      </c>
      <c r="I27" s="65"/>
    </row>
    <row r="28" spans="1:9" s="66" customFormat="1" ht="18.5" customHeight="1">
      <c r="A28" s="92">
        <v>18</v>
      </c>
      <c r="B28" s="91">
        <v>45852</v>
      </c>
      <c r="C28" s="134" t="s">
        <v>40</v>
      </c>
      <c r="D28" s="135"/>
      <c r="E28" s="64" t="s">
        <v>33</v>
      </c>
      <c r="F28" s="64">
        <v>1</v>
      </c>
      <c r="G28" s="93">
        <f t="shared" si="1"/>
        <v>2500000</v>
      </c>
      <c r="H28" s="93">
        <f t="shared" si="0"/>
        <v>2500000</v>
      </c>
      <c r="I28" s="65"/>
    </row>
    <row r="29" spans="1:9" s="66" customFormat="1" ht="18.5" customHeight="1">
      <c r="A29" s="92">
        <v>19</v>
      </c>
      <c r="B29" s="91">
        <v>45853</v>
      </c>
      <c r="C29" s="134" t="s">
        <v>64</v>
      </c>
      <c r="D29" s="135"/>
      <c r="E29" s="64" t="s">
        <v>33</v>
      </c>
      <c r="F29" s="64">
        <v>1</v>
      </c>
      <c r="G29" s="93">
        <f t="shared" si="1"/>
        <v>3500000</v>
      </c>
      <c r="H29" s="93">
        <f t="shared" si="0"/>
        <v>3500000</v>
      </c>
      <c r="I29" s="65"/>
    </row>
    <row r="30" spans="1:9" s="66" customFormat="1" ht="18.5" customHeight="1">
      <c r="A30" s="92">
        <v>20</v>
      </c>
      <c r="B30" s="91">
        <v>45853</v>
      </c>
      <c r="C30" s="134" t="s">
        <v>39</v>
      </c>
      <c r="D30" s="135"/>
      <c r="E30" s="64" t="s">
        <v>33</v>
      </c>
      <c r="F30" s="64">
        <v>1</v>
      </c>
      <c r="G30" s="93">
        <f t="shared" si="1"/>
        <v>2500000</v>
      </c>
      <c r="H30" s="93">
        <f t="shared" si="0"/>
        <v>2500000</v>
      </c>
      <c r="I30" s="65"/>
    </row>
    <row r="31" spans="1:9" s="66" customFormat="1" ht="18.5" customHeight="1">
      <c r="A31" s="92">
        <v>21</v>
      </c>
      <c r="B31" s="91">
        <v>45853</v>
      </c>
      <c r="C31" s="134" t="s">
        <v>40</v>
      </c>
      <c r="D31" s="135"/>
      <c r="E31" s="64" t="s">
        <v>33</v>
      </c>
      <c r="F31" s="64">
        <v>1</v>
      </c>
      <c r="G31" s="93">
        <f t="shared" si="1"/>
        <v>2500000</v>
      </c>
      <c r="H31" s="93">
        <f t="shared" si="0"/>
        <v>2500000</v>
      </c>
      <c r="I31" s="65"/>
    </row>
    <row r="32" spans="1:9" s="66" customFormat="1" ht="18.5" customHeight="1">
      <c r="A32" s="92">
        <v>22</v>
      </c>
      <c r="B32" s="91">
        <v>45854</v>
      </c>
      <c r="C32" s="134" t="s">
        <v>64</v>
      </c>
      <c r="D32" s="135"/>
      <c r="E32" s="64" t="s">
        <v>33</v>
      </c>
      <c r="F32" s="64">
        <v>1</v>
      </c>
      <c r="G32" s="93">
        <f t="shared" si="1"/>
        <v>3500000</v>
      </c>
      <c r="H32" s="93">
        <f t="shared" si="0"/>
        <v>3500000</v>
      </c>
      <c r="I32" s="65"/>
    </row>
    <row r="33" spans="1:12" s="66" customFormat="1" ht="18.5" customHeight="1">
      <c r="A33" s="92">
        <v>23</v>
      </c>
      <c r="B33" s="91">
        <v>45854</v>
      </c>
      <c r="C33" s="134" t="s">
        <v>39</v>
      </c>
      <c r="D33" s="135"/>
      <c r="E33" s="64" t="s">
        <v>33</v>
      </c>
      <c r="F33" s="64">
        <v>1</v>
      </c>
      <c r="G33" s="93">
        <f t="shared" si="1"/>
        <v>2500000</v>
      </c>
      <c r="H33" s="93">
        <f t="shared" si="0"/>
        <v>2500000</v>
      </c>
      <c r="I33" s="65"/>
    </row>
    <row r="34" spans="1:12" s="66" customFormat="1" ht="18.5" customHeight="1">
      <c r="A34" s="92">
        <v>24</v>
      </c>
      <c r="B34" s="91">
        <v>45854</v>
      </c>
      <c r="C34" s="134" t="s">
        <v>40</v>
      </c>
      <c r="D34" s="135"/>
      <c r="E34" s="64" t="s">
        <v>33</v>
      </c>
      <c r="F34" s="64">
        <v>1</v>
      </c>
      <c r="G34" s="93">
        <f t="shared" si="1"/>
        <v>2500000</v>
      </c>
      <c r="H34" s="93">
        <f t="shared" si="0"/>
        <v>2500000</v>
      </c>
      <c r="I34" s="65"/>
    </row>
    <row r="35" spans="1:12" s="66" customFormat="1" ht="18.5" customHeight="1">
      <c r="A35" s="92">
        <v>25</v>
      </c>
      <c r="B35" s="91">
        <v>45855</v>
      </c>
      <c r="C35" s="134" t="s">
        <v>64</v>
      </c>
      <c r="D35" s="135"/>
      <c r="E35" s="64" t="s">
        <v>33</v>
      </c>
      <c r="F35" s="64">
        <v>1</v>
      </c>
      <c r="G35" s="93">
        <f t="shared" si="1"/>
        <v>3500000</v>
      </c>
      <c r="H35" s="93">
        <f t="shared" si="0"/>
        <v>3500000</v>
      </c>
      <c r="I35" s="65"/>
    </row>
    <row r="36" spans="1:12" s="66" customFormat="1" ht="18.5" customHeight="1">
      <c r="A36" s="92">
        <v>26</v>
      </c>
      <c r="B36" s="91">
        <v>45855</v>
      </c>
      <c r="C36" s="134" t="s">
        <v>39</v>
      </c>
      <c r="D36" s="135"/>
      <c r="E36" s="64" t="s">
        <v>33</v>
      </c>
      <c r="F36" s="64">
        <v>1</v>
      </c>
      <c r="G36" s="93">
        <f t="shared" si="1"/>
        <v>2500000</v>
      </c>
      <c r="H36" s="93">
        <f t="shared" si="0"/>
        <v>2500000</v>
      </c>
      <c r="I36" s="65"/>
    </row>
    <row r="37" spans="1:12" s="66" customFormat="1" ht="18.5" customHeight="1">
      <c r="A37" s="92">
        <v>27</v>
      </c>
      <c r="B37" s="91">
        <v>45855</v>
      </c>
      <c r="C37" s="134" t="s">
        <v>40</v>
      </c>
      <c r="D37" s="135"/>
      <c r="E37" s="64" t="s">
        <v>33</v>
      </c>
      <c r="F37" s="64">
        <v>1</v>
      </c>
      <c r="G37" s="93">
        <f t="shared" si="1"/>
        <v>2500000</v>
      </c>
      <c r="H37" s="93">
        <f t="shared" si="0"/>
        <v>2500000</v>
      </c>
      <c r="I37" s="65"/>
    </row>
    <row r="38" spans="1:12" s="66" customFormat="1" ht="18.5" customHeight="1">
      <c r="A38" s="92">
        <v>28</v>
      </c>
      <c r="B38" s="91">
        <v>45856</v>
      </c>
      <c r="C38" s="134" t="s">
        <v>39</v>
      </c>
      <c r="D38" s="135"/>
      <c r="E38" s="64" t="s">
        <v>33</v>
      </c>
      <c r="F38" s="64">
        <v>1</v>
      </c>
      <c r="G38" s="93">
        <f t="shared" si="1"/>
        <v>2500000</v>
      </c>
      <c r="H38" s="93">
        <f t="shared" si="0"/>
        <v>2500000</v>
      </c>
      <c r="I38" s="65"/>
    </row>
    <row r="39" spans="1:12" s="66" customFormat="1" ht="18.5" customHeight="1">
      <c r="A39" s="92">
        <v>29</v>
      </c>
      <c r="B39" s="91">
        <v>45856</v>
      </c>
      <c r="C39" s="134" t="s">
        <v>40</v>
      </c>
      <c r="D39" s="135"/>
      <c r="E39" s="64" t="s">
        <v>33</v>
      </c>
      <c r="F39" s="64">
        <v>1</v>
      </c>
      <c r="G39" s="93">
        <f t="shared" si="1"/>
        <v>2500000</v>
      </c>
      <c r="H39" s="93">
        <f t="shared" si="0"/>
        <v>2500000</v>
      </c>
      <c r="I39" s="65"/>
    </row>
    <row r="40" spans="1:12" s="66" customFormat="1" ht="18.5" customHeight="1">
      <c r="A40" s="92">
        <v>30</v>
      </c>
      <c r="B40" s="91">
        <v>45857</v>
      </c>
      <c r="C40" s="134" t="s">
        <v>39</v>
      </c>
      <c r="D40" s="135"/>
      <c r="E40" s="64" t="s">
        <v>33</v>
      </c>
      <c r="F40" s="64">
        <v>1</v>
      </c>
      <c r="G40" s="93">
        <f t="shared" si="1"/>
        <v>2500000</v>
      </c>
      <c r="H40" s="93">
        <f t="shared" si="0"/>
        <v>2500000</v>
      </c>
      <c r="I40" s="65"/>
    </row>
    <row r="41" spans="1:12" s="66" customFormat="1" ht="18.5" customHeight="1">
      <c r="A41" s="92">
        <v>31</v>
      </c>
      <c r="B41" s="91">
        <v>45857</v>
      </c>
      <c r="C41" s="134" t="s">
        <v>40</v>
      </c>
      <c r="D41" s="135"/>
      <c r="E41" s="64" t="s">
        <v>33</v>
      </c>
      <c r="F41" s="64">
        <v>1</v>
      </c>
      <c r="G41" s="93">
        <f t="shared" si="1"/>
        <v>2500000</v>
      </c>
      <c r="H41" s="93">
        <f t="shared" si="0"/>
        <v>2500000</v>
      </c>
      <c r="I41" s="65"/>
    </row>
    <row r="42" spans="1:12" s="66" customFormat="1" ht="18.5" customHeight="1">
      <c r="A42" s="92">
        <v>32</v>
      </c>
      <c r="B42" s="91">
        <v>45859</v>
      </c>
      <c r="C42" s="134" t="s">
        <v>39</v>
      </c>
      <c r="D42" s="135"/>
      <c r="E42" s="64" t="s">
        <v>33</v>
      </c>
      <c r="F42" s="64">
        <v>1</v>
      </c>
      <c r="G42" s="93">
        <f t="shared" si="1"/>
        <v>2500000</v>
      </c>
      <c r="H42" s="93">
        <f t="shared" si="0"/>
        <v>2500000</v>
      </c>
      <c r="I42" s="65"/>
    </row>
    <row r="43" spans="1:12" s="66" customFormat="1" ht="18.5" customHeight="1">
      <c r="A43" s="92">
        <v>33</v>
      </c>
      <c r="B43" s="91">
        <v>45859</v>
      </c>
      <c r="C43" s="134" t="s">
        <v>40</v>
      </c>
      <c r="D43" s="135"/>
      <c r="E43" s="64" t="s">
        <v>33</v>
      </c>
      <c r="F43" s="64">
        <v>1</v>
      </c>
      <c r="G43" s="93">
        <f t="shared" si="1"/>
        <v>2500000</v>
      </c>
      <c r="H43" s="93">
        <f t="shared" si="0"/>
        <v>2500000</v>
      </c>
      <c r="I43" s="65"/>
    </row>
    <row r="44" spans="1:12" s="79" customFormat="1" ht="18.5" customHeight="1">
      <c r="A44" s="67"/>
      <c r="B44" s="68"/>
      <c r="C44" s="68"/>
      <c r="D44" s="69" t="s">
        <v>25</v>
      </c>
      <c r="E44" s="70"/>
      <c r="F44" s="71">
        <f>SUM(F11:F43)</f>
        <v>33</v>
      </c>
      <c r="G44" s="70"/>
      <c r="H44" s="89">
        <f>SUM(H11:H43)</f>
        <v>97500000</v>
      </c>
      <c r="I44" s="70"/>
      <c r="J44" s="76"/>
    </row>
    <row r="45" spans="1:12" s="62" customFormat="1" ht="18.5" customHeight="1">
      <c r="A45" s="80"/>
      <c r="B45" s="80"/>
      <c r="C45" s="80"/>
      <c r="D45" s="81" t="s">
        <v>29</v>
      </c>
      <c r="E45" s="81"/>
      <c r="F45" s="82"/>
      <c r="G45" s="80"/>
      <c r="H45" s="90">
        <f>+H44</f>
        <v>97500000</v>
      </c>
      <c r="I45" s="80"/>
      <c r="L45" s="83"/>
    </row>
    <row r="46" spans="1:12" s="62" customFormat="1" ht="18.5" customHeight="1">
      <c r="A46" s="80"/>
      <c r="B46" s="80"/>
      <c r="C46" s="80"/>
      <c r="D46" s="81" t="s">
        <v>30</v>
      </c>
      <c r="E46" s="84">
        <v>0.08</v>
      </c>
      <c r="F46" s="85"/>
      <c r="G46" s="86"/>
      <c r="H46" s="90">
        <f>+H45*8%</f>
        <v>7800000</v>
      </c>
      <c r="I46" s="86"/>
    </row>
    <row r="47" spans="1:12" s="62" customFormat="1" ht="18.5" customHeight="1">
      <c r="A47" s="80"/>
      <c r="B47" s="80"/>
      <c r="C47" s="80"/>
      <c r="D47" s="81" t="s">
        <v>31</v>
      </c>
      <c r="E47" s="84"/>
      <c r="F47" s="85"/>
      <c r="G47" s="86"/>
      <c r="H47" s="90">
        <f>+H45+H46</f>
        <v>105300000</v>
      </c>
      <c r="I47" s="86"/>
    </row>
    <row r="48" spans="1:12" s="31" customFormat="1" ht="18" customHeight="1">
      <c r="A48" s="136" t="s">
        <v>68</v>
      </c>
      <c r="B48" s="136"/>
      <c r="C48" s="136"/>
      <c r="D48" s="136"/>
      <c r="E48" s="136"/>
      <c r="F48" s="136"/>
      <c r="G48" s="136"/>
      <c r="H48" s="136"/>
      <c r="I48" s="136"/>
    </row>
    <row r="49" spans="1:9" s="31" customFormat="1" ht="18" customHeight="1">
      <c r="A49" s="137" t="s">
        <v>32</v>
      </c>
      <c r="B49" s="137"/>
      <c r="C49" s="137"/>
      <c r="D49" s="137"/>
      <c r="E49" s="137"/>
      <c r="F49" s="137"/>
      <c r="G49" s="137"/>
      <c r="H49" s="137"/>
      <c r="I49" s="137"/>
    </row>
    <row r="50" spans="1:9" s="66" customFormat="1" ht="16">
      <c r="A50" s="76"/>
      <c r="B50" s="76"/>
      <c r="C50" s="76"/>
      <c r="D50" s="76"/>
      <c r="E50" s="76"/>
      <c r="F50" s="76"/>
      <c r="G50" s="131" t="s">
        <v>84</v>
      </c>
      <c r="H50" s="131"/>
      <c r="I50" s="131"/>
    </row>
    <row r="51" spans="1:9" s="66" customFormat="1" ht="16">
      <c r="A51" s="76"/>
      <c r="B51" s="77" t="s">
        <v>55</v>
      </c>
      <c r="C51" s="77"/>
      <c r="D51" s="77"/>
      <c r="E51" s="77"/>
      <c r="F51" s="77"/>
      <c r="G51" s="132" t="s">
        <v>56</v>
      </c>
      <c r="H51" s="132"/>
      <c r="I51" s="132"/>
    </row>
    <row r="52" spans="1:9" s="66" customFormat="1" ht="16">
      <c r="A52" s="76"/>
      <c r="B52" s="78" t="s">
        <v>26</v>
      </c>
      <c r="C52" s="78"/>
      <c r="D52" s="78"/>
      <c r="E52" s="78"/>
      <c r="F52" s="78"/>
      <c r="G52" s="133" t="s">
        <v>26</v>
      </c>
      <c r="H52" s="133"/>
      <c r="I52" s="133"/>
    </row>
    <row r="56" spans="1:9">
      <c r="H56" s="88"/>
    </row>
  </sheetData>
  <mergeCells count="48">
    <mergeCell ref="A6:I6"/>
    <mergeCell ref="C16:D16"/>
    <mergeCell ref="C17:D17"/>
    <mergeCell ref="C18:D18"/>
    <mergeCell ref="A7:I7"/>
    <mergeCell ref="A8:I8"/>
    <mergeCell ref="A9:I9"/>
    <mergeCell ref="C10:D10"/>
    <mergeCell ref="A1:I1"/>
    <mergeCell ref="A2:I2"/>
    <mergeCell ref="A3:I3"/>
    <mergeCell ref="A4:I4"/>
    <mergeCell ref="A5:I5"/>
    <mergeCell ref="C38:D38"/>
    <mergeCell ref="C39:D39"/>
    <mergeCell ref="C29:D29"/>
    <mergeCell ref="C30:D30"/>
    <mergeCell ref="C31:D31"/>
    <mergeCell ref="C32:D32"/>
    <mergeCell ref="C33:D33"/>
    <mergeCell ref="C34:D34"/>
    <mergeCell ref="C35:D35"/>
    <mergeCell ref="C36:D36"/>
    <mergeCell ref="C37:D37"/>
    <mergeCell ref="C28:D28"/>
    <mergeCell ref="C11:D11"/>
    <mergeCell ref="C12:D12"/>
    <mergeCell ref="C13:D13"/>
    <mergeCell ref="C14:D14"/>
    <mergeCell ref="C15:D15"/>
    <mergeCell ref="C19:D19"/>
    <mergeCell ref="C23:D23"/>
    <mergeCell ref="C24:D24"/>
    <mergeCell ref="C25:D25"/>
    <mergeCell ref="C26:D26"/>
    <mergeCell ref="C27:D27"/>
    <mergeCell ref="C20:D20"/>
    <mergeCell ref="C21:D21"/>
    <mergeCell ref="C22:D22"/>
    <mergeCell ref="G50:I50"/>
    <mergeCell ref="G51:I51"/>
    <mergeCell ref="G52:I52"/>
    <mergeCell ref="C40:D40"/>
    <mergeCell ref="C41:D41"/>
    <mergeCell ref="A48:I48"/>
    <mergeCell ref="A49:I49"/>
    <mergeCell ref="C42:D42"/>
    <mergeCell ref="C43:D43"/>
  </mergeCells>
  <pageMargins left="0.7" right="0.7" top="0.75" bottom="0.75" header="0.3" footer="0.3"/>
  <pageSetup scale="64" orientation="portrait"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6"/>
  <sheetViews>
    <sheetView tabSelected="1" zoomScaleNormal="100" workbookViewId="0">
      <selection activeCell="D23" sqref="D23"/>
    </sheetView>
  </sheetViews>
  <sheetFormatPr baseColWidth="10" defaultColWidth="9.1640625" defaultRowHeight="19"/>
  <cols>
    <col min="1" max="1" width="8.6640625" style="58" customWidth="1"/>
    <col min="2" max="2" width="14.83203125" style="58" customWidth="1"/>
    <col min="3" max="3" width="19.5" style="58" customWidth="1"/>
    <col min="4" max="4" width="12.33203125" style="58" customWidth="1"/>
    <col min="5" max="5" width="12.1640625" style="58" customWidth="1"/>
    <col min="6" max="6" width="12.5" style="58" customWidth="1"/>
    <col min="7" max="7" width="13.33203125" style="58" customWidth="1"/>
    <col min="8" max="8" width="14.33203125" style="58" customWidth="1"/>
    <col min="9" max="9" width="14.83203125" style="58" customWidth="1"/>
    <col min="10" max="14" width="13.5" style="58" customWidth="1"/>
    <col min="15" max="16384" width="9.1640625" style="58"/>
  </cols>
  <sheetData>
    <row r="1" spans="1:12" s="66" customFormat="1" ht="48" customHeight="1">
      <c r="A1" s="156" t="s">
        <v>88</v>
      </c>
      <c r="B1" s="132"/>
      <c r="C1" s="132"/>
      <c r="D1" s="132"/>
      <c r="E1" s="132"/>
      <c r="F1" s="132"/>
      <c r="G1" s="132"/>
      <c r="H1" s="132"/>
      <c r="I1" s="132"/>
    </row>
    <row r="2" spans="1:12" s="66" customFormat="1" ht="28.75" customHeight="1">
      <c r="A2" s="138" t="s">
        <v>87</v>
      </c>
      <c r="B2" s="138"/>
      <c r="C2" s="138"/>
      <c r="D2" s="138"/>
      <c r="E2" s="138"/>
      <c r="F2" s="138"/>
      <c r="G2" s="138"/>
      <c r="H2" s="138"/>
      <c r="I2" s="138"/>
    </row>
    <row r="3" spans="1:12" s="66" customFormat="1" ht="28.75" customHeight="1">
      <c r="A3" s="139" t="s">
        <v>53</v>
      </c>
      <c r="B3" s="139"/>
      <c r="C3" s="139"/>
      <c r="D3" s="139"/>
      <c r="E3" s="139"/>
      <c r="F3" s="139"/>
      <c r="G3" s="139"/>
      <c r="H3" s="139"/>
      <c r="I3" s="139"/>
    </row>
    <row r="4" spans="1:12" s="66" customFormat="1" ht="28.75" customHeight="1">
      <c r="A4" s="140" t="s">
        <v>73</v>
      </c>
      <c r="B4" s="140"/>
      <c r="C4" s="140"/>
      <c r="D4" s="140"/>
      <c r="E4" s="140"/>
      <c r="F4" s="140"/>
      <c r="G4" s="140"/>
      <c r="H4" s="140"/>
      <c r="I4" s="140"/>
    </row>
    <row r="5" spans="1:12" s="72" customFormat="1" ht="21" customHeight="1">
      <c r="A5" s="140" t="s">
        <v>38</v>
      </c>
      <c r="B5" s="140"/>
      <c r="C5" s="140"/>
      <c r="D5" s="140"/>
      <c r="E5" s="140"/>
      <c r="F5" s="140"/>
      <c r="G5" s="140"/>
      <c r="H5" s="140"/>
      <c r="I5" s="140"/>
    </row>
    <row r="6" spans="1:12" s="72" customFormat="1" ht="20" customHeight="1">
      <c r="A6" s="141" t="s">
        <v>54</v>
      </c>
      <c r="B6" s="141"/>
      <c r="C6" s="141"/>
      <c r="D6" s="141"/>
      <c r="E6" s="141"/>
      <c r="F6" s="141"/>
      <c r="G6" s="141"/>
      <c r="H6" s="141"/>
      <c r="I6" s="141"/>
    </row>
    <row r="7" spans="1:12" s="72" customFormat="1" ht="28.75" customHeight="1">
      <c r="A7" s="140" t="s">
        <v>74</v>
      </c>
      <c r="B7" s="140"/>
      <c r="C7" s="140"/>
      <c r="D7" s="140"/>
      <c r="E7" s="140"/>
      <c r="F7" s="140"/>
      <c r="G7" s="140"/>
      <c r="H7" s="140"/>
      <c r="I7" s="140"/>
    </row>
    <row r="8" spans="1:12" s="72" customFormat="1" ht="28.75" customHeight="1">
      <c r="A8" s="142" t="s">
        <v>36</v>
      </c>
      <c r="B8" s="142"/>
      <c r="C8" s="142"/>
      <c r="D8" s="142"/>
      <c r="E8" s="142"/>
      <c r="F8" s="142"/>
      <c r="G8" s="142"/>
      <c r="H8" s="142"/>
      <c r="I8" s="142"/>
    </row>
    <row r="9" spans="1:12" s="66" customFormat="1" ht="51" customHeight="1">
      <c r="A9" s="143" t="s">
        <v>70</v>
      </c>
      <c r="B9" s="143"/>
      <c r="C9" s="143"/>
      <c r="D9" s="143"/>
      <c r="E9" s="143"/>
      <c r="F9" s="143"/>
      <c r="G9" s="143"/>
      <c r="H9" s="143"/>
      <c r="I9" s="143"/>
    </row>
    <row r="10" spans="1:12" s="66" customFormat="1" ht="28.75" customHeight="1">
      <c r="A10" s="73" t="s">
        <v>12</v>
      </c>
      <c r="B10" s="73" t="s">
        <v>24</v>
      </c>
      <c r="C10" s="144" t="s">
        <v>13</v>
      </c>
      <c r="D10" s="145"/>
      <c r="E10" s="74" t="s">
        <v>7</v>
      </c>
      <c r="F10" s="74" t="s">
        <v>4</v>
      </c>
      <c r="G10" s="74" t="s">
        <v>8</v>
      </c>
      <c r="H10" s="74" t="s">
        <v>9</v>
      </c>
      <c r="I10" s="75" t="s">
        <v>14</v>
      </c>
    </row>
    <row r="11" spans="1:12" s="66" customFormat="1" ht="89" customHeight="1">
      <c r="A11" s="152">
        <v>1</v>
      </c>
      <c r="B11" s="153">
        <v>45839</v>
      </c>
      <c r="C11" s="150" t="s">
        <v>72</v>
      </c>
      <c r="D11" s="151"/>
      <c r="E11" s="154" t="s">
        <v>33</v>
      </c>
      <c r="F11" s="154">
        <v>1</v>
      </c>
      <c r="G11" s="93">
        <v>4000000</v>
      </c>
      <c r="H11" s="93">
        <f t="shared" ref="H11:H13" si="0">+F11*G11</f>
        <v>4000000</v>
      </c>
      <c r="I11" s="155" t="s">
        <v>86</v>
      </c>
    </row>
    <row r="12" spans="1:12" s="66" customFormat="1" ht="88" customHeight="1">
      <c r="A12" s="92">
        <v>2</v>
      </c>
      <c r="B12" s="94">
        <v>45861</v>
      </c>
      <c r="C12" s="148" t="s">
        <v>72</v>
      </c>
      <c r="D12" s="149"/>
      <c r="E12" s="64" t="s">
        <v>33</v>
      </c>
      <c r="F12" s="64">
        <v>1</v>
      </c>
      <c r="G12" s="93">
        <v>4000000</v>
      </c>
      <c r="H12" s="93">
        <f t="shared" si="0"/>
        <v>4000000</v>
      </c>
      <c r="I12" s="65" t="s">
        <v>58</v>
      </c>
    </row>
    <row r="13" spans="1:12" s="66" customFormat="1" ht="28.75" customHeight="1">
      <c r="A13" s="92">
        <v>3</v>
      </c>
      <c r="B13" s="94">
        <v>45861</v>
      </c>
      <c r="C13" s="148" t="s">
        <v>41</v>
      </c>
      <c r="D13" s="149"/>
      <c r="E13" s="64" t="s">
        <v>33</v>
      </c>
      <c r="F13" s="64">
        <v>33</v>
      </c>
      <c r="G13" s="93">
        <v>120000</v>
      </c>
      <c r="H13" s="93">
        <f t="shared" si="0"/>
        <v>3960000</v>
      </c>
      <c r="I13" s="65"/>
    </row>
    <row r="14" spans="1:12" s="79" customFormat="1" ht="28.75" customHeight="1">
      <c r="A14" s="67"/>
      <c r="B14" s="68"/>
      <c r="C14" s="68"/>
      <c r="D14" s="158" t="s">
        <v>25</v>
      </c>
      <c r="E14" s="159"/>
      <c r="F14" s="71">
        <f>SUM(F11:F13)</f>
        <v>35</v>
      </c>
      <c r="G14" s="70"/>
      <c r="H14" s="157">
        <f>SUM(H11:H13)</f>
        <v>11960000</v>
      </c>
      <c r="I14" s="70"/>
      <c r="J14" s="76"/>
    </row>
    <row r="15" spans="1:12" s="62" customFormat="1" ht="28.75" customHeight="1">
      <c r="A15" s="80"/>
      <c r="B15" s="80"/>
      <c r="C15" s="80"/>
      <c r="D15" s="103" t="s">
        <v>29</v>
      </c>
      <c r="E15" s="81"/>
      <c r="F15" s="82"/>
      <c r="G15" s="80"/>
      <c r="H15" s="82">
        <f>+H14</f>
        <v>11960000</v>
      </c>
      <c r="I15" s="80"/>
      <c r="L15" s="83"/>
    </row>
    <row r="16" spans="1:12" s="62" customFormat="1" ht="28.75" customHeight="1">
      <c r="A16" s="80"/>
      <c r="B16" s="80"/>
      <c r="C16" s="80"/>
      <c r="D16" s="81" t="s">
        <v>30</v>
      </c>
      <c r="E16" s="84">
        <v>0.08</v>
      </c>
      <c r="F16" s="85"/>
      <c r="G16" s="86"/>
      <c r="H16" s="82">
        <f>+H15*8%</f>
        <v>956800</v>
      </c>
      <c r="I16" s="86"/>
    </row>
    <row r="17" spans="1:9" s="62" customFormat="1" ht="28.75" customHeight="1">
      <c r="A17" s="80"/>
      <c r="B17" s="80"/>
      <c r="C17" s="80"/>
      <c r="D17" s="81" t="s">
        <v>31</v>
      </c>
      <c r="E17" s="84"/>
      <c r="F17" s="85"/>
      <c r="G17" s="86"/>
      <c r="H17" s="82">
        <f>+H15+H16</f>
        <v>12916800</v>
      </c>
      <c r="I17" s="86"/>
    </row>
    <row r="18" spans="1:9" s="31" customFormat="1" ht="28.75" customHeight="1">
      <c r="A18" s="146" t="s">
        <v>89</v>
      </c>
      <c r="B18" s="146"/>
      <c r="C18" s="146"/>
      <c r="D18" s="146"/>
      <c r="E18" s="146"/>
      <c r="F18" s="146"/>
      <c r="G18" s="146"/>
      <c r="H18" s="146"/>
      <c r="I18" s="146"/>
    </row>
    <row r="19" spans="1:9" s="31" customFormat="1" ht="33" customHeight="1">
      <c r="A19" s="147" t="s">
        <v>32</v>
      </c>
      <c r="B19" s="147"/>
      <c r="C19" s="147"/>
      <c r="D19" s="147"/>
      <c r="E19" s="147"/>
      <c r="F19" s="147"/>
      <c r="G19" s="147"/>
      <c r="H19" s="147"/>
      <c r="I19" s="147"/>
    </row>
    <row r="20" spans="1:9" s="66" customFormat="1" ht="28.75" customHeight="1">
      <c r="A20" s="76"/>
      <c r="B20" s="76"/>
      <c r="C20" s="76"/>
      <c r="D20" s="76"/>
      <c r="E20" s="76"/>
      <c r="F20" s="76"/>
      <c r="G20" s="131" t="s">
        <v>90</v>
      </c>
      <c r="H20" s="131"/>
      <c r="I20" s="76"/>
    </row>
    <row r="21" spans="1:9" s="66" customFormat="1" ht="28.75" customHeight="1">
      <c r="A21" s="76"/>
      <c r="B21" s="132" t="s">
        <v>55</v>
      </c>
      <c r="C21" s="132"/>
      <c r="D21" s="77"/>
      <c r="E21" s="77"/>
      <c r="F21" s="77"/>
      <c r="G21" s="132" t="s">
        <v>56</v>
      </c>
      <c r="H21" s="132"/>
      <c r="I21" s="76"/>
    </row>
    <row r="22" spans="1:9" s="66" customFormat="1" ht="28.75" customHeight="1">
      <c r="A22" s="76"/>
      <c r="B22" s="133" t="s">
        <v>26</v>
      </c>
      <c r="C22" s="133"/>
      <c r="D22" s="78"/>
      <c r="E22" s="78"/>
      <c r="F22" s="78"/>
      <c r="G22" s="133" t="s">
        <v>26</v>
      </c>
      <c r="H22" s="133"/>
      <c r="I22" s="76"/>
    </row>
    <row r="26" spans="1:9">
      <c r="H26" s="88"/>
    </row>
  </sheetData>
  <mergeCells count="21">
    <mergeCell ref="D14:E14"/>
    <mergeCell ref="C13:D13"/>
    <mergeCell ref="A1:I1"/>
    <mergeCell ref="A2:I2"/>
    <mergeCell ref="A3:I3"/>
    <mergeCell ref="A4:I4"/>
    <mergeCell ref="A5:I5"/>
    <mergeCell ref="A6:I6"/>
    <mergeCell ref="A7:I7"/>
    <mergeCell ref="A8:I8"/>
    <mergeCell ref="A9:I9"/>
    <mergeCell ref="C10:D10"/>
    <mergeCell ref="C12:D12"/>
    <mergeCell ref="C11:D11"/>
    <mergeCell ref="G21:H21"/>
    <mergeCell ref="G22:H22"/>
    <mergeCell ref="A18:I18"/>
    <mergeCell ref="A19:I19"/>
    <mergeCell ref="G20:H20"/>
    <mergeCell ref="B21:C21"/>
    <mergeCell ref="B22:C22"/>
  </mergeCells>
  <pageMargins left="7.0000000000000007E-2" right="0.05" top="0.14000000000000001" bottom="0.18" header="0.08" footer="0.04"/>
  <pageSetup scale="71" orientation="portrait" copies="2"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ĐCGT</vt:lpstr>
      <vt:lpstr>ĐCCN</vt:lpstr>
      <vt:lpstr>mx</vt:lpstr>
      <vt:lpstr>phao thép</vt:lpstr>
      <vt:lpstr>ĐCCN!Print_Area</vt:lpstr>
      <vt:lpstr>mx!Print_Area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2025-07-23T18:18:16Z</cp:lastPrinted>
  <dcterms:created xsi:type="dcterms:W3CDTF">2022-10-27T01:33:03Z</dcterms:created>
  <dcterms:modified xsi:type="dcterms:W3CDTF">2025-07-24T05:07:36Z</dcterms:modified>
</cp:coreProperties>
</file>