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1973703-4466-442A-B158-577DE05FDE88}" xr6:coauthVersionLast="36" xr6:coauthVersionMax="47" xr10:uidLastSave="{00000000-0000-0000-0000-000000000000}"/>
  <bookViews>
    <workbookView xWindow="-108" yWindow="-108" windowWidth="23256" windowHeight="12456" activeTab="1" xr2:uid="{B1DE1850-E86D-43C3-95AE-1FA75E367606}"/>
  </bookViews>
  <sheets>
    <sheet name="Cống Cầu Đen" sheetId="1" r:id="rId1"/>
    <sheet name="Cống B2" sheetId="8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8" l="1"/>
  <c r="F11" i="8"/>
  <c r="F16" i="8"/>
  <c r="F17" i="8"/>
  <c r="F18" i="8"/>
  <c r="F8" i="8"/>
  <c r="F27" i="1"/>
  <c r="F28" i="1"/>
  <c r="F26" i="1"/>
  <c r="F19" i="1"/>
  <c r="F20" i="1"/>
  <c r="F21" i="1"/>
  <c r="F11" i="1"/>
  <c r="F12" i="1"/>
  <c r="F13" i="1"/>
  <c r="F9" i="1"/>
  <c r="F19" i="8" l="1"/>
  <c r="D31" i="1"/>
  <c r="D20" i="8"/>
  <c r="D22" i="8"/>
  <c r="F22" i="8" s="1"/>
  <c r="F23" i="8" s="1"/>
  <c r="D12" i="8"/>
  <c r="F12" i="8" s="1"/>
  <c r="D10" i="8"/>
  <c r="F10" i="8" s="1"/>
  <c r="F14" i="8" s="1"/>
  <c r="F25" i="8" s="1"/>
  <c r="D14" i="8" l="1"/>
  <c r="D25" i="8" s="1"/>
  <c r="D33" i="1"/>
  <c r="F33" i="1" s="1"/>
  <c r="D17" i="1"/>
  <c r="D18" i="1"/>
  <c r="F18" i="1" s="1"/>
  <c r="D10" i="1"/>
  <c r="F10" i="1" s="1"/>
  <c r="D23" i="1" l="1"/>
  <c r="F17" i="1"/>
  <c r="F36" i="1" s="1"/>
  <c r="D36" i="1"/>
  <c r="D15" i="1"/>
</calcChain>
</file>

<file path=xl/sharedStrings.xml><?xml version="1.0" encoding="utf-8"?>
<sst xmlns="http://schemas.openxmlformats.org/spreadsheetml/2006/main" count="77" uniqueCount="39">
  <si>
    <t>STT</t>
  </si>
  <si>
    <t>TÊN VẬT TƯ</t>
  </si>
  <si>
    <t>ĐƠN VỊ</t>
  </si>
  <si>
    <t>KHỐI LƯỢNG</t>
  </si>
  <si>
    <t>Thép U150-75-6,5</t>
  </si>
  <si>
    <t>Kg</t>
  </si>
  <si>
    <t>Thép L100-100-10</t>
  </si>
  <si>
    <t>Thép U250-76-6</t>
  </si>
  <si>
    <t>Thép U100-46-4,5</t>
  </si>
  <si>
    <t>Thép L63-63-6</t>
  </si>
  <si>
    <t>Thép tấm 6mm</t>
  </si>
  <si>
    <t>Thép tấm 10mm</t>
  </si>
  <si>
    <t>Thép tấm 14mm</t>
  </si>
  <si>
    <t>Thép tấm 12mm</t>
  </si>
  <si>
    <t>Thép hộp 40*80</t>
  </si>
  <si>
    <t>Thép hộp 60*60</t>
  </si>
  <si>
    <t>Thép hộp 30x30</t>
  </si>
  <si>
    <t>Thép hộp 60x30</t>
  </si>
  <si>
    <r>
      <t>Thép ống tròn</t>
    </r>
    <r>
      <rPr>
        <sz val="13"/>
        <color theme="1"/>
        <rFont val="Times New Roman"/>
        <family val="1"/>
      </rPr>
      <t xml:space="preserve">   </t>
    </r>
    <r>
      <rPr>
        <sz val="13"/>
        <color theme="1"/>
        <rFont val="Aptos Display"/>
        <family val="1"/>
        <scheme val="major"/>
      </rPr>
      <t>60</t>
    </r>
  </si>
  <si>
    <t>Thép tấm nẹp cao su</t>
  </si>
  <si>
    <t>Cộng</t>
  </si>
  <si>
    <t>Cống Cầu Đen</t>
  </si>
  <si>
    <t>Thép I 250</t>
  </si>
  <si>
    <t>Thép C 120</t>
  </si>
  <si>
    <t>Thép L 70</t>
  </si>
  <si>
    <t>Thép L80</t>
  </si>
  <si>
    <t>Thép L63</t>
  </si>
  <si>
    <t>Thép tấm 6 mm</t>
  </si>
  <si>
    <t>Thép cây D12</t>
  </si>
  <si>
    <t>Cống B2</t>
  </si>
  <si>
    <t>Thép tấm 8mm</t>
  </si>
  <si>
    <t>Thép tấm 10 mm</t>
  </si>
  <si>
    <t>Tổng Cộng</t>
  </si>
  <si>
    <t>Đơn giá</t>
  </si>
  <si>
    <t>Thành tiền</t>
  </si>
  <si>
    <t>Họ tên người mua hàng</t>
  </si>
  <si>
    <r>
      <t xml:space="preserve">Đơn vị mua:  </t>
    </r>
    <r>
      <rPr>
        <b/>
        <sz val="12"/>
        <rFont val="Times New Roman"/>
        <family val="1"/>
      </rPr>
      <t>Công ty TNHH Kiến Tạo Hải Phòng</t>
    </r>
  </si>
  <si>
    <t>Mã số thuế: 0201765016</t>
  </si>
  <si>
    <t>Địa chỉ:  Thôn Văn Tràng 1 - Xã An Lão- Thành phố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</si>
</sst>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2">
    <font>
      <sz val="11"/>
      <color theme="1"/>
      <name val="Aptos Narrow"/>
      <family val="2"/>
      <charset val="163"/>
      <scheme val="minor"/>
    </font>
    <font>
      <sz val="13"/>
      <color theme="1"/>
      <name val="Aptos Display"/>
      <family val="1"/>
      <scheme val="major"/>
    </font>
    <font>
      <b/>
      <sz val="13"/>
      <color theme="1"/>
      <name val="Aptos Display"/>
      <family val="1"/>
      <scheme val="major"/>
    </font>
    <font>
      <sz val="13"/>
      <color theme="1"/>
      <name val="Times New Roman"/>
      <family val="1"/>
    </font>
    <font>
      <b/>
      <sz val="13"/>
      <color theme="1"/>
      <name val="Aptos Display"/>
      <scheme val="major"/>
    </font>
    <font>
      <b/>
      <sz val="11"/>
      <color theme="1"/>
      <name val="Aptos Narrow"/>
      <scheme val="minor"/>
    </font>
    <font>
      <sz val="12"/>
      <color theme="1"/>
      <name val="Aptos Narrow"/>
      <family val="2"/>
      <charset val="163"/>
      <scheme val="minor"/>
    </font>
    <font>
      <b/>
      <sz val="12"/>
      <color theme="1"/>
      <name val="Aptos Display"/>
      <family val="1"/>
      <scheme val="major"/>
    </font>
    <font>
      <b/>
      <sz val="12"/>
      <color theme="1"/>
      <name val="Aptos Narrow"/>
      <scheme val="minor"/>
    </font>
    <font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0" fillId="0" borderId="0" xfId="0" applyNumberForma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65" fontId="1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4" fillId="0" borderId="3" xfId="0" applyFont="1" applyBorder="1"/>
    <xf numFmtId="165" fontId="4" fillId="0" borderId="3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4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3" fontId="0" fillId="0" borderId="5" xfId="0" applyNumberFormat="1" applyBorder="1"/>
    <xf numFmtId="3" fontId="2" fillId="0" borderId="8" xfId="0" applyNumberFormat="1" applyFont="1" applyFill="1" applyBorder="1" applyAlignment="1">
      <alignment horizontal="center" vertical="center"/>
    </xf>
    <xf numFmtId="3" fontId="0" fillId="0" borderId="6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0" xfId="0" applyNumberFormat="1" applyBorder="1"/>
    <xf numFmtId="3" fontId="0" fillId="0" borderId="0" xfId="0" applyNumberFormat="1"/>
    <xf numFmtId="3" fontId="5" fillId="0" borderId="3" xfId="0" applyNumberFormat="1" applyFont="1" applyBorder="1"/>
    <xf numFmtId="3" fontId="6" fillId="0" borderId="3" xfId="0" applyNumberFormat="1" applyFont="1" applyBorder="1"/>
    <xf numFmtId="0" fontId="7" fillId="0" borderId="8" xfId="0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3" fontId="6" fillId="0" borderId="4" xfId="0" applyNumberFormat="1" applyFont="1" applyBorder="1"/>
    <xf numFmtId="3" fontId="8" fillId="0" borderId="3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971550</xdr:colOff>
      <xdr:row>32</xdr:row>
      <xdr:rowOff>0</xdr:rowOff>
    </xdr:from>
    <xdr:ext cx="156210" cy="19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270CA431-8C47-E188-C097-D516641EF09B}"/>
                </a:ext>
              </a:extLst>
            </xdr:cNvPr>
            <xdr:cNvSpPr txBox="1"/>
          </xdr:nvSpPr>
          <xdr:spPr>
            <a:xfrm>
              <a:off x="1360170" y="3200400"/>
              <a:ext cx="156210" cy="19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vi-VN" sz="1400">
                        <a:latin typeface="Cambria Math" panose="02040503050406030204" pitchFamily="18" charset="0"/>
                      </a:rPr>
                      <m:t>∅</m:t>
                    </m:r>
                  </m:oMath>
                </m:oMathPara>
              </a14:m>
              <a:endParaRPr lang="vi-VN" sz="1400"/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270CA431-8C47-E188-C097-D516641EF09B}"/>
                </a:ext>
              </a:extLst>
            </xdr:cNvPr>
            <xdr:cNvSpPr txBox="1"/>
          </xdr:nvSpPr>
          <xdr:spPr>
            <a:xfrm>
              <a:off x="1360170" y="3200400"/>
              <a:ext cx="156210" cy="19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vi-VN" sz="1400" i="0">
                  <a:latin typeface="Cambria Math" panose="02040503050406030204" pitchFamily="18" charset="0"/>
                </a:rPr>
                <a:t>∅</a:t>
              </a:r>
              <a:endParaRPr lang="vi-VN" sz="14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7E01D-8C1D-4A47-81D1-A5F9392666D2}">
  <sheetPr>
    <tabColor rgb="FFFF0000"/>
  </sheetPr>
  <dimension ref="A1:J69"/>
  <sheetViews>
    <sheetView topLeftCell="A19" workbookViewId="0">
      <selection activeCell="B25" sqref="B25"/>
    </sheetView>
  </sheetViews>
  <sheetFormatPr defaultRowHeight="16.8"/>
  <cols>
    <col min="1" max="1" width="5.09765625" style="2" bestFit="1" customWidth="1"/>
    <col min="2" max="2" width="25.19921875" style="1" customWidth="1"/>
    <col min="3" max="3" width="12.19921875" style="2" customWidth="1"/>
    <col min="4" max="4" width="17.19921875" style="1" customWidth="1"/>
    <col min="5" max="6" width="16.59765625" style="28" customWidth="1"/>
    <col min="10" max="10" width="9.3984375" bestFit="1" customWidth="1"/>
  </cols>
  <sheetData>
    <row r="1" spans="1:10">
      <c r="A1" s="40" t="s">
        <v>21</v>
      </c>
      <c r="B1" s="41"/>
      <c r="C1" s="41"/>
      <c r="D1" s="41"/>
      <c r="E1" s="41"/>
      <c r="F1" s="41"/>
    </row>
    <row r="2" spans="1:10">
      <c r="A2" s="20"/>
      <c r="B2" s="20"/>
      <c r="C2" s="20"/>
      <c r="D2" s="20"/>
      <c r="E2" s="20"/>
      <c r="F2" s="20"/>
    </row>
    <row r="3" spans="1:10">
      <c r="A3" s="42" t="s">
        <v>35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5.6">
      <c r="A4" s="43" t="s">
        <v>36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5.6">
      <c r="A5" s="43" t="s">
        <v>37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15.6">
      <c r="A6" s="43" t="s">
        <v>38</v>
      </c>
      <c r="B6" s="43"/>
      <c r="C6" s="43"/>
      <c r="D6" s="43"/>
      <c r="E6" s="43"/>
      <c r="F6" s="43"/>
      <c r="G6" s="43"/>
      <c r="H6" s="43"/>
      <c r="I6" s="43"/>
      <c r="J6" s="43"/>
    </row>
    <row r="7" spans="1:10">
      <c r="A7" s="18"/>
      <c r="B7" s="19"/>
      <c r="C7" s="18"/>
      <c r="D7" s="19"/>
      <c r="E7" s="22"/>
      <c r="F7" s="22"/>
    </row>
    <row r="8" spans="1:10">
      <c r="A8" s="21" t="s">
        <v>0</v>
      </c>
      <c r="B8" s="21" t="s">
        <v>1</v>
      </c>
      <c r="C8" s="21" t="s">
        <v>2</v>
      </c>
      <c r="D8" s="21" t="s">
        <v>3</v>
      </c>
      <c r="E8" s="23" t="s">
        <v>33</v>
      </c>
      <c r="F8" s="23" t="s">
        <v>34</v>
      </c>
    </row>
    <row r="9" spans="1:10">
      <c r="A9" s="5">
        <v>1</v>
      </c>
      <c r="B9" s="6" t="s">
        <v>4</v>
      </c>
      <c r="C9" s="5" t="s">
        <v>5</v>
      </c>
      <c r="D9" s="6">
        <v>1212.8340000000001</v>
      </c>
      <c r="E9" s="24">
        <v>17000</v>
      </c>
      <c r="F9" s="24">
        <f>D9*E9</f>
        <v>20618178</v>
      </c>
    </row>
    <row r="10" spans="1:10">
      <c r="A10" s="7">
        <v>2</v>
      </c>
      <c r="B10" s="8" t="s">
        <v>6</v>
      </c>
      <c r="C10" s="7" t="s">
        <v>5</v>
      </c>
      <c r="D10" s="8">
        <f>198.261+131.273</f>
        <v>329.53399999999999</v>
      </c>
      <c r="E10" s="24">
        <v>17000</v>
      </c>
      <c r="F10" s="24">
        <f t="shared" ref="F10:F13" si="0">D10*E10</f>
        <v>5602078</v>
      </c>
    </row>
    <row r="11" spans="1:10">
      <c r="A11" s="7">
        <v>3</v>
      </c>
      <c r="B11" s="8" t="s">
        <v>7</v>
      </c>
      <c r="C11" s="7" t="s">
        <v>5</v>
      </c>
      <c r="D11" s="8">
        <v>1959.9870000000001</v>
      </c>
      <c r="E11" s="24">
        <v>17000</v>
      </c>
      <c r="F11" s="24">
        <f t="shared" si="0"/>
        <v>33319779</v>
      </c>
    </row>
    <row r="12" spans="1:10">
      <c r="A12" s="7">
        <v>4</v>
      </c>
      <c r="B12" s="8" t="s">
        <v>8</v>
      </c>
      <c r="C12" s="7" t="s">
        <v>5</v>
      </c>
      <c r="D12" s="8">
        <v>234.559</v>
      </c>
      <c r="E12" s="24">
        <v>17000</v>
      </c>
      <c r="F12" s="24">
        <f t="shared" si="0"/>
        <v>3987503</v>
      </c>
    </row>
    <row r="13" spans="1:10">
      <c r="A13" s="7">
        <v>5</v>
      </c>
      <c r="B13" s="8" t="s">
        <v>9</v>
      </c>
      <c r="C13" s="7" t="s">
        <v>5</v>
      </c>
      <c r="D13" s="8">
        <v>65.004999999999995</v>
      </c>
      <c r="E13" s="24">
        <v>17000</v>
      </c>
      <c r="F13" s="24">
        <f t="shared" si="0"/>
        <v>1105085</v>
      </c>
    </row>
    <row r="14" spans="1:10">
      <c r="A14" s="7"/>
      <c r="B14" s="8"/>
      <c r="C14" s="7"/>
      <c r="D14" s="8"/>
      <c r="E14" s="25"/>
      <c r="F14" s="25"/>
    </row>
    <row r="15" spans="1:10">
      <c r="A15" s="7"/>
      <c r="B15" s="10" t="s">
        <v>20</v>
      </c>
      <c r="C15" s="10"/>
      <c r="D15" s="13">
        <f>SUM(D9:D14)</f>
        <v>3801.9190000000003</v>
      </c>
      <c r="E15" s="25"/>
      <c r="F15" s="25"/>
    </row>
    <row r="16" spans="1:10">
      <c r="A16" s="7"/>
      <c r="B16" s="8"/>
      <c r="C16" s="7"/>
      <c r="D16" s="8"/>
      <c r="E16" s="25"/>
      <c r="F16" s="25"/>
    </row>
    <row r="17" spans="1:6">
      <c r="A17" s="7">
        <v>6</v>
      </c>
      <c r="B17" s="8" t="s">
        <v>10</v>
      </c>
      <c r="C17" s="7" t="s">
        <v>5</v>
      </c>
      <c r="D17" s="8">
        <f>1050.62+696.487</f>
        <v>1747.107</v>
      </c>
      <c r="E17" s="25">
        <v>16000</v>
      </c>
      <c r="F17" s="25">
        <f>D17*E17</f>
        <v>27953712</v>
      </c>
    </row>
    <row r="18" spans="1:6">
      <c r="A18" s="7">
        <v>7</v>
      </c>
      <c r="B18" s="8" t="s">
        <v>11</v>
      </c>
      <c r="C18" s="7" t="s">
        <v>5</v>
      </c>
      <c r="D18" s="8">
        <f>23.079+299.3</f>
        <v>322.37900000000002</v>
      </c>
      <c r="E18" s="25">
        <v>16000</v>
      </c>
      <c r="F18" s="25">
        <f t="shared" ref="F18:F21" si="1">D18*E18</f>
        <v>5158064</v>
      </c>
    </row>
    <row r="19" spans="1:6">
      <c r="A19" s="7">
        <v>8</v>
      </c>
      <c r="B19" s="8" t="s">
        <v>12</v>
      </c>
      <c r="C19" s="7" t="s">
        <v>5</v>
      </c>
      <c r="D19" s="8">
        <v>75.748000000000005</v>
      </c>
      <c r="E19" s="25">
        <v>16000</v>
      </c>
      <c r="F19" s="25">
        <f t="shared" si="1"/>
        <v>1211968</v>
      </c>
    </row>
    <row r="20" spans="1:6">
      <c r="A20" s="7">
        <v>9</v>
      </c>
      <c r="B20" s="8" t="s">
        <v>13</v>
      </c>
      <c r="C20" s="7" t="s">
        <v>5</v>
      </c>
      <c r="D20" s="8">
        <v>64.882999999999996</v>
      </c>
      <c r="E20" s="25">
        <v>16000</v>
      </c>
      <c r="F20" s="25">
        <f t="shared" si="1"/>
        <v>1038127.9999999999</v>
      </c>
    </row>
    <row r="21" spans="1:6">
      <c r="A21" s="7">
        <v>10</v>
      </c>
      <c r="B21" s="8" t="s">
        <v>19</v>
      </c>
      <c r="C21" s="7" t="s">
        <v>5</v>
      </c>
      <c r="D21" s="8">
        <v>25.756</v>
      </c>
      <c r="E21" s="25">
        <v>16000</v>
      </c>
      <c r="F21" s="25">
        <f t="shared" si="1"/>
        <v>412096</v>
      </c>
    </row>
    <row r="22" spans="1:6">
      <c r="A22" s="7"/>
      <c r="B22" s="8"/>
      <c r="C22" s="7"/>
      <c r="D22" s="8"/>
      <c r="E22" s="25"/>
      <c r="F22" s="25"/>
    </row>
    <row r="23" spans="1:6">
      <c r="A23" s="7"/>
      <c r="B23" s="10" t="s">
        <v>20</v>
      </c>
      <c r="C23" s="10"/>
      <c r="D23" s="13">
        <f>SUM(D17:D22)</f>
        <v>2235.8729999999996</v>
      </c>
      <c r="E23" s="25"/>
      <c r="F23" s="25"/>
    </row>
    <row r="24" spans="1:6">
      <c r="A24" s="7"/>
      <c r="B24" s="8"/>
      <c r="C24" s="7"/>
      <c r="D24" s="8"/>
      <c r="E24" s="25"/>
      <c r="F24" s="25"/>
    </row>
    <row r="25" spans="1:6">
      <c r="A25" s="7"/>
      <c r="B25" s="8"/>
      <c r="C25" s="7"/>
      <c r="D25" s="8"/>
      <c r="E25" s="25"/>
      <c r="F25" s="25"/>
    </row>
    <row r="26" spans="1:6">
      <c r="A26" s="7">
        <v>11</v>
      </c>
      <c r="B26" s="8" t="s">
        <v>14</v>
      </c>
      <c r="C26" s="7" t="s">
        <v>5</v>
      </c>
      <c r="D26" s="8">
        <v>67.918999999999997</v>
      </c>
      <c r="E26" s="25">
        <v>18200</v>
      </c>
      <c r="F26" s="25">
        <f>D26*E26</f>
        <v>1236125.8</v>
      </c>
    </row>
    <row r="27" spans="1:6">
      <c r="A27" s="7">
        <v>12</v>
      </c>
      <c r="B27" s="8" t="s">
        <v>15</v>
      </c>
      <c r="C27" s="7" t="s">
        <v>5</v>
      </c>
      <c r="D27" s="9">
        <v>9.2899999999999991</v>
      </c>
      <c r="E27" s="25">
        <v>18200</v>
      </c>
      <c r="F27" s="25">
        <f t="shared" ref="F27:F28" si="2">D27*E27</f>
        <v>169077.99999999997</v>
      </c>
    </row>
    <row r="28" spans="1:6">
      <c r="A28" s="7">
        <v>13</v>
      </c>
      <c r="B28" s="8" t="s">
        <v>16</v>
      </c>
      <c r="C28" s="7" t="s">
        <v>5</v>
      </c>
      <c r="D28" s="9">
        <v>72.77</v>
      </c>
      <c r="E28" s="25">
        <v>18200</v>
      </c>
      <c r="F28" s="25">
        <f t="shared" si="2"/>
        <v>1324414</v>
      </c>
    </row>
    <row r="29" spans="1:6">
      <c r="A29" s="7">
        <v>14</v>
      </c>
      <c r="B29" s="8" t="s">
        <v>17</v>
      </c>
      <c r="C29" s="7" t="s">
        <v>5</v>
      </c>
      <c r="D29" s="8">
        <v>24.436</v>
      </c>
      <c r="E29" s="25">
        <v>18200</v>
      </c>
      <c r="F29" s="25"/>
    </row>
    <row r="30" spans="1:6">
      <c r="A30" s="7"/>
      <c r="B30" s="8"/>
      <c r="C30" s="7"/>
      <c r="D30" s="8"/>
      <c r="E30" s="25"/>
      <c r="F30" s="25"/>
    </row>
    <row r="31" spans="1:6">
      <c r="A31" s="7"/>
      <c r="B31" s="10" t="s">
        <v>20</v>
      </c>
      <c r="C31" s="7"/>
      <c r="D31" s="13">
        <f>SUM(D26:D30)</f>
        <v>174.41499999999999</v>
      </c>
      <c r="E31" s="25"/>
      <c r="F31" s="25"/>
    </row>
    <row r="32" spans="1:6">
      <c r="A32" s="7"/>
      <c r="B32" s="8"/>
      <c r="C32" s="7"/>
      <c r="D32" s="8"/>
      <c r="E32" s="25"/>
      <c r="F32" s="25"/>
    </row>
    <row r="33" spans="1:10">
      <c r="A33" s="7">
        <v>15</v>
      </c>
      <c r="B33" s="8" t="s">
        <v>18</v>
      </c>
      <c r="C33" s="7" t="s">
        <v>5</v>
      </c>
      <c r="D33" s="9">
        <f>70.3+13.212</f>
        <v>83.512</v>
      </c>
      <c r="E33" s="25">
        <v>18200</v>
      </c>
      <c r="F33" s="25">
        <f>D33*E33</f>
        <v>1519918.4</v>
      </c>
    </row>
    <row r="34" spans="1:10">
      <c r="A34" s="7"/>
      <c r="B34" s="8"/>
      <c r="C34" s="7"/>
      <c r="D34" s="8"/>
      <c r="E34" s="25"/>
      <c r="F34" s="25"/>
      <c r="J34" s="4"/>
    </row>
    <row r="35" spans="1:10">
      <c r="A35" s="7"/>
      <c r="B35" s="8"/>
      <c r="C35" s="7"/>
      <c r="D35" s="8"/>
      <c r="E35" s="25"/>
      <c r="F35" s="25"/>
    </row>
    <row r="36" spans="1:10">
      <c r="A36" s="7"/>
      <c r="B36" s="10" t="s">
        <v>32</v>
      </c>
      <c r="C36" s="7"/>
      <c r="D36" s="14">
        <f>D33+D31+D23+D15</f>
        <v>6295.7190000000001</v>
      </c>
      <c r="E36" s="25"/>
      <c r="F36" s="29">
        <f>SUM(F9:F35)</f>
        <v>104656127.2</v>
      </c>
    </row>
    <row r="37" spans="1:10">
      <c r="A37" s="7"/>
      <c r="B37" s="8"/>
      <c r="C37" s="7"/>
      <c r="D37" s="8"/>
      <c r="E37" s="25"/>
      <c r="F37" s="25"/>
    </row>
    <row r="38" spans="1:10">
      <c r="A38" s="7"/>
      <c r="B38" s="8"/>
      <c r="C38" s="7"/>
      <c r="D38" s="8"/>
      <c r="E38" s="25"/>
      <c r="F38" s="25"/>
    </row>
    <row r="39" spans="1:10">
      <c r="A39" s="11"/>
      <c r="B39" s="12"/>
      <c r="C39" s="11"/>
      <c r="D39" s="12"/>
      <c r="E39" s="26"/>
      <c r="F39" s="26"/>
    </row>
    <row r="40" spans="1:10" s="17" customFormat="1">
      <c r="A40" s="15"/>
      <c r="B40" s="16"/>
      <c r="C40" s="15"/>
      <c r="D40" s="16"/>
      <c r="E40" s="27"/>
      <c r="F40" s="27"/>
    </row>
    <row r="41" spans="1:10" s="17" customFormat="1">
      <c r="A41" s="15"/>
      <c r="B41" s="16"/>
      <c r="C41" s="15"/>
      <c r="D41" s="16"/>
      <c r="E41" s="27"/>
      <c r="F41" s="27"/>
    </row>
    <row r="42" spans="1:10" s="17" customFormat="1">
      <c r="A42" s="15"/>
      <c r="B42" s="16"/>
      <c r="C42" s="15"/>
      <c r="D42" s="16"/>
      <c r="E42" s="27"/>
      <c r="F42" s="27"/>
    </row>
    <row r="43" spans="1:10" s="17" customFormat="1">
      <c r="A43" s="15"/>
      <c r="B43" s="16"/>
      <c r="C43" s="15"/>
      <c r="D43" s="16"/>
      <c r="E43" s="27"/>
      <c r="F43" s="27"/>
    </row>
    <row r="44" spans="1:10" s="17" customFormat="1">
      <c r="A44" s="15"/>
      <c r="B44" s="16"/>
      <c r="C44" s="15"/>
      <c r="D44" s="16"/>
      <c r="E44" s="27"/>
      <c r="F44" s="27"/>
    </row>
    <row r="45" spans="1:10" s="17" customFormat="1">
      <c r="A45" s="15"/>
      <c r="B45" s="16"/>
      <c r="C45" s="15"/>
      <c r="D45" s="16"/>
      <c r="E45" s="27"/>
      <c r="F45" s="27"/>
    </row>
    <row r="46" spans="1:10" s="17" customFormat="1">
      <c r="A46" s="15"/>
      <c r="B46" s="16"/>
      <c r="C46" s="15"/>
      <c r="D46" s="16"/>
      <c r="E46" s="27"/>
      <c r="F46" s="27"/>
    </row>
    <row r="47" spans="1:10" s="17" customFormat="1">
      <c r="A47" s="15"/>
      <c r="B47" s="16"/>
      <c r="C47" s="15"/>
      <c r="D47" s="16"/>
      <c r="E47" s="27"/>
      <c r="F47" s="27"/>
    </row>
    <row r="48" spans="1:10" s="17" customFormat="1">
      <c r="A48" s="15"/>
      <c r="B48" s="16"/>
      <c r="C48" s="15"/>
      <c r="D48" s="16"/>
      <c r="E48" s="27"/>
      <c r="F48" s="27"/>
    </row>
    <row r="49" spans="1:6" s="17" customFormat="1">
      <c r="A49" s="15"/>
      <c r="B49" s="16"/>
      <c r="C49" s="15"/>
      <c r="D49" s="16"/>
      <c r="E49" s="27"/>
      <c r="F49" s="27"/>
    </row>
    <row r="50" spans="1:6" s="17" customFormat="1">
      <c r="A50" s="15"/>
      <c r="B50" s="16"/>
      <c r="C50" s="15"/>
      <c r="D50" s="16"/>
      <c r="E50" s="27"/>
      <c r="F50" s="27"/>
    </row>
    <row r="51" spans="1:6" s="17" customFormat="1">
      <c r="A51" s="15"/>
      <c r="B51" s="16"/>
      <c r="C51" s="15"/>
      <c r="D51" s="16"/>
      <c r="E51" s="27"/>
      <c r="F51" s="27"/>
    </row>
    <row r="52" spans="1:6" s="17" customFormat="1">
      <c r="A52" s="15"/>
      <c r="B52" s="16"/>
      <c r="C52" s="15"/>
      <c r="D52" s="16"/>
      <c r="E52" s="27"/>
      <c r="F52" s="27"/>
    </row>
    <row r="53" spans="1:6" s="17" customFormat="1">
      <c r="A53" s="15"/>
      <c r="B53" s="16"/>
      <c r="C53" s="15"/>
      <c r="D53" s="16"/>
      <c r="E53" s="27"/>
      <c r="F53" s="27"/>
    </row>
    <row r="54" spans="1:6" s="17" customFormat="1">
      <c r="A54" s="15"/>
      <c r="B54" s="16"/>
      <c r="C54" s="15"/>
      <c r="D54" s="16"/>
      <c r="E54" s="27"/>
      <c r="F54" s="27"/>
    </row>
    <row r="55" spans="1:6" s="17" customFormat="1">
      <c r="A55" s="15"/>
      <c r="B55" s="16"/>
      <c r="C55" s="15"/>
      <c r="D55" s="16"/>
      <c r="E55" s="27"/>
      <c r="F55" s="27"/>
    </row>
    <row r="56" spans="1:6" s="17" customFormat="1">
      <c r="A56" s="15"/>
      <c r="B56" s="16"/>
      <c r="C56" s="15"/>
      <c r="D56" s="16"/>
      <c r="E56" s="27"/>
      <c r="F56" s="27"/>
    </row>
    <row r="57" spans="1:6" s="17" customFormat="1">
      <c r="A57" s="15"/>
      <c r="B57" s="16"/>
      <c r="C57" s="15"/>
      <c r="D57" s="16"/>
      <c r="E57" s="27"/>
      <c r="F57" s="27"/>
    </row>
    <row r="58" spans="1:6" s="17" customFormat="1">
      <c r="A58" s="15"/>
      <c r="B58" s="16"/>
      <c r="C58" s="15"/>
      <c r="D58" s="16"/>
      <c r="E58" s="27"/>
      <c r="F58" s="27"/>
    </row>
    <row r="59" spans="1:6" s="17" customFormat="1">
      <c r="A59" s="15"/>
      <c r="B59" s="16"/>
      <c r="C59" s="15"/>
      <c r="D59" s="16"/>
      <c r="E59" s="27"/>
      <c r="F59" s="27"/>
    </row>
    <row r="60" spans="1:6" s="17" customFormat="1">
      <c r="A60" s="15"/>
      <c r="B60" s="16"/>
      <c r="C60" s="15"/>
      <c r="D60" s="16"/>
      <c r="E60" s="27"/>
      <c r="F60" s="27"/>
    </row>
    <row r="61" spans="1:6" s="17" customFormat="1">
      <c r="A61" s="15"/>
      <c r="B61" s="16"/>
      <c r="C61" s="15"/>
      <c r="D61" s="16"/>
      <c r="E61" s="27"/>
      <c r="F61" s="27"/>
    </row>
    <row r="62" spans="1:6" s="17" customFormat="1">
      <c r="A62" s="15"/>
      <c r="B62" s="16"/>
      <c r="C62" s="15"/>
      <c r="D62" s="16"/>
      <c r="E62" s="27"/>
      <c r="F62" s="27"/>
    </row>
    <row r="63" spans="1:6" s="17" customFormat="1">
      <c r="A63" s="15"/>
      <c r="B63" s="16"/>
      <c r="C63" s="15"/>
      <c r="D63" s="16"/>
      <c r="E63" s="27"/>
      <c r="F63" s="27"/>
    </row>
    <row r="64" spans="1:6" s="17" customFormat="1">
      <c r="A64" s="15"/>
      <c r="B64" s="16"/>
      <c r="C64" s="15"/>
      <c r="D64" s="16"/>
      <c r="E64" s="27"/>
      <c r="F64" s="27"/>
    </row>
    <row r="65" spans="1:6" s="17" customFormat="1">
      <c r="A65" s="15"/>
      <c r="B65" s="16"/>
      <c r="C65" s="15"/>
      <c r="D65" s="16"/>
      <c r="E65" s="27"/>
      <c r="F65" s="27"/>
    </row>
    <row r="66" spans="1:6" s="17" customFormat="1">
      <c r="A66" s="15"/>
      <c r="B66" s="16"/>
      <c r="C66" s="15"/>
      <c r="D66" s="16"/>
      <c r="E66" s="27"/>
      <c r="F66" s="27"/>
    </row>
    <row r="67" spans="1:6" s="17" customFormat="1">
      <c r="A67" s="15"/>
      <c r="B67" s="16"/>
      <c r="C67" s="15"/>
      <c r="D67" s="16"/>
      <c r="E67" s="27"/>
      <c r="F67" s="27"/>
    </row>
    <row r="68" spans="1:6" s="17" customFormat="1">
      <c r="A68" s="15"/>
      <c r="B68" s="16"/>
      <c r="C68" s="15"/>
      <c r="D68" s="16"/>
      <c r="E68" s="27"/>
      <c r="F68" s="27"/>
    </row>
    <row r="69" spans="1:6" s="17" customFormat="1">
      <c r="A69" s="15"/>
      <c r="B69" s="16"/>
      <c r="C69" s="15"/>
      <c r="D69" s="16"/>
      <c r="E69" s="27"/>
      <c r="F69" s="27"/>
    </row>
  </sheetData>
  <mergeCells count="5">
    <mergeCell ref="A1:F1"/>
    <mergeCell ref="A3:J3"/>
    <mergeCell ref="A4:J4"/>
    <mergeCell ref="A5:J5"/>
    <mergeCell ref="A6:J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6BEBE-C602-4157-96A1-2C887153F6E6}">
  <sheetPr>
    <tabColor rgb="FFFF0000"/>
  </sheetPr>
  <dimension ref="A1:J63"/>
  <sheetViews>
    <sheetView tabSelected="1" topLeftCell="A22" workbookViewId="0">
      <selection activeCell="I45" sqref="I44:I45"/>
    </sheetView>
  </sheetViews>
  <sheetFormatPr defaultRowHeight="16.8"/>
  <cols>
    <col min="1" max="1" width="5.09765625" style="2" bestFit="1" customWidth="1"/>
    <col min="2" max="2" width="25.19921875" style="1" customWidth="1"/>
    <col min="3" max="3" width="12.19921875" style="2" customWidth="1"/>
    <col min="4" max="4" width="17.19921875" style="1" customWidth="1"/>
    <col min="5" max="6" width="16.59765625" style="33" customWidth="1"/>
    <col min="11" max="11" width="9.3984375" bestFit="1" customWidth="1"/>
  </cols>
  <sheetData>
    <row r="1" spans="1:10">
      <c r="A1" s="41" t="s">
        <v>29</v>
      </c>
      <c r="B1" s="41"/>
      <c r="C1" s="41"/>
      <c r="D1" s="41"/>
      <c r="E1" s="41"/>
      <c r="F1" s="41"/>
    </row>
    <row r="2" spans="1:10">
      <c r="A2" s="42" t="s">
        <v>35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5.6">
      <c r="A3" s="43" t="s">
        <v>36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5.6">
      <c r="A4" s="43" t="s">
        <v>37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5.6">
      <c r="A5" s="43" t="s">
        <v>38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ht="10.8" customHeight="1">
      <c r="A6" s="38"/>
      <c r="B6" s="38"/>
      <c r="C6" s="38"/>
      <c r="D6" s="38"/>
      <c r="E6" s="39"/>
      <c r="F6" s="39"/>
      <c r="G6" s="38"/>
      <c r="H6" s="38"/>
      <c r="I6" s="38"/>
      <c r="J6" s="38"/>
    </row>
    <row r="7" spans="1:10">
      <c r="A7" s="3" t="s">
        <v>0</v>
      </c>
      <c r="B7" s="3" t="s">
        <v>1</v>
      </c>
      <c r="C7" s="3" t="s">
        <v>2</v>
      </c>
      <c r="D7" s="3" t="s">
        <v>3</v>
      </c>
      <c r="E7" s="31" t="s">
        <v>33</v>
      </c>
      <c r="F7" s="31" t="s">
        <v>34</v>
      </c>
    </row>
    <row r="8" spans="1:10">
      <c r="A8" s="5">
        <v>1</v>
      </c>
      <c r="B8" s="6" t="s">
        <v>22</v>
      </c>
      <c r="C8" s="5" t="s">
        <v>5</v>
      </c>
      <c r="D8" s="6">
        <v>865</v>
      </c>
      <c r="E8" s="30">
        <v>17000</v>
      </c>
      <c r="F8" s="30">
        <f>D8*E8</f>
        <v>14705000</v>
      </c>
    </row>
    <row r="9" spans="1:10">
      <c r="A9" s="7">
        <v>2</v>
      </c>
      <c r="B9" s="8" t="s">
        <v>23</v>
      </c>
      <c r="C9" s="7" t="s">
        <v>5</v>
      </c>
      <c r="D9" s="8">
        <v>1032</v>
      </c>
      <c r="E9" s="30">
        <v>17000</v>
      </c>
      <c r="F9" s="30">
        <f t="shared" ref="F9:F22" si="0">D9*E9</f>
        <v>17544000</v>
      </c>
    </row>
    <row r="10" spans="1:10">
      <c r="A10" s="7">
        <v>3</v>
      </c>
      <c r="B10" s="8" t="s">
        <v>24</v>
      </c>
      <c r="C10" s="7" t="s">
        <v>5</v>
      </c>
      <c r="D10" s="8">
        <f>145*1.02</f>
        <v>147.9</v>
      </c>
      <c r="E10" s="30">
        <v>17000</v>
      </c>
      <c r="F10" s="30">
        <f t="shared" si="0"/>
        <v>2514300</v>
      </c>
    </row>
    <row r="11" spans="1:10">
      <c r="A11" s="7">
        <v>4</v>
      </c>
      <c r="B11" s="8" t="s">
        <v>25</v>
      </c>
      <c r="C11" s="7" t="s">
        <v>5</v>
      </c>
      <c r="D11" s="8">
        <v>151</v>
      </c>
      <c r="E11" s="30">
        <v>17000</v>
      </c>
      <c r="F11" s="30">
        <f t="shared" si="0"/>
        <v>2567000</v>
      </c>
    </row>
    <row r="12" spans="1:10">
      <c r="A12" s="7">
        <v>5</v>
      </c>
      <c r="B12" s="8" t="s">
        <v>26</v>
      </c>
      <c r="C12" s="7" t="s">
        <v>5</v>
      </c>
      <c r="D12" s="8">
        <f>92*1.02</f>
        <v>93.84</v>
      </c>
      <c r="E12" s="30">
        <v>17000</v>
      </c>
      <c r="F12" s="30">
        <f t="shared" si="0"/>
        <v>1595280</v>
      </c>
    </row>
    <row r="13" spans="1:10">
      <c r="A13" s="7"/>
      <c r="B13" s="8"/>
      <c r="C13" s="7"/>
      <c r="D13" s="8"/>
      <c r="E13" s="30"/>
      <c r="F13" s="30"/>
    </row>
    <row r="14" spans="1:10">
      <c r="A14" s="7"/>
      <c r="B14" s="10" t="s">
        <v>20</v>
      </c>
      <c r="C14" s="10"/>
      <c r="D14" s="13">
        <f>SUM(D8:D13)</f>
        <v>2289.7400000000002</v>
      </c>
      <c r="E14" s="30"/>
      <c r="F14" s="30">
        <f>SUM(F8:F13)</f>
        <v>38925580</v>
      </c>
    </row>
    <row r="15" spans="1:10">
      <c r="A15" s="7"/>
      <c r="B15" s="8"/>
      <c r="C15" s="7"/>
      <c r="D15" s="8"/>
      <c r="E15" s="30"/>
      <c r="F15" s="30"/>
    </row>
    <row r="16" spans="1:10">
      <c r="A16" s="7">
        <v>6</v>
      </c>
      <c r="B16" s="8" t="s">
        <v>30</v>
      </c>
      <c r="C16" s="7" t="s">
        <v>5</v>
      </c>
      <c r="D16" s="8">
        <v>275</v>
      </c>
      <c r="E16" s="30">
        <v>16000</v>
      </c>
      <c r="F16" s="30">
        <f t="shared" si="0"/>
        <v>4400000</v>
      </c>
    </row>
    <row r="17" spans="1:6">
      <c r="A17" s="7">
        <v>7</v>
      </c>
      <c r="B17" s="8" t="s">
        <v>27</v>
      </c>
      <c r="C17" s="7" t="s">
        <v>5</v>
      </c>
      <c r="D17" s="9">
        <v>1428</v>
      </c>
      <c r="E17" s="30">
        <v>16000</v>
      </c>
      <c r="F17" s="30">
        <f t="shared" si="0"/>
        <v>22848000</v>
      </c>
    </row>
    <row r="18" spans="1:6">
      <c r="A18" s="7">
        <v>8</v>
      </c>
      <c r="B18" s="8" t="s">
        <v>31</v>
      </c>
      <c r="C18" s="7" t="s">
        <v>5</v>
      </c>
      <c r="D18" s="9">
        <v>58</v>
      </c>
      <c r="E18" s="30">
        <v>16000</v>
      </c>
      <c r="F18" s="30">
        <f t="shared" si="0"/>
        <v>928000</v>
      </c>
    </row>
    <row r="19" spans="1:6">
      <c r="A19" s="7"/>
      <c r="B19" s="8"/>
      <c r="C19" s="7"/>
      <c r="D19" s="9"/>
      <c r="E19" s="30"/>
      <c r="F19" s="30">
        <f>SUM(F16:F18)</f>
        <v>28176000</v>
      </c>
    </row>
    <row r="20" spans="1:6">
      <c r="A20" s="7"/>
      <c r="B20" s="10" t="s">
        <v>20</v>
      </c>
      <c r="C20" s="10"/>
      <c r="D20" s="14">
        <f>SUM(D16:D19)</f>
        <v>1761</v>
      </c>
      <c r="E20" s="30"/>
      <c r="F20" s="30"/>
    </row>
    <row r="21" spans="1:6">
      <c r="A21" s="7"/>
      <c r="B21" s="8"/>
      <c r="C21" s="7"/>
      <c r="D21" s="9"/>
      <c r="E21" s="30"/>
      <c r="F21" s="30"/>
    </row>
    <row r="22" spans="1:6">
      <c r="A22" s="7">
        <v>9</v>
      </c>
      <c r="B22" s="8" t="s">
        <v>28</v>
      </c>
      <c r="C22" s="7" t="s">
        <v>5</v>
      </c>
      <c r="D22" s="8">
        <f>75*1.02</f>
        <v>76.5</v>
      </c>
      <c r="E22" s="30">
        <v>15130</v>
      </c>
      <c r="F22" s="30">
        <f t="shared" si="0"/>
        <v>1157445</v>
      </c>
    </row>
    <row r="23" spans="1:6">
      <c r="A23" s="7"/>
      <c r="B23" s="8"/>
      <c r="C23" s="7"/>
      <c r="D23" s="8"/>
      <c r="E23" s="30"/>
      <c r="F23" s="30">
        <f>SUM(F22)</f>
        <v>1157445</v>
      </c>
    </row>
    <row r="24" spans="1:6">
      <c r="A24" s="7"/>
      <c r="B24" s="8"/>
      <c r="C24" s="7"/>
      <c r="D24" s="8"/>
      <c r="E24" s="30"/>
      <c r="F24" s="30"/>
    </row>
    <row r="25" spans="1:6">
      <c r="A25" s="7"/>
      <c r="B25" s="10" t="s">
        <v>32</v>
      </c>
      <c r="C25" s="7"/>
      <c r="D25" s="14">
        <f>D14+D20+D22</f>
        <v>4127.24</v>
      </c>
      <c r="E25" s="30"/>
      <c r="F25" s="35">
        <f>F14+F19+F23</f>
        <v>68259025</v>
      </c>
    </row>
    <row r="26" spans="1:6">
      <c r="A26" s="11"/>
      <c r="B26" s="12"/>
      <c r="C26" s="11"/>
      <c r="D26" s="12"/>
      <c r="E26" s="34"/>
      <c r="F26" s="34"/>
    </row>
    <row r="27" spans="1:6">
      <c r="A27" s="15"/>
      <c r="B27" s="16"/>
      <c r="C27" s="15"/>
      <c r="D27" s="16"/>
      <c r="E27" s="32"/>
      <c r="F27" s="32"/>
    </row>
    <row r="28" spans="1:6">
      <c r="A28" s="15"/>
      <c r="B28" s="16"/>
      <c r="C28" s="15"/>
      <c r="D28" s="16"/>
      <c r="E28" s="32"/>
      <c r="F28" s="32"/>
    </row>
    <row r="29" spans="1:6">
      <c r="A29" s="15"/>
      <c r="B29" s="16"/>
      <c r="C29" s="15"/>
      <c r="D29" s="16"/>
      <c r="E29" s="32"/>
      <c r="F29" s="32"/>
    </row>
    <row r="30" spans="1:6">
      <c r="A30" s="15"/>
      <c r="B30" s="16"/>
      <c r="C30" s="15"/>
      <c r="D30" s="16"/>
      <c r="E30" s="32"/>
      <c r="F30" s="32"/>
    </row>
    <row r="31" spans="1:6">
      <c r="A31" s="15"/>
      <c r="B31" s="16"/>
      <c r="C31" s="15"/>
      <c r="D31" s="16"/>
      <c r="E31" s="32"/>
      <c r="F31" s="32"/>
    </row>
    <row r="32" spans="1:6">
      <c r="A32" s="15"/>
      <c r="B32" s="16"/>
      <c r="C32" s="15"/>
      <c r="D32" s="16"/>
      <c r="E32" s="32"/>
      <c r="F32" s="32"/>
    </row>
    <row r="33" spans="1:6">
      <c r="A33" s="15"/>
      <c r="B33" s="16"/>
      <c r="C33" s="15"/>
      <c r="D33" s="16"/>
      <c r="E33" s="32"/>
      <c r="F33" s="32"/>
    </row>
    <row r="34" spans="1:6">
      <c r="A34" s="15"/>
      <c r="B34" s="16"/>
      <c r="C34" s="15"/>
      <c r="D34" s="16"/>
      <c r="E34" s="32"/>
      <c r="F34" s="32"/>
    </row>
    <row r="35" spans="1:6">
      <c r="A35" s="15"/>
      <c r="B35" s="16"/>
      <c r="C35" s="15"/>
      <c r="D35" s="16"/>
      <c r="E35" s="32"/>
      <c r="F35" s="32"/>
    </row>
    <row r="36" spans="1:6">
      <c r="A36" s="15"/>
      <c r="B36" s="16"/>
      <c r="C36" s="15"/>
      <c r="D36" s="16"/>
      <c r="E36" s="32"/>
      <c r="F36" s="32"/>
    </row>
    <row r="37" spans="1:6">
      <c r="A37" s="15"/>
      <c r="B37" s="16"/>
      <c r="C37" s="15"/>
      <c r="D37" s="16"/>
      <c r="E37" s="32"/>
      <c r="F37" s="32"/>
    </row>
    <row r="38" spans="1:6">
      <c r="A38" s="15"/>
      <c r="B38" s="16"/>
      <c r="C38" s="15"/>
      <c r="D38" s="16"/>
      <c r="E38" s="32"/>
      <c r="F38" s="32"/>
    </row>
    <row r="39" spans="1:6">
      <c r="A39" s="15"/>
      <c r="B39" s="16"/>
      <c r="C39" s="15"/>
      <c r="D39" s="16"/>
      <c r="E39" s="32"/>
      <c r="F39" s="32"/>
    </row>
    <row r="40" spans="1:6">
      <c r="A40" s="15"/>
      <c r="B40" s="16"/>
      <c r="C40" s="15"/>
      <c r="D40" s="16"/>
      <c r="E40" s="32"/>
      <c r="F40" s="32"/>
    </row>
    <row r="41" spans="1:6">
      <c r="A41" s="15"/>
      <c r="B41" s="16"/>
      <c r="C41" s="15"/>
      <c r="D41" s="16"/>
      <c r="E41" s="32"/>
      <c r="F41" s="32"/>
    </row>
    <row r="42" spans="1:6">
      <c r="A42" s="15"/>
      <c r="B42" s="16"/>
      <c r="C42" s="15"/>
      <c r="D42" s="16"/>
      <c r="E42" s="32"/>
      <c r="F42" s="32"/>
    </row>
    <row r="43" spans="1:6">
      <c r="A43" s="15"/>
      <c r="B43" s="16"/>
      <c r="C43" s="15"/>
      <c r="D43" s="16"/>
      <c r="E43" s="32"/>
      <c r="F43" s="32"/>
    </row>
    <row r="44" spans="1:6">
      <c r="A44" s="15"/>
      <c r="B44" s="16"/>
      <c r="C44" s="15"/>
      <c r="D44" s="16"/>
      <c r="E44" s="32"/>
      <c r="F44" s="32"/>
    </row>
    <row r="45" spans="1:6">
      <c r="A45" s="15"/>
      <c r="B45" s="16"/>
      <c r="C45" s="15"/>
      <c r="D45" s="16"/>
      <c r="E45" s="32"/>
      <c r="F45" s="32"/>
    </row>
    <row r="46" spans="1:6">
      <c r="A46" s="15"/>
      <c r="B46" s="16"/>
      <c r="C46" s="15"/>
      <c r="D46" s="16"/>
      <c r="E46" s="32"/>
      <c r="F46" s="32"/>
    </row>
    <row r="47" spans="1:6">
      <c r="A47" s="15"/>
      <c r="B47" s="16"/>
      <c r="C47" s="15"/>
      <c r="D47" s="16"/>
      <c r="E47" s="32"/>
      <c r="F47" s="32"/>
    </row>
    <row r="48" spans="1:6">
      <c r="A48" s="15"/>
      <c r="B48" s="16"/>
      <c r="C48" s="15"/>
      <c r="D48" s="16"/>
      <c r="E48" s="32"/>
      <c r="F48" s="32"/>
    </row>
    <row r="49" spans="1:6">
      <c r="A49" s="15"/>
      <c r="B49" s="16"/>
      <c r="C49" s="15"/>
      <c r="D49" s="16"/>
      <c r="E49" s="32"/>
      <c r="F49" s="32"/>
    </row>
    <row r="50" spans="1:6">
      <c r="A50" s="15"/>
      <c r="B50" s="16"/>
      <c r="C50" s="15"/>
      <c r="D50" s="16"/>
      <c r="E50" s="32"/>
      <c r="F50" s="32"/>
    </row>
    <row r="51" spans="1:6">
      <c r="A51" s="15"/>
      <c r="B51" s="16"/>
      <c r="C51" s="15"/>
      <c r="D51" s="16"/>
      <c r="E51" s="32"/>
      <c r="F51" s="32"/>
    </row>
    <row r="52" spans="1:6">
      <c r="A52" s="15"/>
      <c r="B52" s="16"/>
      <c r="C52" s="15"/>
      <c r="D52" s="16"/>
    </row>
    <row r="53" spans="1:6">
      <c r="A53" s="15"/>
      <c r="B53" s="16"/>
      <c r="C53" s="15"/>
      <c r="D53" s="16"/>
    </row>
    <row r="54" spans="1:6">
      <c r="A54" s="15"/>
      <c r="B54" s="16"/>
      <c r="C54" s="15"/>
      <c r="D54" s="16"/>
    </row>
    <row r="55" spans="1:6">
      <c r="A55" s="15"/>
      <c r="B55" s="16"/>
      <c r="C55" s="15"/>
      <c r="D55" s="16"/>
    </row>
    <row r="56" spans="1:6">
      <c r="A56" s="15"/>
      <c r="B56" s="16"/>
      <c r="C56" s="15"/>
      <c r="D56" s="16"/>
    </row>
    <row r="57" spans="1:6">
      <c r="A57" s="15"/>
      <c r="B57" s="16"/>
      <c r="C57" s="15"/>
      <c r="D57" s="16"/>
    </row>
    <row r="58" spans="1:6">
      <c r="A58" s="15"/>
      <c r="B58" s="16"/>
      <c r="C58" s="15"/>
      <c r="D58" s="16"/>
    </row>
    <row r="59" spans="1:6">
      <c r="A59" s="15"/>
      <c r="B59" s="16"/>
      <c r="C59" s="15"/>
      <c r="D59" s="16"/>
    </row>
    <row r="60" spans="1:6">
      <c r="A60" s="15"/>
      <c r="B60" s="16"/>
      <c r="C60" s="15"/>
      <c r="D60" s="16"/>
    </row>
    <row r="61" spans="1:6">
      <c r="A61" s="15"/>
      <c r="B61" s="16"/>
      <c r="C61" s="15"/>
      <c r="D61" s="16"/>
    </row>
    <row r="62" spans="1:6">
      <c r="A62" s="15"/>
      <c r="B62" s="16"/>
      <c r="C62" s="15"/>
      <c r="D62" s="16"/>
    </row>
    <row r="63" spans="1:6">
      <c r="A63" s="36"/>
      <c r="B63" s="37"/>
      <c r="C63" s="36"/>
      <c r="D63" s="37"/>
    </row>
  </sheetData>
  <mergeCells count="5">
    <mergeCell ref="A1:F1"/>
    <mergeCell ref="A2:J2"/>
    <mergeCell ref="A3:J3"/>
    <mergeCell ref="A4:J4"/>
    <mergeCell ref="A5:J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Cống Cầu Đen</vt:lpstr>
      <vt:lpstr>Cống 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TuanBe Nguyen</dc:creator>
  <cp:lastModifiedBy>Administrator</cp:lastModifiedBy>
  <dcterms:created xsi:type="dcterms:W3CDTF">2025-09-24T02:09:29Z</dcterms:created>
  <dcterms:modified xsi:type="dcterms:W3CDTF">2025-11-19T02:31:09Z</dcterms:modified>
</cp:coreProperties>
</file>