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Tài Liệu Phòng Nước Công Trình\2026\11.Kênh hút tb Văn Cao (08.7.2026)\"/>
    </mc:Choice>
  </mc:AlternateContent>
  <xr:revisionPtr revIDLastSave="0" documentId="13_ncr:1_{D4365131-F576-41A0-BDA1-73EC06EE1B77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foxz" sheetId="4" state="veryHidden" r:id="rId1"/>
    <sheet name="KL" sheetId="9" state="hidden" r:id="rId2"/>
    <sheet name="TH" sheetId="10" r:id="rId3"/>
    <sheet name="KL đào, đắp" sheetId="5" r:id="rId4"/>
    <sheet name="Khao sat" sheetId="7" r:id="rId5"/>
    <sheet name="Cao do" sheetId="8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0" localSheetId="1">'[1]PNT-QUOT-#3'!#REF!</definedName>
    <definedName name="\0">'[1]PNT-QUOT-#3'!#REF!</definedName>
    <definedName name="\d">#N/A</definedName>
    <definedName name="\z" localSheetId="1">'[1]COAT&amp;WRAP-QIOT-#3'!#REF!</definedName>
    <definedName name="\z">'[1]COAT&amp;WRAP-QIOT-#3'!#REF!</definedName>
    <definedName name="_">#N/A</definedName>
    <definedName name="_1" localSheetId="1">#REF!</definedName>
    <definedName name="_1">#REF!</definedName>
    <definedName name="_2">#REF!</definedName>
    <definedName name="_3">'[2]MAIN GATE HOUSE'!#REF!</definedName>
    <definedName name="_4">'[2]MAIN GATE HOUSE'!#REF!</definedName>
    <definedName name="_6">'[2]MAIN GATE HOUSE'!#REF!</definedName>
    <definedName name="_7">'[2]MAIN GATE HOUSE'!#REF!</definedName>
    <definedName name="_A65700">'[3]MTO REV.2(ARMOR)'!#REF!</definedName>
    <definedName name="_A65800">'[3]MTO REV.2(ARMOR)'!#REF!</definedName>
    <definedName name="_A66000">'[3]MTO REV.2(ARMOR)'!#REF!</definedName>
    <definedName name="_A67000">'[3]MTO REV.2(ARMOR)'!#REF!</definedName>
    <definedName name="_A68000">'[3]MTO REV.2(ARMOR)'!#REF!</definedName>
    <definedName name="_A70000">'[3]MTO REV.2(ARMOR)'!#REF!</definedName>
    <definedName name="_A75000">'[3]MTO REV.2(ARMOR)'!#REF!</definedName>
    <definedName name="_A85000">'[3]MTO REV.2(ARMOR)'!#REF!</definedName>
    <definedName name="_abb91">#REF!</definedName>
    <definedName name="_CON1">#REF!</definedName>
    <definedName name="_CON2">#REF!</definedName>
    <definedName name="_CT250">'[4]dongia (2)'!#REF!</definedName>
    <definedName name="_ddn400">#REF!</definedName>
    <definedName name="_ddn600">#REF!</definedName>
    <definedName name="_dgt100">'[4]dongia (2)'!#REF!</definedName>
    <definedName name="_Fill" localSheetId="1" hidden="1">#REF!</definedName>
    <definedName name="_Fill" hidden="1">#REF!</definedName>
    <definedName name="_GID1">'[4]LKVL-CK-HT-GD1'!$A$4</definedName>
    <definedName name="_Goi8" localSheetId="1" hidden="1">{"'Sheet1'!$L$16"}</definedName>
    <definedName name="_Goi8" hidden="1">{"'Sheet1'!$L$16"}</definedName>
    <definedName name="_gon4">#REF!</definedName>
    <definedName name="_MAC12">#REF!</definedName>
    <definedName name="_MAC46">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Order1" hidden="1">255</definedName>
    <definedName name="_Order2" hidden="1">255</definedName>
    <definedName name="_oto10">[5]VL!#REF!</definedName>
    <definedName name="_sc1">#REF!</definedName>
    <definedName name="_SC2">#REF!</definedName>
    <definedName name="_sc3">#REF!</definedName>
    <definedName name="_SN3">#REF!</definedName>
    <definedName name="_Sort" hidden="1">#REF!</definedName>
    <definedName name="_tct3">[6]gVL!$Q$23</definedName>
    <definedName name="_th100">'[4]dongia (2)'!#REF!</definedName>
    <definedName name="_TH160">'[4]dongia (2)'!#REF!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R250">'[4]dongia (2)'!#REF!</definedName>
    <definedName name="_tr375">[4]giathanh1!#REF!</definedName>
    <definedName name="_tz593">#REF!</definedName>
    <definedName name="_VL100">#REF!</definedName>
    <definedName name="_VL200">#REF!</definedName>
    <definedName name="_VL250">#REF!</definedName>
    <definedName name="A" localSheetId="1">'[1]PNT-QUOT-#3'!#REF!</definedName>
    <definedName name="A">'[1]PNT-QUOT-#3'!#REF!</definedName>
    <definedName name="A120_" localSheetId="1">#REF!</definedName>
    <definedName name="A120_">#REF!</definedName>
    <definedName name="a277Print_Titles" localSheetId="1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 localSheetId="1">'[7]MTL$-INTER'!#REF!</definedName>
    <definedName name="AAA">'[7]MTL$-INTER'!#REF!</definedName>
    <definedName name="AC120_" localSheetId="1">#REF!</definedName>
    <definedName name="AC120_">#REF!</definedName>
    <definedName name="AC35_" localSheetId="1">#REF!</definedName>
    <definedName name="AC35_">#REF!</definedName>
    <definedName name="AC50_">#REF!</definedName>
    <definedName name="AC70_">#REF!</definedName>
    <definedName name="AC95_">#REF!</definedName>
    <definedName name="AD">#N/A</definedName>
    <definedName name="æ76">[8]chitiet!#REF!</definedName>
    <definedName name="ag142X42">#REF!</definedName>
    <definedName name="ag15F80">#REF!</definedName>
    <definedName name="ag267N59">#REF!</definedName>
    <definedName name="amiang">[9]gvl!#REF!</definedName>
    <definedName name="AMP">'[2]MAIN GATE HOUSE'!#REF!</definedName>
    <definedName name="anh">'[10]Giai trinh'!$E$303</definedName>
    <definedName name="B" localSheetId="1">'[1]PNT-QUOT-#3'!#REF!</definedName>
    <definedName name="B">'[1]PNT-QUOT-#3'!#REF!</definedName>
    <definedName name="b_240" localSheetId="1">'[4]THPDMoi  (2)'!#REF!</definedName>
    <definedName name="b_240">'[4]THPDMoi  (2)'!#REF!</definedName>
    <definedName name="b_280" localSheetId="1">'[4]THPDMoi  (2)'!#REF!</definedName>
    <definedName name="b_280">'[4]THPDMoi  (2)'!#REF!</definedName>
    <definedName name="b_320" localSheetId="1">'[4]THPDMoi  (2)'!#REF!</definedName>
    <definedName name="b_320">'[4]THPDMoi  (2)'!#REF!</definedName>
    <definedName name="B_Isc" localSheetId="1">#REF!</definedName>
    <definedName name="B_Isc">#REF!</definedName>
    <definedName name="Bang_cly" localSheetId="1">#REF!</definedName>
    <definedName name="Bang_cly">#REF!</definedName>
    <definedName name="Bang_CVC">#REF!</definedName>
    <definedName name="Bang_travl">#REF!</definedName>
    <definedName name="bangciti">'[4]dongia (2)'!#REF!</definedName>
    <definedName name="BarData">#REF!</definedName>
    <definedName name="BB">#REF!</definedName>
    <definedName name="bd">[6]gVL!$Q$15</definedName>
    <definedName name="bdht15nc">[4]gtrinh!#REF!</definedName>
    <definedName name="bdht15vl">[4]gtrinh!#REF!</definedName>
    <definedName name="bdht25nc">[4]gtrinh!#REF!</definedName>
    <definedName name="bdht25vl">[4]gtrinh!#REF!</definedName>
    <definedName name="bdht325nc">[4]gtrinh!#REF!</definedName>
    <definedName name="bdht325vl">[4]gtrinh!#REF!</definedName>
    <definedName name="beepsound">#REF!</definedName>
    <definedName name="BOQ">#REF!</definedName>
    <definedName name="btchiuaxitm300">#REF!</definedName>
    <definedName name="BTchiuaxm200">#REF!</definedName>
    <definedName name="btcocM400">#REF!</definedName>
    <definedName name="BTlotm100">#REF!</definedName>
    <definedName name="BVCISUMMARY">#REF!</definedName>
    <definedName name="C_">#REF!</definedName>
    <definedName name="CABLE2">'[11]MTO REV.0'!$A$1:$Q$570</definedName>
    <definedName name="CAPDAT">[4]phuluc1!#REF!</definedName>
    <definedName name="CC">#REF!</definedName>
    <definedName name="CC.M14.1" localSheetId="1">[12]GTTBA!#REF!</definedName>
    <definedName name="CC.M14.1">[12]GTTBA!#REF!</definedName>
    <definedName name="CC.M14.2" localSheetId="1">[12]GTTBA!#REF!</definedName>
    <definedName name="CC.M14.2">[12]GTTBA!#REF!</definedName>
    <definedName name="CC.MTCat" localSheetId="1">[12]GTTBA!#REF!</definedName>
    <definedName name="CC.MTCat">[12]GTTBA!#REF!</definedName>
    <definedName name="CCS" localSheetId="1">#REF!</definedName>
    <definedName name="CCS">#REF!</definedName>
    <definedName name="CDD">#REF!</definedName>
    <definedName name="CDDD">'[4]THPDMoi  (2)'!#REF!</definedName>
    <definedName name="cddd1p">'[4]TONG HOP VL-NC'!$C$3</definedName>
    <definedName name="cddd3p">'[4]TONG HOP VL-NC'!$C$2</definedName>
    <definedName name="Cdnum">#REF!</definedName>
    <definedName name="cgionc">'[4]lam-moi'!#REF!</definedName>
    <definedName name="cgiovl">'[4]lam-moi'!#REF!</definedName>
    <definedName name="CH">#REF!</definedName>
    <definedName name="chhtnc">'[4]lam-moi'!#REF!</definedName>
    <definedName name="chhtvl">'[4]lam-moi'!#REF!</definedName>
    <definedName name="chialuong" localSheetId="1">#REF!</definedName>
    <definedName name="chialuong">#REF!</definedName>
    <definedName name="chnc" localSheetId="1">'[4]lam-moi'!#REF!</definedName>
    <definedName name="chnc">'[4]lam-moi'!#REF!</definedName>
    <definedName name="Chu" localSheetId="1">[5]ND!#REF!</definedName>
    <definedName name="Chu">[5]ND!#REF!</definedName>
    <definedName name="chung">66</definedName>
    <definedName name="chvl">'[4]lam-moi'!#REF!</definedName>
    <definedName name="citidd">'[4]dongia (2)'!#REF!</definedName>
    <definedName name="CK">#REF!</definedName>
    <definedName name="cknc">'[4]lam-moi'!#REF!</definedName>
    <definedName name="ckvl">'[4]lam-moi'!#REF!</definedName>
    <definedName name="clvc1">[4]chitiet!$D$3</definedName>
    <definedName name="CLVC3">0.1</definedName>
    <definedName name="CLVCTB">#REF!</definedName>
    <definedName name="CLVL">#REF!</definedName>
    <definedName name="CN3p">'[4]TONGKE3p '!$X$295</definedName>
    <definedName name="Co">#REF!</definedName>
    <definedName name="COAT" localSheetId="1">'[1]PNT-QUOT-#3'!#REF!</definedName>
    <definedName name="COAT">'[1]PNT-QUOT-#3'!#REF!</definedName>
    <definedName name="Cöï_ly_vaän_chuyeãn" localSheetId="1">#REF!</definedName>
    <definedName name="Cöï_ly_vaän_chuyeãn">#REF!</definedName>
    <definedName name="CÖÏ_LY_VAÄN_CHUYEÅN" localSheetId="1">#REF!</definedName>
    <definedName name="CÖÏ_LY_VAÄN_CHUYEÅN">#REF!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ng1x15">[4]giathanh1!#REF!</definedName>
    <definedName name="Cot_thep">#REF!</definedName>
    <definedName name="COVER">#REF!</definedName>
    <definedName name="CP.Ia" localSheetId="1">'[13]Giai trinh'!#REF!</definedName>
    <definedName name="CP.Ia">'[13]Giai trinh'!#REF!</definedName>
    <definedName name="CP.Ib" localSheetId="1">'[13]Giai trinh'!#REF!</definedName>
    <definedName name="CP.Ib">'[13]Giai trinh'!#REF!</definedName>
    <definedName name="CP.Ic" localSheetId="1">'[13]Giai trinh'!#REF!</definedName>
    <definedName name="CP.Ic">'[13]Giai trinh'!#REF!</definedName>
    <definedName name="CP.Id" localSheetId="1">'[13]Giai trinh'!#REF!</definedName>
    <definedName name="CP.Id">'[13]Giai trinh'!#REF!</definedName>
    <definedName name="CP.Ie" localSheetId="1">'[13]Giai trinh'!#REF!</definedName>
    <definedName name="CP.Ie">'[13]Giai trinh'!#REF!</definedName>
    <definedName name="CP.IIa" localSheetId="1">'[13]Giai trinh'!#REF!</definedName>
    <definedName name="CP.IIa">'[13]Giai trinh'!#REF!</definedName>
    <definedName name="CP.IIb" localSheetId="1">'[13]Giai trinh'!#REF!</definedName>
    <definedName name="CP.IIb">'[13]Giai trinh'!#REF!</definedName>
    <definedName name="CP.IIc" localSheetId="1">'[13]Giai trinh'!#REF!</definedName>
    <definedName name="CP.IIc">'[13]Giai trinh'!#REF!</definedName>
    <definedName name="CP.IId" localSheetId="1">'[13]Giai trinh'!#REF!</definedName>
    <definedName name="CP.IId">'[13]Giai trinh'!#REF!</definedName>
    <definedName name="CP.IIe" localSheetId="1">'[13]Giai trinh'!#REF!</definedName>
    <definedName name="CP.IIe">'[13]Giai trinh'!#REF!</definedName>
    <definedName name="CP.M10.1a" localSheetId="1">'[14]Giai trinh'!#REF!</definedName>
    <definedName name="CP.M10.1a">'[14]Giai trinh'!#REF!</definedName>
    <definedName name="CP.M10.1b" localSheetId="1">#REF!</definedName>
    <definedName name="CP.M10.1b">#REF!</definedName>
    <definedName name="CP.M10.1c" localSheetId="1">#REF!</definedName>
    <definedName name="CP.M10.1c">#REF!</definedName>
    <definedName name="CP.M10.1d" localSheetId="1">#REF!</definedName>
    <definedName name="CP.M10.1d">#REF!</definedName>
    <definedName name="CP.M10.1e" localSheetId="1">'[14]Giai trinh'!#REF!</definedName>
    <definedName name="CP.M10.1e">'[14]Giai trinh'!#REF!</definedName>
    <definedName name="CP.M10.2a" localSheetId="1">'[14]Giai trinh'!#REF!</definedName>
    <definedName name="CP.M10.2a">'[14]Giai trinh'!#REF!</definedName>
    <definedName name="CP.M10.2b" localSheetId="1">'[14]Giai trinh'!#REF!</definedName>
    <definedName name="CP.M10.2b">'[14]Giai trinh'!#REF!</definedName>
    <definedName name="CP.M10.2c" localSheetId="1">'[14]Giai trinh'!#REF!</definedName>
    <definedName name="CP.M10.2c">'[14]Giai trinh'!#REF!</definedName>
    <definedName name="CP.M10.2d" localSheetId="1">'[14]Giai trinh'!#REF!</definedName>
    <definedName name="CP.M10.2d">'[14]Giai trinh'!#REF!</definedName>
    <definedName name="CP.M10.2e" localSheetId="1">'[14]Giai trinh'!#REF!</definedName>
    <definedName name="CP.M10.2e">'[14]Giai trinh'!#REF!</definedName>
    <definedName name="CP.M12.1a">[15]GTTBA!$E$233</definedName>
    <definedName name="CP.M12.1b">[15]GTTBA!$E$234</definedName>
    <definedName name="CP.M12.1c">[15]GTTBA!$E$235</definedName>
    <definedName name="CP.M12.1d">[15]GTTBA!$E$241</definedName>
    <definedName name="CP.M12.2a">[15]GTTBA!$E$205</definedName>
    <definedName name="CP.M12.2b">[15]GTTBA!$E$206</definedName>
    <definedName name="CP.M12.2c">[15]GTTBA!$E$207</definedName>
    <definedName name="CP.M12.2d">[15]GTTBA!$E$213</definedName>
    <definedName name="CP.M14.1a" localSheetId="1">[12]GTTBA!#REF!</definedName>
    <definedName name="CP.M14.1a">[12]GTTBA!#REF!</definedName>
    <definedName name="CP.M14.1b" localSheetId="1">[12]GTTBA!#REF!</definedName>
    <definedName name="CP.M14.1b">[12]GTTBA!#REF!</definedName>
    <definedName name="CP.M14.1c" localSheetId="1">[12]GTTBA!#REF!</definedName>
    <definedName name="CP.M14.1c">[12]GTTBA!#REF!</definedName>
    <definedName name="CP.M14.1d" localSheetId="1">[12]GTTBA!#REF!</definedName>
    <definedName name="CP.M14.1d">[12]GTTBA!#REF!</definedName>
    <definedName name="CP.M14.1e" localSheetId="1">[12]GTTBA!#REF!</definedName>
    <definedName name="CP.M14.1e">[12]GTTBA!#REF!</definedName>
    <definedName name="CP.M14.2a" localSheetId="1">[12]GTTBA!#REF!</definedName>
    <definedName name="CP.M14.2a">[12]GTTBA!#REF!</definedName>
    <definedName name="CP.M14.2b" localSheetId="1">[12]GTTBA!#REF!</definedName>
    <definedName name="CP.M14.2b">[12]GTTBA!#REF!</definedName>
    <definedName name="CP.M14.2c" localSheetId="1">[12]GTTBA!#REF!</definedName>
    <definedName name="CP.M14.2c">[12]GTTBA!#REF!</definedName>
    <definedName name="CP.M14.2d" localSheetId="1">[12]GTTBA!#REF!</definedName>
    <definedName name="CP.M14.2d">[12]GTTBA!#REF!</definedName>
    <definedName name="CP.M14.2e" localSheetId="1">[12]GTTBA!#REF!</definedName>
    <definedName name="CP.M14.2e">[12]GTTBA!#REF!</definedName>
    <definedName name="CP.MDTa" localSheetId="1">#REF!</definedName>
    <definedName name="CP.MDTa">#REF!</definedName>
    <definedName name="CP.MDTb" localSheetId="1">#REF!</definedName>
    <definedName name="CP.MDTb">#REF!</definedName>
    <definedName name="CP.MDTc" localSheetId="1">#REF!</definedName>
    <definedName name="CP.MDTc">#REF!</definedName>
    <definedName name="CP.MDTd" localSheetId="1">#REF!</definedName>
    <definedName name="CP.MDTd">#REF!</definedName>
    <definedName name="CP.MDTe" localSheetId="1">#REF!</definedName>
    <definedName name="CP.MDTe">#REF!</definedName>
    <definedName name="CP.MTCata" localSheetId="1">[12]GTTBA!#REF!</definedName>
    <definedName name="CP.MTCata">[12]GTTBA!#REF!</definedName>
    <definedName name="CP.MTCatb" localSheetId="1">[12]GTTBA!#REF!</definedName>
    <definedName name="CP.MTCatb">[12]GTTBA!#REF!</definedName>
    <definedName name="CP.MTCatc" localSheetId="1">[12]GTTBA!#REF!</definedName>
    <definedName name="CP.MTCatc">[12]GTTBA!#REF!</definedName>
    <definedName name="CP.MTCatd" localSheetId="1">[12]GTTBA!#REF!</definedName>
    <definedName name="CP.MTCatd">[12]GTTBA!#REF!</definedName>
    <definedName name="CP.MTCate" localSheetId="1">[12]GTTBA!#REF!</definedName>
    <definedName name="CP.MTCate">[12]GTTBA!#REF!</definedName>
    <definedName name="CP.VIIIa" localSheetId="1">'[16]Giai trinh'!#REF!</definedName>
    <definedName name="CP.VIIIa">'[16]Giai trinh'!#REF!</definedName>
    <definedName name="CP.VIIIb" localSheetId="1">'[16]Giai trinh'!#REF!</definedName>
    <definedName name="CP.VIIIb">'[16]Giai trinh'!#REF!</definedName>
    <definedName name="CP.VIIIc" localSheetId="1">'[16]Giai trinh'!#REF!</definedName>
    <definedName name="CP.VIIIc">'[16]Giai trinh'!#REF!</definedName>
    <definedName name="CP.VIIId" localSheetId="1">'[16]Giai trinh'!#REF!</definedName>
    <definedName name="CP.VIIId">'[16]Giai trinh'!#REF!</definedName>
    <definedName name="CP.VIIIe" localSheetId="1">'[16]Giai trinh'!#REF!</definedName>
    <definedName name="CP.VIIIe">'[16]Giai trinh'!#REF!</definedName>
    <definedName name="CPC">#REF!</definedName>
    <definedName name="cpd">[6]gVL!$Q$20</definedName>
    <definedName name="cpdd">[6]gVL!$Q$21</definedName>
    <definedName name="CPVC100">#REF!</definedName>
    <definedName name="CPVC1KM">'[4]TH VL, NC, DDHT Thanhphuoc'!$J$19</definedName>
    <definedName name="CPVCDN">'[4]#REF'!$K$33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.I" localSheetId="1">'[13]Giai trinh'!#REF!</definedName>
    <definedName name="CT.I">'[13]Giai trinh'!#REF!</definedName>
    <definedName name="CT.II" localSheetId="1">'[13]Giai trinh'!#REF!</definedName>
    <definedName name="CT.II">'[13]Giai trinh'!#REF!</definedName>
    <definedName name="CT.M10.1" localSheetId="1">#REF!</definedName>
    <definedName name="CT.M10.1">#REF!</definedName>
    <definedName name="CT.M10.2" localSheetId="1">'[14]Giai trinh'!#REF!</definedName>
    <definedName name="CT.M10.2">'[14]Giai trinh'!#REF!</definedName>
    <definedName name="CT.M12.1">[15]GTTBA!$E$238</definedName>
    <definedName name="CT.M12.2">[15]GTTBA!$E$210</definedName>
    <definedName name="CT.M14.1" localSheetId="1">[12]GTTBA!#REF!</definedName>
    <definedName name="CT.M14.1">[12]GTTBA!#REF!</definedName>
    <definedName name="CT.M14.2" localSheetId="1">[12]GTTBA!#REF!</definedName>
    <definedName name="CT.M14.2">[12]GTTBA!#REF!</definedName>
    <definedName name="CT.MDT" localSheetId="1">#REF!</definedName>
    <definedName name="CT.MDT">#REF!</definedName>
    <definedName name="CT.MTCat" localSheetId="1">[12]GTTBA!#REF!</definedName>
    <definedName name="CT.MTCat">[12]GTTBA!#REF!</definedName>
    <definedName name="CT.VIII" localSheetId="1">'[16]Giai trinh'!#REF!</definedName>
    <definedName name="CT.VIII">'[16]Giai trinh'!#REF!</definedName>
    <definedName name="cti3x15" localSheetId="1">[4]giathanh1!#REF!</definedName>
    <definedName name="cti3x15">[4]giathanh1!#REF!</definedName>
    <definedName name="ctiep" localSheetId="1">#REF!</definedName>
    <definedName name="ctiep">#REF!</definedName>
    <definedName name="culy1" localSheetId="1">[4]DONGIA!#REF!</definedName>
    <definedName name="culy1">[4]DONGIA!#REF!</definedName>
    <definedName name="culy2" localSheetId="1">[4]DONGIA!#REF!</definedName>
    <definedName name="culy2">[4]DONGIA!#REF!</definedName>
    <definedName name="culy3" localSheetId="1">[4]DONGIA!#REF!</definedName>
    <definedName name="culy3">[4]DONGIA!#REF!</definedName>
    <definedName name="culy4">[4]DONGIA!#REF!</definedName>
    <definedName name="culy5">[4]DONGIA!#REF!</definedName>
    <definedName name="cuoc">[4]DONGIA!#REF!</definedName>
    <definedName name="cv">[17]gvl!$N$17</definedName>
    <definedName name="CV.I" localSheetId="1">'[13]Giai trinh'!#REF!</definedName>
    <definedName name="CV.I">'[13]Giai trinh'!#REF!</definedName>
    <definedName name="CV.II" localSheetId="1">'[13]Giai trinh'!#REF!</definedName>
    <definedName name="CV.II">'[13]Giai trinh'!#REF!</definedName>
    <definedName name="CV.M10.1" localSheetId="1">'[14]Giai trinh'!#REF!</definedName>
    <definedName name="CV.M10.1">'[14]Giai trinh'!#REF!</definedName>
    <definedName name="CV.M10.2" localSheetId="1">'[14]Giai trinh'!#REF!</definedName>
    <definedName name="CV.M10.2">'[14]Giai trinh'!#REF!</definedName>
    <definedName name="CV.M12.1">[15]GTTBA!$E$229</definedName>
    <definedName name="CV.M12.2">[15]GTTBA!$E$201</definedName>
    <definedName name="CV.M14.1" localSheetId="1">[12]GTTBA!#REF!</definedName>
    <definedName name="CV.M14.1">[12]GTTBA!#REF!</definedName>
    <definedName name="CV.M14.2" localSheetId="1">[12]GTTBA!#REF!</definedName>
    <definedName name="CV.M14.2">[12]GTTBA!#REF!</definedName>
    <definedName name="CV.MDT" localSheetId="1">'[14]Giai trinh'!#REF!</definedName>
    <definedName name="CV.MDT">'[14]Giai trinh'!#REF!</definedName>
    <definedName name="CV.MTCat" localSheetId="1">[12]GTTBA!#REF!</definedName>
    <definedName name="CV.MTCat">[12]GTTBA!#REF!</definedName>
    <definedName name="CV.VIII" localSheetId="1">'[16]Giai trinh'!#REF!</definedName>
    <definedName name="CV.VIII">'[16]Giai trinh'!#REF!</definedName>
    <definedName name="CX">#REF!</definedName>
    <definedName name="cxhtnc">'[4]lam-moi'!#REF!</definedName>
    <definedName name="cxhtvl">'[4]lam-moi'!#REF!</definedName>
    <definedName name="cxnc">'[4]lam-moi'!#REF!</definedName>
    <definedName name="cxvl">'[4]lam-moi'!#REF!</definedName>
    <definedName name="cxxnc">'[4]lam-moi'!#REF!</definedName>
    <definedName name="cxxvl">'[4]lam-moi'!#REF!</definedName>
    <definedName name="D">'[2]MAIN GATE HOUSE'!#REF!</definedName>
    <definedName name="D.Ia" localSheetId="1">'[13]Giai trinh'!#REF!</definedName>
    <definedName name="D.Ia">'[13]Giai trinh'!#REF!</definedName>
    <definedName name="D.Ib" localSheetId="1">'[13]Giai trinh'!#REF!</definedName>
    <definedName name="D.Ib">'[13]Giai trinh'!#REF!</definedName>
    <definedName name="D.IIa" localSheetId="1">'[13]Giai trinh'!#REF!</definedName>
    <definedName name="D.IIa">'[13]Giai trinh'!#REF!</definedName>
    <definedName name="D.IIb" localSheetId="1">'[13]Giai trinh'!#REF!</definedName>
    <definedName name="D.IIb">'[13]Giai trinh'!#REF!</definedName>
    <definedName name="D.M10.1a" localSheetId="1">'[14]Giai trinh'!#REF!</definedName>
    <definedName name="D.M10.1a">'[14]Giai trinh'!#REF!</definedName>
    <definedName name="D.M10.1b" localSheetId="1">#REF!</definedName>
    <definedName name="D.M10.1b">#REF!</definedName>
    <definedName name="D.M10.2a" localSheetId="1">'[14]Giai trinh'!#REF!</definedName>
    <definedName name="D.M10.2a">'[14]Giai trinh'!#REF!</definedName>
    <definedName name="D.M10.2b" localSheetId="1">'[14]Giai trinh'!#REF!</definedName>
    <definedName name="D.M10.2b">'[14]Giai trinh'!#REF!</definedName>
    <definedName name="D.M12.1a">[15]GTTBA!$E$230</definedName>
    <definedName name="D.M12.1b">[15]GTTBA!$E$242</definedName>
    <definedName name="D.M12.2a">[15]GTTBA!$E$202</definedName>
    <definedName name="D.M12.2b">[15]GTTBA!$E$214</definedName>
    <definedName name="D.M14.1" localSheetId="1">[12]GTTBA!#REF!</definedName>
    <definedName name="D.M14.1">[12]GTTBA!#REF!</definedName>
    <definedName name="D.M14.1b" localSheetId="1">[12]GTTBA!#REF!</definedName>
    <definedName name="D.M14.1b">[12]GTTBA!#REF!</definedName>
    <definedName name="D.M14.2" localSheetId="1">[12]GTTBA!#REF!</definedName>
    <definedName name="D.M14.2">[12]GTTBA!#REF!</definedName>
    <definedName name="D.M14.2b" localSheetId="1">[12]GTTBA!#REF!</definedName>
    <definedName name="D.M14.2b">[12]GTTBA!#REF!</definedName>
    <definedName name="D.MDTa" localSheetId="1">'[14]Giai trinh'!#REF!</definedName>
    <definedName name="D.MDTa">'[14]Giai trinh'!#REF!</definedName>
    <definedName name="D.MDTb" localSheetId="1">#REF!</definedName>
    <definedName name="D.MDTb">#REF!</definedName>
    <definedName name="D.MTCat" localSheetId="1">[12]GTTBA!#REF!</definedName>
    <definedName name="D.MTCat">[12]GTTBA!#REF!</definedName>
    <definedName name="D.MTCatb" localSheetId="1">[12]GTTBA!#REF!</definedName>
    <definedName name="D.MTCatb">[12]GTTBA!#REF!</definedName>
    <definedName name="D.VIIIa" localSheetId="1">'[16]Giai trinh'!#REF!</definedName>
    <definedName name="D.VIIIa">'[16]Giai trinh'!#REF!</definedName>
    <definedName name="D.VIIIb" localSheetId="1">'[16]Giai trinh'!#REF!</definedName>
    <definedName name="D.VIIIb">'[16]Giai trinh'!#REF!</definedName>
    <definedName name="D_Gia">'[18]Don gia'!$A$3:$F$240</definedName>
    <definedName name="D1x49">#REF!</definedName>
    <definedName name="D1x49x49">#REF!</definedName>
    <definedName name="d24nc">'[4]lam-moi'!#REF!</definedName>
    <definedName name="d24vl">'[4]lam-moi'!#REF!</definedName>
    <definedName name="dam">78000</definedName>
    <definedName name="data">#REF!</definedName>
    <definedName name="Data11">#REF!</definedName>
    <definedName name="Data41">#REF!</definedName>
    <definedName name="_xlnm.Database" hidden="1">#REF!</definedName>
    <definedName name="DataFilter" localSheetId="2">[19]!DataFilter</definedName>
    <definedName name="DataFilter">[19]!DataFilter</definedName>
    <definedName name="DataSort" localSheetId="2">[19]!DataSort</definedName>
    <definedName name="DataSort">[19]!DataSort</definedName>
    <definedName name="dcc">[6]gVL!$Q$50</definedName>
    <definedName name="dcl">[6]gVL!$Q$40</definedName>
    <definedName name="DD">#REF!</definedName>
    <definedName name="dd0.5x1">[6]gVL!$Q$10</definedName>
    <definedName name="dd1pnc">[4]chitiet!$G$404</definedName>
    <definedName name="dd1pvl">[4]chitiet!$G$383</definedName>
    <definedName name="dd1x2">[17]gvl!$N$9</definedName>
    <definedName name="dd2x4">[6]gVL!$Q$12</definedName>
    <definedName name="dd3pctnc">'[4]lam-moi'!#REF!</definedName>
    <definedName name="dd3pctvl">'[4]lam-moi'!#REF!</definedName>
    <definedName name="dd3plmvl">'[4]lam-moi'!#REF!</definedName>
    <definedName name="dd3pnc">'[4]lam-moi'!#REF!</definedName>
    <definedName name="dd3pvl">'[4]lam-moi'!#REF!</definedName>
    <definedName name="ddhtnc">'[4]lam-moi'!#REF!</definedName>
    <definedName name="ddhtvl">'[4]lam-moi'!#REF!</definedName>
    <definedName name="ddien">[6]gVL!$Q$51</definedName>
    <definedName name="ddt2nc">[4]gtrinh!#REF!</definedName>
    <definedName name="ddt2vl">[4]gtrinh!#REF!</definedName>
    <definedName name="ddtd3pnc">'[4]thao-go'!#REF!</definedName>
    <definedName name="ddtt1pnc">[4]gtrinh!#REF!</definedName>
    <definedName name="ddtt1pvl">[4]gtrinh!#REF!</definedName>
    <definedName name="ddtt3pnc">[4]gtrinh!#REF!</definedName>
    <definedName name="ddtt3pvl">[4]gtrinh!#REF!</definedName>
    <definedName name="DEMI1">#N/A</definedName>
    <definedName name="DEMI2">#N/A</definedName>
    <definedName name="den_bu">#REF!</definedName>
    <definedName name="DG">'[18]Don gia'!$B$3:$G$195</definedName>
    <definedName name="DGCTI592">#REF!</definedName>
    <definedName name="dghp">#REF!</definedName>
    <definedName name="DGM">[4]DONGIA!$A$453:$F$459</definedName>
    <definedName name="dgnc">#REF!</definedName>
    <definedName name="DGTH">[4]DONGIA!#REF!</definedName>
    <definedName name="DGTH1">[4]DONGIA!$A$414:$G$452</definedName>
    <definedName name="dgth2">[4]DONGIA!$A$414:$G$439</definedName>
    <definedName name="DGTR">[4]DONGIA!$A$472:$I$521</definedName>
    <definedName name="dgvl">#REF!</definedName>
    <definedName name="DGVL1">[4]DONGIA!$A$5:$F$235</definedName>
    <definedName name="DGVT">'[4]DON GIA'!$C$5:$G$137</definedName>
    <definedName name="DL15HT">'[4]TONGKE-HT'!#REF!</definedName>
    <definedName name="DL16HT">'[4]TONGKE-HT'!#REF!</definedName>
    <definedName name="DL19HT">'[4]TONGKE-HT'!#REF!</definedName>
    <definedName name="DL20HT">'[4]TONGKE-HT'!#REF!</definedName>
    <definedName name="DMC" localSheetId="1">[12]GTTBA!#REF!</definedName>
    <definedName name="DMC">[12]GTTBA!#REF!</definedName>
    <definedName name="DMCa" localSheetId="1">[12]GTTBA!#REF!</definedName>
    <definedName name="DMCa">[12]GTTBA!#REF!</definedName>
    <definedName name="dmz">[6]gVL!$Q$45</definedName>
    <definedName name="dnc">[20]PTDGAntoanGT!#REF!</definedName>
    <definedName name="dno">[6]gVL!$Q$49</definedName>
    <definedName name="Document_array" localSheetId="1">{"Xay dung moi cac tram bien ap phan phoi huyen an lao- DL.xls","Sheet1"}</definedName>
    <definedName name="Document_array">{"Xay dung moi cac tram bien ap phan phoi huyen an lao- DL.xls","Sheet1"}</definedName>
    <definedName name="Documents_array">#REF!</definedName>
    <definedName name="dongia">[4]DG!$A$4:$I$567</definedName>
    <definedName name="dongia1">[4]DG!$A$4:$H$606</definedName>
    <definedName name="ds1pnc">#REF!</definedName>
    <definedName name="ds1pvl">#REF!</definedName>
    <definedName name="ds3pnc">#REF!</definedName>
    <definedName name="ds3pvl">#REF!</definedName>
    <definedName name="dsct3pnc">'[4]#REF'!#REF!</definedName>
    <definedName name="dsct3pvl">'[4]#REF'!#REF!</definedName>
    <definedName name="DSUMDATA">#REF!</definedName>
    <definedName name="DTHT" localSheetId="1">[12]GTTBA!#REF!</definedName>
    <definedName name="DTHT">[12]GTTBA!#REF!</definedName>
    <definedName name="duong1" localSheetId="1">[4]DONGIA!#REF!</definedName>
    <definedName name="duong1">[4]DONGIA!#REF!</definedName>
    <definedName name="duong2" localSheetId="1">[4]DONGIA!#REF!</definedName>
    <definedName name="duong2">[4]DONGIA!#REF!</definedName>
    <definedName name="duong3" localSheetId="1">[4]DONGIA!#REF!</definedName>
    <definedName name="duong3">[4]DONGIA!#REF!</definedName>
    <definedName name="duong4">[4]DONGIA!#REF!</definedName>
    <definedName name="duong5">[4]DONGIA!#REF!</definedName>
    <definedName name="dvt">'[20]Cau - Cong'!#REF!</definedName>
    <definedName name="e">[21]Truot_nen!#REF!</definedName>
    <definedName name="ë">[8]chitiet!#REF!</definedName>
    <definedName name="ë74">[8]chitiet!#REF!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">#REF!</definedName>
    <definedName name="f92F56">#REF!</definedName>
    <definedName name="FO">#N/A</definedName>
    <definedName name="FP" localSheetId="1">'[1]COAT&amp;WRAP-QIOT-#3'!#REF!</definedName>
    <definedName name="FP">'[1]COAT&amp;WRAP-QIOT-#3'!#REF!</definedName>
    <definedName name="G" localSheetId="1">#REF!</definedName>
    <definedName name="G">#REF!</definedName>
    <definedName name="g40g40" localSheetId="1">[22]tuong!#REF!</definedName>
    <definedName name="g40g40">[22]tuong!#REF!</definedName>
    <definedName name="GC" localSheetId="1">#REF!</definedName>
    <definedName name="GC">#REF!</definedName>
    <definedName name="gia_tien_BTN">#REF!</definedName>
    <definedName name="Giocong">#REF!</definedName>
    <definedName name="gl3p" localSheetId="1">#REF!</definedName>
    <definedName name="gl3p">#REF!</definedName>
    <definedName name="GoBack">[19]Sheet1!GoBack</definedName>
    <definedName name="GPT_GROUNDING_PT">'[23]NEW-PANEL'!#REF!</definedName>
    <definedName name="GTTMC" localSheetId="1">[12]GTTBA!#REF!</definedName>
    <definedName name="GTTMC">[12]GTTBA!#REF!</definedName>
    <definedName name="GTTMCa" localSheetId="1">[12]GTTBA!#REF!</definedName>
    <definedName name="GTTMCa">[12]GTTBA!#REF!</definedName>
    <definedName name="gv">[6]gVL!$Q$28</definedName>
    <definedName name="gvl">[24]GVL!$A$6:$F$131</definedName>
    <definedName name="h" localSheetId="1" hidden="1">{"'Sheet1'!$L$16"}</definedName>
    <definedName name="h" hidden="1">{"'Sheet1'!$L$16"}</definedName>
    <definedName name="ha">#REF!</definedName>
    <definedName name="Heä_soá_laép_xaø_H">1.7</definedName>
    <definedName name="heä_soá_sình_laày">#REF!</definedName>
    <definedName name="HH15HT">'[4]TONGKE-HT'!#REF!</definedName>
    <definedName name="HH16HT">'[4]TONGKE-HT'!#REF!</definedName>
    <definedName name="HH19HT">'[4]TONGKE-HT'!#REF!</definedName>
    <definedName name="HH20HT">'[4]TONGKE-HT'!#REF!</definedName>
    <definedName name="hien">#REF!</definedName>
    <definedName name="hoc">55000</definedName>
    <definedName name="HOME_MANP">#REF!</definedName>
    <definedName name="HOMEOFFICE_COST">#REF!</definedName>
    <definedName name="HSCT3">0.1</definedName>
    <definedName name="hsdc1">#REF!</definedName>
    <definedName name="HSDD">[4]phuluc1!#REF!</definedName>
    <definedName name="HSDN">2.5</definedName>
    <definedName name="HSHH">#REF!</definedName>
    <definedName name="HSHHUT">#REF!</definedName>
    <definedName name="hsk">#REF!</definedName>
    <definedName name="hskk1">[4]chitiet!$D$4</definedName>
    <definedName name="HSNC">#REF!</definedName>
    <definedName name="HSSL">#REF!</definedName>
    <definedName name="HSVC1">#REF!</definedName>
    <definedName name="HSVC2">#REF!</definedName>
    <definedName name="HSVC3">#REF!</definedName>
    <definedName name="ht25nc">'[4]lam-moi'!#REF!</definedName>
    <definedName name="ht25vl">'[4]lam-moi'!#REF!</definedName>
    <definedName name="ht325nc">'[4]lam-moi'!#REF!</definedName>
    <definedName name="ht325vl">'[4]lam-moi'!#REF!</definedName>
    <definedName name="ht37k">'[4]lam-moi'!#REF!</definedName>
    <definedName name="ht37nc">'[4]lam-moi'!#REF!</definedName>
    <definedName name="ht50nc">'[4]lam-moi'!#REF!</definedName>
    <definedName name="ht50vl">'[4]lam-moi'!#REF!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y" localSheetId="1" hidden="1">{"'Sheet1'!$L$16"}</definedName>
    <definedName name="huy" hidden="1">{"'Sheet1'!$L$16"}</definedName>
    <definedName name="HV">#N/A</definedName>
    <definedName name="I" localSheetId="1">'[16]Giai trinh'!#REF!</definedName>
    <definedName name="I">'[16]Giai trinh'!#REF!</definedName>
    <definedName name="I2É6">#REF!</definedName>
    <definedName name="Ia" localSheetId="1">'[16]Giai trinh'!#REF!</definedName>
    <definedName name="Ia">'[16]Giai trinh'!#REF!</definedName>
    <definedName name="IDLAB_COST">#REF!</definedName>
    <definedName name="II" localSheetId="1">'[16]Giai trinh'!#REF!</definedName>
    <definedName name="II">'[16]Giai trinh'!#REF!</definedName>
    <definedName name="IIa" localSheetId="1">'[16]Giai trinh'!#REF!</definedName>
    <definedName name="IIa">'[16]Giai trinh'!#REF!</definedName>
    <definedName name="III" localSheetId="1">'[16]Giai trinh'!#REF!</definedName>
    <definedName name="III">'[16]Giai trinh'!#REF!</definedName>
    <definedName name="IIIa" localSheetId="1">'[16]Giai trinh'!#REF!</definedName>
    <definedName name="IIIa">'[16]Giai trinh'!#REF!</definedName>
    <definedName name="INDMANP">#REF!</definedName>
    <definedName name="IO" localSheetId="1">'[1]COAT&amp;WRAP-QIOT-#3'!#REF!</definedName>
    <definedName name="IO">'[1]COAT&amp;WRAP-QIOT-#3'!#REF!</definedName>
    <definedName name="IV" localSheetId="1">'[16]Giai trinh'!#REF!</definedName>
    <definedName name="IV">'[16]Giai trinh'!#REF!</definedName>
    <definedName name="IVa" localSheetId="1">'[16]Giai trinh'!#REF!</definedName>
    <definedName name="IVa">'[16]Giai trinh'!#REF!</definedName>
    <definedName name="j">#REF!</definedName>
    <definedName name="k">#REF!</definedName>
    <definedName name="k2b">'[4]THPDMoi  (2)'!#REF!</definedName>
    <definedName name="kcong">#REF!</definedName>
    <definedName name="khac">2</definedName>
    <definedName name="khai">[25]Sheet7!#REF!</definedName>
    <definedName name="Kiem_tra_trung_ten">#REF!</definedName>
    <definedName name="kldd1p">'[4]#REF'!#REF!</definedName>
    <definedName name="kldd3p">'[4]lam-moi'!#REF!</definedName>
    <definedName name="kmong">[4]giathanh1!#REF!</definedName>
    <definedName name="kno">[6]gVL!$Q$48</definedName>
    <definedName name="kp1ph">#REF!</definedName>
    <definedName name="l">#REF!</definedName>
    <definedName name="Lmk">#REF!</definedName>
    <definedName name="LN">#REF!</definedName>
    <definedName name="Lnsc">#REF!</definedName>
    <definedName name="luong1">[26]luong!$A$4:$BE$114</definedName>
    <definedName name="luong2">[26]luong!$A$4:$BE$114</definedName>
    <definedName name="luong3">[27]luong!$A$4:$BE$114</definedName>
    <definedName name="m">#REF!</definedName>
    <definedName name="M10.1" localSheetId="1">#REF!</definedName>
    <definedName name="M10.1">#REF!</definedName>
    <definedName name="M10.1a" localSheetId="1">#REF!</definedName>
    <definedName name="M10.1a">#REF!</definedName>
    <definedName name="M10.2" localSheetId="1">'[14]Giai trinh'!#REF!</definedName>
    <definedName name="M10.2">'[14]Giai trinh'!#REF!</definedName>
    <definedName name="M10.2a" localSheetId="1">'[14]Giai trinh'!#REF!</definedName>
    <definedName name="M10.2a">'[14]Giai trinh'!#REF!</definedName>
    <definedName name="m102bnnc" localSheetId="1">'[4]lam-moi'!#REF!</definedName>
    <definedName name="m102bnnc">'[4]lam-moi'!#REF!</definedName>
    <definedName name="m102bnvl" localSheetId="1">'[4]lam-moi'!#REF!</definedName>
    <definedName name="m102bnvl">'[4]lam-moi'!#REF!</definedName>
    <definedName name="m10aamtc">'[4]t-h HA THE'!#REF!</definedName>
    <definedName name="m10aanc">'[4]lam-moi'!#REF!</definedName>
    <definedName name="m10aavl">'[4]lam-moi'!#REF!</definedName>
    <definedName name="m10anc">'[4]lam-moi'!#REF!</definedName>
    <definedName name="m10avl">'[4]lam-moi'!#REF!</definedName>
    <definedName name="m10banc">'[4]lam-moi'!#REF!</definedName>
    <definedName name="m10bavl">'[4]lam-moi'!#REF!</definedName>
    <definedName name="M12.1">[15]GTTBA!$A$225</definedName>
    <definedName name="M12.1a">[15]GTTBA!$C$225</definedName>
    <definedName name="M12.2">[15]GTTBA!$A$197</definedName>
    <definedName name="M12.2a">[15]GTTBA!$C$197</definedName>
    <definedName name="m122bnnc">'[4]lam-moi'!#REF!</definedName>
    <definedName name="m122bnvl">'[4]lam-moi'!#REF!</definedName>
    <definedName name="m12aanc">'[4]lam-moi'!#REF!</definedName>
    <definedName name="m12aavl">'[4]lam-moi'!#REF!</definedName>
    <definedName name="m12anc">'[4]lam-moi'!#REF!</definedName>
    <definedName name="m12avl">'[4]lam-moi'!#REF!</definedName>
    <definedName name="M12ba3p">#REF!</definedName>
    <definedName name="m12banc">'[4]lam-moi'!#REF!</definedName>
    <definedName name="m12bavl">'[4]lam-moi'!#REF!</definedName>
    <definedName name="M12bb1p">#REF!</definedName>
    <definedName name="m12bbnc">'[4]lam-moi'!#REF!</definedName>
    <definedName name="m12bbvl">'[4]lam-moi'!#REF!</definedName>
    <definedName name="M12bnnc">'[4]#REF'!#REF!</definedName>
    <definedName name="M12bnvl">'[4]#REF'!#REF!</definedName>
    <definedName name="M12cbnc">#REF!</definedName>
    <definedName name="M12cbvl">#REF!</definedName>
    <definedName name="M14.1" localSheetId="1">[12]GTTBA!#REF!</definedName>
    <definedName name="M14.1">[12]GTTBA!#REF!</definedName>
    <definedName name="M14.1a" localSheetId="1">[12]GTTBA!#REF!</definedName>
    <definedName name="M14.1a">[12]GTTBA!#REF!</definedName>
    <definedName name="M14.2" localSheetId="1">[12]GTTBA!#REF!</definedName>
    <definedName name="M14.2">[12]GTTBA!#REF!</definedName>
    <definedName name="M14.2a" localSheetId="1">[12]GTTBA!#REF!</definedName>
    <definedName name="M14.2a">[12]GTTBA!#REF!</definedName>
    <definedName name="m142bnnc">'[4]lam-moi'!#REF!</definedName>
    <definedName name="m142bnvl">'[4]lam-moi'!#REF!</definedName>
    <definedName name="M14bb1p">#REF!</definedName>
    <definedName name="m14bbnc">'[4]lam-moi'!#REF!</definedName>
    <definedName name="M14bbvc">'[4]CHITIET VL-NC-TT -1p'!#REF!</definedName>
    <definedName name="m14bbvl">'[4]lam-moi'!#REF!</definedName>
    <definedName name="M8a">'[4]THPDMoi  (2)'!#REF!</definedName>
    <definedName name="M8aa">'[4]THPDMoi  (2)'!#REF!</definedName>
    <definedName name="m8aanc">#REF!</definedName>
    <definedName name="m8aavl">#REF!</definedName>
    <definedName name="m8amtc">'[4]t-h HA THE'!#REF!</definedName>
    <definedName name="m8anc">'[4]lam-moi'!#REF!</definedName>
    <definedName name="m8avl">'[4]lam-moi'!#REF!</definedName>
    <definedName name="MA">#N/A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T" localSheetId="1">'[1]COAT&amp;WRAP-QIOT-#3'!#REF!</definedName>
    <definedName name="MAT">'[1]COAT&amp;WRAP-QIOT-#3'!#REF!</definedName>
    <definedName name="Mba1p" localSheetId="1">#REF!</definedName>
    <definedName name="Mba1p">#REF!</definedName>
    <definedName name="Mba3p" localSheetId="1">#REF!</definedName>
    <definedName name="Mba3p">#REF!</definedName>
    <definedName name="Mbb3p">#REF!</definedName>
    <definedName name="Mbn1p">#REF!</definedName>
    <definedName name="mbnc">'[4]lam-moi'!#REF!</definedName>
    <definedName name="mbvl">'[4]lam-moi'!#REF!</definedName>
    <definedName name="MDT" localSheetId="1">#REF!</definedName>
    <definedName name="MDT">#REF!</definedName>
    <definedName name="MDTa" localSheetId="1">#REF!</definedName>
    <definedName name="MDTa">#REF!</definedName>
    <definedName name="MF" localSheetId="1">'[1]COAT&amp;WRAP-QIOT-#3'!#REF!</definedName>
    <definedName name="MF">'[1]COAT&amp;WRAP-QIOT-#3'!#REF!</definedName>
    <definedName name="MG_A" localSheetId="1">#REF!</definedName>
    <definedName name="MG_A">#REF!</definedName>
    <definedName name="mmm" localSheetId="1">[4]giathanh1!#REF!</definedName>
    <definedName name="mmm">[4]giathanh1!#REF!</definedName>
    <definedName name="Morong" localSheetId="1">#REF!</definedName>
    <definedName name="Morong">#REF!</definedName>
    <definedName name="Morong4054_85" localSheetId="1">#REF!</definedName>
    <definedName name="Morong4054_85">#REF!</definedName>
    <definedName name="mp1x25" localSheetId="1">'[4]dongia (2)'!#REF!</definedName>
    <definedName name="mp1x25">'[4]dongia (2)'!#REF!</definedName>
    <definedName name="MTC1P" localSheetId="1">'[4]TONG HOP VL-NC TT'!#REF!</definedName>
    <definedName name="MTC1P">'[4]TONG HOP VL-NC TT'!#REF!</definedName>
    <definedName name="MTC3P" localSheetId="1">'[4]TONG HOP VL-NC TT'!#REF!</definedName>
    <definedName name="MTC3P">'[4]TONG HOP VL-NC TT'!#REF!</definedName>
    <definedName name="MTcat" localSheetId="1">[12]GTTBA!#REF!</definedName>
    <definedName name="MTcat">[12]GTTBA!#REF!</definedName>
    <definedName name="MTCata" localSheetId="1">[12]GTTBA!#REF!</definedName>
    <definedName name="MTCata">[12]GTTBA!#REF!</definedName>
    <definedName name="MTCHC">[4]TNHCHINH!$K$38</definedName>
    <definedName name="MTCMB">'[4]#REF'!#REF!</definedName>
    <definedName name="MTMAC12">#REF!</definedName>
    <definedName name="mtr">'[4]TH XL'!#REF!</definedName>
    <definedName name="mtram">#REF!</definedName>
    <definedName name="n">#REF!</definedName>
    <definedName name="N.M14.1" localSheetId="1">[12]GTTBA!#REF!</definedName>
    <definedName name="N.M14.1">[12]GTTBA!#REF!</definedName>
    <definedName name="N.M14.2" localSheetId="1">[12]GTTBA!#REF!</definedName>
    <definedName name="N.M14.2">[12]GTTBA!#REF!</definedName>
    <definedName name="N.MTCat" localSheetId="1">[12]GTTBA!#REF!</definedName>
    <definedName name="N.MTCat">[12]GTTBA!#REF!</definedName>
    <definedName name="N1IN">'[4]TONGKE3p '!$U$295</definedName>
    <definedName name="n1pig">#REF!</definedName>
    <definedName name="n1pignc">'[4]lam-moi'!#REF!</definedName>
    <definedName name="n1pigvl">'[4]lam-moi'!#REF!</definedName>
    <definedName name="n1pind">#REF!</definedName>
    <definedName name="n1pindnc">'[4]lam-moi'!#REF!</definedName>
    <definedName name="n1pindvl">'[4]lam-moi'!#REF!</definedName>
    <definedName name="n1ping">#REF!</definedName>
    <definedName name="n1pingnc">'[4]lam-moi'!#REF!</definedName>
    <definedName name="n1pingvl">'[4]lam-moi'!#REF!</definedName>
    <definedName name="n1pint">#REF!</definedName>
    <definedName name="n1pintnc">'[4]lam-moi'!#REF!</definedName>
    <definedName name="n1pintvl">'[4]lam-moi'!#REF!</definedName>
    <definedName name="n24nc">'[4]lam-moi'!#REF!</definedName>
    <definedName name="n24vl">'[4]lam-moi'!#REF!</definedName>
    <definedName name="n2mignc">'[4]lam-moi'!#REF!</definedName>
    <definedName name="n2migvl">'[4]lam-moi'!#REF!</definedName>
    <definedName name="n2min1nc">'[4]lam-moi'!#REF!</definedName>
    <definedName name="n2min1vl">'[4]lam-moi'!#REF!</definedName>
    <definedName name="nc">#REF!</definedName>
    <definedName name="NC.DMC" localSheetId="1">[12]GTTBA!#REF!</definedName>
    <definedName name="NC.DMC">[12]GTTBA!#REF!</definedName>
    <definedName name="NC.GTTMC" localSheetId="1">[12]GTTBA!#REF!</definedName>
    <definedName name="NC.GTTMC">[12]GTTBA!#REF!</definedName>
    <definedName name="NC.I" localSheetId="1">'[16]Giai trinh'!#REF!</definedName>
    <definedName name="NC.I">'[16]Giai trinh'!#REF!</definedName>
    <definedName name="NC.II" localSheetId="1">'[16]Giai trinh'!#REF!</definedName>
    <definedName name="NC.II">'[16]Giai trinh'!#REF!</definedName>
    <definedName name="NC.III" localSheetId="1">'[16]Giai trinh'!#REF!</definedName>
    <definedName name="NC.III">'[16]Giai trinh'!#REF!</definedName>
    <definedName name="NC.IV" localSheetId="1">'[16]Giai trinh'!#REF!</definedName>
    <definedName name="NC.IV">'[16]Giai trinh'!#REF!</definedName>
    <definedName name="NC.M10.1" localSheetId="1">#REF!</definedName>
    <definedName name="NC.M10.1">#REF!</definedName>
    <definedName name="NC.M10.2" localSheetId="1">'[14]Giai trinh'!#REF!</definedName>
    <definedName name="NC.M10.2">'[14]Giai trinh'!#REF!</definedName>
    <definedName name="NC.M12.1">[15]GTTBA!$I$252</definedName>
    <definedName name="NC.M12.2">[15]GTTBA!$I$224</definedName>
    <definedName name="NC.M14.1" localSheetId="1">[12]GTTBA!#REF!</definedName>
    <definedName name="NC.M14.1">[12]GTTBA!#REF!</definedName>
    <definedName name="NC.M14.2" localSheetId="1">[12]GTTBA!#REF!</definedName>
    <definedName name="NC.M14.2">[12]GTTBA!#REF!</definedName>
    <definedName name="NC.MDT" localSheetId="1">#REF!</definedName>
    <definedName name="NC.MDT">#REF!</definedName>
    <definedName name="NC.MTCat" localSheetId="1">[12]GTTBA!#REF!</definedName>
    <definedName name="NC.MTCat">[12]GTTBA!#REF!</definedName>
    <definedName name="NC.T1C.CDFD" localSheetId="1">[12]GTTBA!#REF!</definedName>
    <definedName name="NC.T1C.CDFD">[12]GTTBA!#REF!</definedName>
    <definedName name="NC.T1C.M14" localSheetId="1">[12]GTTBA!#REF!</definedName>
    <definedName name="NC.T1C.M14">[12]GTTBA!#REF!</definedName>
    <definedName name="NC.TTC" localSheetId="1">[12]GTTBA!#REF!</definedName>
    <definedName name="NC.TTC">[12]GTTBA!#REF!</definedName>
    <definedName name="NC.V" localSheetId="1">'[16]Giai trinh'!#REF!</definedName>
    <definedName name="NC.V">'[16]Giai trinh'!#REF!</definedName>
    <definedName name="NC.VI" localSheetId="1">'[16]Giai trinh'!#REF!</definedName>
    <definedName name="NC.VI">'[16]Giai trinh'!#REF!</definedName>
    <definedName name="NC.VII" localSheetId="1">'[16]Giai trinh'!#REF!</definedName>
    <definedName name="NC.VII">'[16]Giai trinh'!#REF!</definedName>
    <definedName name="NC.VIII" localSheetId="1">'[16]Giai trinh'!#REF!</definedName>
    <definedName name="NC.VIII">'[16]Giai trinh'!#REF!</definedName>
    <definedName name="NC.X.CSV" localSheetId="1">[12]GTTBA!#REF!</definedName>
    <definedName name="NC.X.CSV">[12]GTTBA!#REF!</definedName>
    <definedName name="NC.XL" localSheetId="1">[12]GTTBA!#REF!</definedName>
    <definedName name="NC.XL">[12]GTTBA!#REF!</definedName>
    <definedName name="nc1nc">'[4]lam-moi'!#REF!</definedName>
    <definedName name="nc1p">#REF!</definedName>
    <definedName name="nc1vl">'[4]lam-moi'!#REF!</definedName>
    <definedName name="nc24nc">'[4]lam-moi'!#REF!</definedName>
    <definedName name="nc24vl">'[4]lam-moi'!#REF!</definedName>
    <definedName name="nc3p">#REF!</definedName>
    <definedName name="NCBD100">#REF!</definedName>
    <definedName name="NCBD200">#REF!</definedName>
    <definedName name="NCBD250">#REF!</definedName>
    <definedName name="nccau">[20]vt!#REF!</definedName>
    <definedName name="ncdd">'[4]TH XL'!#REF!</definedName>
    <definedName name="NCDD2">'[4]TH XL'!#REF!</definedName>
    <definedName name="NCHC">[4]TNHCHINH!$J$38</definedName>
    <definedName name="nctr">'[4]TH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d">[6]gVL!$Q$30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n">#REF!</definedName>
    <definedName name="nhnnc">'[4]lam-moi'!#REF!</definedName>
    <definedName name="nhnvl">'[4]lam-moi'!#REF!</definedName>
    <definedName name="NHot">#REF!</definedName>
    <definedName name="nig">#REF!</definedName>
    <definedName name="NIG13p">'[4]TONGKE3p '!$T$295</definedName>
    <definedName name="nig1p">#REF!</definedName>
    <definedName name="nig3p">#REF!</definedName>
    <definedName name="nightnc">[4]gtrinh!#REF!</definedName>
    <definedName name="nightvl">[4]gtrinh!#REF!</definedName>
    <definedName name="nignc1p">#REF!</definedName>
    <definedName name="nignc3p">'[4]CHITIET VL-NC'!$G$107</definedName>
    <definedName name="nigvl1p">#REF!</definedName>
    <definedName name="nigvl3p">'[4]CHITIET VL-NC'!$G$99</definedName>
    <definedName name="nin">#REF!</definedName>
    <definedName name="nin14nc3p">#REF!</definedName>
    <definedName name="nin14vl3p">#REF!</definedName>
    <definedName name="nin1903p">#REF!</definedName>
    <definedName name="nin190nc">'[4]lam-moi'!#REF!</definedName>
    <definedName name="nin190nc3p">#REF!</definedName>
    <definedName name="nin190vl">'[4]lam-moi'!#REF!</definedName>
    <definedName name="nin190vl3p">#REF!</definedName>
    <definedName name="nin1pnc">'[4]lam-moi'!#REF!</definedName>
    <definedName name="nin1pvl">'[4]lam-moi'!#REF!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'[4]lam-moi'!#REF!</definedName>
    <definedName name="nindnc1p">#REF!</definedName>
    <definedName name="nindnc3p">#REF!</definedName>
    <definedName name="nindvl">'[4]lam-moi'!#REF!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'[4]lam-moi'!#REF!</definedName>
    <definedName name="ninnc3p">#REF!</definedName>
    <definedName name="nint1p">#REF!</definedName>
    <definedName name="nintnc1p">#REF!</definedName>
    <definedName name="nintvl1p">#REF!</definedName>
    <definedName name="ninvl">'[4]lam-moi'!#REF!</definedName>
    <definedName name="ninvl3p">#REF!</definedName>
    <definedName name="nl">#REF!</definedName>
    <definedName name="NL12nc">'[4]#REF'!#REF!</definedName>
    <definedName name="NL12vl">'[4]#REF'!#REF!</definedName>
    <definedName name="nl1p">#REF!</definedName>
    <definedName name="nl3p">#REF!</definedName>
    <definedName name="nlht">'[4]THPDMoi  (2)'!#REF!</definedName>
    <definedName name="nlmtc">'[4]t-h HA THE'!#REF!</definedName>
    <definedName name="nlnc">'[4]lam-moi'!#REF!</definedName>
    <definedName name="nlnc3p">#REF!</definedName>
    <definedName name="nlnc3pha">#REF!</definedName>
    <definedName name="NLTK1p">#REF!</definedName>
    <definedName name="nlvl">'[4]lam-moi'!#REF!</definedName>
    <definedName name="nlvl1">[4]chitiet!$G$302</definedName>
    <definedName name="nlvl3p">#REF!</definedName>
    <definedName name="nn">#REF!</definedName>
    <definedName name="nn1p">#REF!</definedName>
    <definedName name="nn3p">#REF!</definedName>
    <definedName name="nnnc">'[4]lam-moi'!#REF!</definedName>
    <definedName name="nnnc3p">#REF!</definedName>
    <definedName name="nnvl">'[4]lam-moi'!#REF!</definedName>
    <definedName name="nnvl3p">#REF!</definedName>
    <definedName name="No">#REF!</definedName>
    <definedName name="nuoc">[17]gvl!$N$38</definedName>
    <definedName name="nx">'[4]THPDMoi  (2)'!#REF!</definedName>
    <definedName name="nxmtc">'[4]t-h HA THE'!#REF!</definedName>
    <definedName name="O">'[2]MAIN GATE HOUSE'!#REF!</definedName>
    <definedName name="osc">'[4]THPDMoi  (2)'!#REF!</definedName>
    <definedName name="OTHER_PANEL">'[23]NEW-PANEL'!#REF!</definedName>
    <definedName name="Óu75">[8]chitiet!#REF!</definedName>
    <definedName name="P" localSheetId="1">'[1]PNT-QUOT-#3'!#REF!</definedName>
    <definedName name="P">'[1]PNT-QUOT-#3'!#REF!</definedName>
    <definedName name="PEJM" localSheetId="1">'[1]COAT&amp;WRAP-QIOT-#3'!#REF!</definedName>
    <definedName name="PEJM">'[1]COAT&amp;WRAP-QIOT-#3'!#REF!</definedName>
    <definedName name="PF" localSheetId="1">'[1]PNT-QUOT-#3'!#REF!</definedName>
    <definedName name="PF">'[1]PNT-QUOT-#3'!#REF!</definedName>
    <definedName name="phu_luc_vua">#REF!</definedName>
    <definedName name="PK">#REF!</definedName>
    <definedName name="PL_指示燈___P.B.___REST_P.B._壓扣開關">'[23]NEW-PANEL'!#REF!</definedName>
    <definedName name="PM">[28]IBASE!$AH$16:$AV$110</definedName>
    <definedName name="_xlnm.Print_Area" localSheetId="4">'Khao sat'!$A:$N</definedName>
    <definedName name="_xlnm.Print_Area" localSheetId="1">KL!$A$1:$J$32</definedName>
    <definedName name="_xlnm.Print_Area" localSheetId="3">'KL đào, đắp'!$A$1:$Q$21</definedName>
    <definedName name="_xlnm.Print_Area" localSheetId="2">TH!$A$1:$I$52</definedName>
    <definedName name="_xlnm.Print_Area">#REF!</definedName>
    <definedName name="Print_Area_MI">[29]ESTI.!$A$1:$U$52</definedName>
    <definedName name="_xlnm.Print_Titles" localSheetId="1">#N/A</definedName>
    <definedName name="_xlnm.Print_Titles" localSheetId="3">'KL đào, đắp'!$5:$6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C">#REF!</definedName>
    <definedName name="ptdg">#REF!</definedName>
    <definedName name="PTDG_cau">#REF!</definedName>
    <definedName name="PTNC">'[4]DON GIA'!$G$227</definedName>
    <definedName name="Q">[4]giathanh1!#REF!</definedName>
    <definedName name="R_">'[2]MAIN GATE HOUSE'!#REF!</definedName>
    <definedName name="ra11p">#REF!</definedName>
    <definedName name="ra13p">#REF!</definedName>
    <definedName name="rack1">'[4]THPDMoi  (2)'!#REF!</definedName>
    <definedName name="rack2">'[4]THPDMoi  (2)'!#REF!</definedName>
    <definedName name="rack3">'[4]THPDMoi  (2)'!#REF!</definedName>
    <definedName name="rack4">'[4]THPDMoi  (2)'!#REF!</definedName>
    <definedName name="rate">14000</definedName>
    <definedName name="RT" localSheetId="1">'[1]COAT&amp;WRAP-QIOT-#3'!#REF!</definedName>
    <definedName name="RT">'[1]COAT&amp;WRAP-QIOT-#3'!#REF!</definedName>
    <definedName name="s75F29">[8]chitiet!#REF!</definedName>
    <definedName name="SB">[28]IBASE!$AH$7:$AL$14</definedName>
    <definedName name="sd3p">'[4]lam-moi'!#REF!</definedName>
    <definedName name="SDMONG">#REF!</definedName>
    <definedName name="sgnc">[4]gtrinh!#REF!</definedName>
    <definedName name="sgvl">[4]gtrinh!#REF!</definedName>
    <definedName name="Sheet1">#REF!</definedName>
    <definedName name="sht">'[4]THPDMoi  (2)'!#REF!</definedName>
    <definedName name="sht3p">'[4]lam-moi'!#REF!</definedName>
    <definedName name="sieucao">#REF!</definedName>
    <definedName name="skd">[6]gVL!$Q$37</definedName>
    <definedName name="SL_CRD">#REF!</definedName>
    <definedName name="SL_CRS">#REF!</definedName>
    <definedName name="SL_CS">#REF!</definedName>
    <definedName name="SL_DD">#REF!</definedName>
    <definedName name="soc3p">#REF!</definedName>
    <definedName name="SORT" localSheetId="1">#REF!</definedName>
    <definedName name="SORT">#REF!</definedName>
    <definedName name="SORT_AREA">'[29]DI-ESTI'!$A$8:$R$489</definedName>
    <definedName name="SP" localSheetId="1">'[1]PNT-QUOT-#3'!#REF!</definedName>
    <definedName name="SP">'[1]PNT-QUOT-#3'!#REF!</definedName>
    <definedName name="SPEC" localSheetId="1">#REF!</definedName>
    <definedName name="SPEC">#REF!</definedName>
    <definedName name="SPECSUMMARY">#REF!</definedName>
    <definedName name="spk1p">'[4]#REF'!#REF!</definedName>
    <definedName name="spk3p">'[4]lam-moi'!#REF!</definedName>
    <definedName name="st3p">'[4]lam-moi'!#REF!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101p">#REF!</definedName>
    <definedName name="t103p">#REF!</definedName>
    <definedName name="t105mnc">'[4]thao-go'!#REF!</definedName>
    <definedName name="t10m">'[4]lam-moi'!#REF!</definedName>
    <definedName name="t10nc">'[4]lam-moi'!#REF!</definedName>
    <definedName name="t10nc1p">#REF!</definedName>
    <definedName name="t10ncm">'[4]lam-moi'!#REF!</definedName>
    <definedName name="t10vl">'[4]lam-moi'!#REF!</definedName>
    <definedName name="t10vl1p">#REF!</definedName>
    <definedName name="t121p">#REF!</definedName>
    <definedName name="t123p">#REF!</definedName>
    <definedName name="t12m">'[4]lam-moi'!#REF!</definedName>
    <definedName name="t12mnc">'[4]thao-go'!#REF!</definedName>
    <definedName name="t12nc">'[4]lam-moi'!#REF!</definedName>
    <definedName name="t12nc3p">'[4]CHITIET VL-NC'!$G$38</definedName>
    <definedName name="t12ncm">'[4]lam-moi'!#REF!</definedName>
    <definedName name="t12vl">'[4]lam-moi'!#REF!</definedName>
    <definedName name="t12vl3p">'[4]CHITIET VL-NC'!$G$34</definedName>
    <definedName name="t141p">#REF!</definedName>
    <definedName name="t143p">#REF!</definedName>
    <definedName name="t14m">'[4]lam-moi'!#REF!</definedName>
    <definedName name="t14mnc">'[4]thao-go'!#REF!</definedName>
    <definedName name="t14nc">'[4]lam-moi'!#REF!</definedName>
    <definedName name="t14nc3p">#REF!</definedName>
    <definedName name="t14ncm">'[4]lam-moi'!#REF!</definedName>
    <definedName name="T14vc">'[4]CHITIET VL-NC-TT -1p'!#REF!</definedName>
    <definedName name="t14vl">'[4]lam-moi'!#REF!</definedName>
    <definedName name="t14vl3p">#REF!</definedName>
    <definedName name="T1C.CDFD" localSheetId="1">[12]GTTBA!#REF!</definedName>
    <definedName name="T1C.CDFD">[12]GTTBA!#REF!</definedName>
    <definedName name="T1C.CDFDa" localSheetId="1">[12]GTTBA!#REF!</definedName>
    <definedName name="T1C.CDFDa">[12]GTTBA!#REF!</definedName>
    <definedName name="T1C.M14" localSheetId="1">[12]GTTBA!#REF!</definedName>
    <definedName name="T1C.M14">[12]GTTBA!#REF!</definedName>
    <definedName name="T1C.M14a" localSheetId="1">[12]GTTBA!#REF!</definedName>
    <definedName name="T1C.M14a">[12]GTTBA!#REF!</definedName>
    <definedName name="T203P">[4]VC!#REF!</definedName>
    <definedName name="t20m">'[4]lam-moi'!#REF!</definedName>
    <definedName name="t20ncm">'[4]lam-moi'!#REF!</definedName>
    <definedName name="t7m">'[4]THPDMoi  (2)'!#REF!</definedName>
    <definedName name="t7nc">'[4]lam-moi'!#REF!</definedName>
    <definedName name="t7vl">'[4]lam-moi'!#REF!</definedName>
    <definedName name="t84mnc">'[4]thao-go'!#REF!</definedName>
    <definedName name="t8m">'[4]THPDMoi  (2)'!#REF!</definedName>
    <definedName name="t8nc">'[4]lam-moi'!#REF!</definedName>
    <definedName name="t8vl">'[4]lam-moi'!#REF!</definedName>
    <definedName name="Taikhoan">'[30]Tai khoan'!$A$3:$C$93</definedName>
    <definedName name="TaxTV">10%</definedName>
    <definedName name="TaxXL">5%</definedName>
    <definedName name="tb">[6]gVL!$Q$29</definedName>
    <definedName name="tbdd1p">'[4]lam-moi'!#REF!</definedName>
    <definedName name="tbdd3p">'[4]lam-moi'!#REF!</definedName>
    <definedName name="tbddsdl">'[4]lam-moi'!#REF!</definedName>
    <definedName name="TBI">'[4]TH XL'!#REF!</definedName>
    <definedName name="tbtr">'[4]TH XL'!#REF!</definedName>
    <definedName name="tbtram">#REF!</definedName>
    <definedName name="TC">#REF!</definedName>
    <definedName name="TC_NHANH1">#REF!</definedName>
    <definedName name="Tchuan">#REF!</definedName>
    <definedName name="tcxxnc">'[4]thao-go'!#REF!</definedName>
    <definedName name="td">'[4]THPDMoi  (2)'!#REF!</definedName>
    <definedName name="td10vl">'[4]#REF'!#REF!</definedName>
    <definedName name="td12nc">'[4]#REF'!#REF!</definedName>
    <definedName name="td1cnc">'[4]lam-moi'!#REF!</definedName>
    <definedName name="td1cvl">'[4]lam-moi'!#REF!</definedName>
    <definedName name="td1p">#REF!</definedName>
    <definedName name="TD1pnc">'[4]CHITIET VL-NC-TT -1p'!#REF!</definedName>
    <definedName name="TD1pvl">'[4]CHITIET VL-NC-TT -1p'!#REF!</definedName>
    <definedName name="td3p">#REF!</definedName>
    <definedName name="tdc84nc">'[4]thao-go'!#REF!</definedName>
    <definedName name="tdcnc">'[4]thao-go'!#REF!</definedName>
    <definedName name="tdgnc">'[4]lam-moi'!#REF!</definedName>
    <definedName name="tdgvl">'[4]lam-moi'!#REF!</definedName>
    <definedName name="tdhtnc">'[4]lam-moi'!#REF!</definedName>
    <definedName name="tdhtvl">'[4]lam-moi'!#REF!</definedName>
    <definedName name="tdnc">[4]gtrinh!#REF!</definedName>
    <definedName name="tdnc1p">#REF!</definedName>
    <definedName name="tdnc3p">'[4]CHITIET VL-NC'!$G$28</definedName>
    <definedName name="tdt1pnc">[4]gtrinh!#REF!</definedName>
    <definedName name="tdt1pvl">[4]gtrinh!#REF!</definedName>
    <definedName name="tdt2cnc">'[4]lam-moi'!#REF!</definedName>
    <definedName name="tdt2cvl">[4]chitiet!#REF!</definedName>
    <definedName name="tdtr2cnc">#REF!</definedName>
    <definedName name="tdtr2cvl">#REF!</definedName>
    <definedName name="tdtrnc">[4]gtrinh!#REF!</definedName>
    <definedName name="tdtrvl">[4]gtrinh!#REF!</definedName>
    <definedName name="tdvl">[4]gtrinh!#REF!</definedName>
    <definedName name="tdvl1p">#REF!</definedName>
    <definedName name="tdvl3p">'[4]CHITIET VL-NC'!$G$23</definedName>
    <definedName name="Test5">#REF!</definedName>
    <definedName name="th3x15">[4]giathanh1!#REF!</definedName>
    <definedName name="ThanhXuan110">#REF!</definedName>
    <definedName name="THDT_CT_XOM_NOI" localSheetId="1">#REF!</definedName>
    <definedName name="THDT_CT_XOM_NOI">#REF!</definedName>
    <definedName name="THDT_HT_DAO_THUONG" localSheetId="1">#REF!</definedName>
    <definedName name="THDT_HT_DAO_THUONG">#REF!</definedName>
    <definedName name="THDT_HT_XOM_NOI" localSheetId="1">#REF!</definedName>
    <definedName name="THDT_HT_XOM_NOI">#REF!</definedName>
    <definedName name="THDT_NPP_XOM_NOI" localSheetId="1">#REF!</definedName>
    <definedName name="THDT_NPP_XOM_NOI">#REF!</definedName>
    <definedName name="THDT_TBA_XOM_NOI" localSheetId="1">#REF!</definedName>
    <definedName name="THDT_TBA_XOM_NOI">#REF!</definedName>
    <definedName name="THGO1pnc">#REF!</definedName>
    <definedName name="thht">#REF!</definedName>
    <definedName name="THK" localSheetId="1">'[1]COAT&amp;WRAP-QIOT-#3'!#REF!</definedName>
    <definedName name="THK">'[1]COAT&amp;WRAP-QIOT-#3'!#REF!</definedName>
    <definedName name="THKP160" localSheetId="1">'[4]dongia (2)'!#REF!</definedName>
    <definedName name="THKP160">'[4]dongia (2)'!#REF!</definedName>
    <definedName name="thkp3" localSheetId="1">#REF!</definedName>
    <definedName name="thkp3">#REF!</definedName>
    <definedName name="thtr15" localSheetId="1">[4]giathanh1!#REF!</definedName>
    <definedName name="thtr15">[4]giathanh1!#REF!</definedName>
    <definedName name="thtt" localSheetId="1">#REF!</definedName>
    <definedName name="thtt">#REF!</definedName>
    <definedName name="thue">6</definedName>
    <definedName name="Tien">#REF!</definedName>
    <definedName name="Tiepdia">[4]Tiepdia!$1:$1048576</definedName>
    <definedName name="Tim_Lan_Xuat_Hien" localSheetId="1">#REF!</definedName>
    <definedName name="Tim_Lan_Xuat_Hien">#REF!</definedName>
    <definedName name="TL">[5]ND!#REF!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n1pinnc">'[4]thao-go'!#REF!</definedName>
    <definedName name="tn2mhnnc">'[4]thao-go'!#REF!</definedName>
    <definedName name="TNCM">'[4]CHITIET VL-NC-TT-3p'!#REF!</definedName>
    <definedName name="tnhnnc">'[4]thao-go'!#REF!</definedName>
    <definedName name="tnignc">'[4]thao-go'!#REF!</definedName>
    <definedName name="tnin190nc">'[4]thao-go'!#REF!</definedName>
    <definedName name="tnlnc">'[4]thao-go'!#REF!</definedName>
    <definedName name="tnnnc">'[4]thao-go'!#REF!</definedName>
    <definedName name="tno">[6]gVL!$Q$47</definedName>
    <definedName name="TR15HT" localSheetId="1">'[4]TONGKE-HT'!#REF!</definedName>
    <definedName name="TR15HT">'[4]TONGKE-HT'!#REF!</definedName>
    <definedName name="TR16HT" localSheetId="1">'[4]TONGKE-HT'!#REF!</definedName>
    <definedName name="TR16HT">'[4]TONGKE-HT'!#REF!</definedName>
    <definedName name="TR19HT" localSheetId="1">'[4]TONGKE-HT'!#REF!</definedName>
    <definedName name="TR19HT">'[4]TONGKE-HT'!#REF!</definedName>
    <definedName name="tr1x15" localSheetId="1">[4]giathanh1!#REF!</definedName>
    <definedName name="tr1x15">[4]giathanh1!#REF!</definedName>
    <definedName name="TR20HT">'[4]TONGKE-HT'!#REF!</definedName>
    <definedName name="tr3x100">'[4]dongia (2)'!#REF!</definedName>
    <definedName name="Tra_DM_su_dung">#REF!</definedName>
    <definedName name="Tra_don_gia_KS">#REF!</definedName>
    <definedName name="Tra_DTCT">#REF!</definedName>
    <definedName name="Tra_phan_tram">[31]Tra_bang!#REF!</definedName>
    <definedName name="Tra_tim_hang_mucPT_trung" localSheetId="1">#REF!</definedName>
    <definedName name="Tra_tim_hang_mucPT_trung">#REF!</definedName>
    <definedName name="TRA_VAT_LIEU" localSheetId="1">#REF!</definedName>
    <definedName name="TRA_VAT_LIEU">#REF!</definedName>
    <definedName name="tram100" localSheetId="1">'[4]dongia (2)'!#REF!</definedName>
    <definedName name="tram100">'[4]dongia (2)'!#REF!</definedName>
    <definedName name="tram1x25" localSheetId="1">'[4]dongia (2)'!#REF!</definedName>
    <definedName name="tram1x25">'[4]dongia (2)'!#REF!</definedName>
    <definedName name="TRANSFORMER">'[23]NEW-PANEL'!#REF!</definedName>
    <definedName name="tru10mtc">'[4]t-h HA THE'!#REF!</definedName>
    <definedName name="tru8mtc">'[4]t-h HA THE'!#REF!</definedName>
    <definedName name="TT_1P">#REF!</definedName>
    <definedName name="TT_3p">#REF!</definedName>
    <definedName name="tt1pnc">'[4]lam-moi'!#REF!</definedName>
    <definedName name="tt1pvl">'[4]lam-moi'!#REF!</definedName>
    <definedName name="tt3pnc">'[4]lam-moi'!#REF!</definedName>
    <definedName name="tt3pvl">'[4]lam-moi'!#REF!</definedName>
    <definedName name="TTC" localSheetId="1">[12]GTTBA!#REF!</definedName>
    <definedName name="TTC">[12]GTTBA!#REF!</definedName>
    <definedName name="TTCa" localSheetId="1">[12]GTTBA!#REF!</definedName>
    <definedName name="TTCa">[12]GTTBA!#REF!</definedName>
    <definedName name="TTDD">[4]TDTKP!$E$44+[4]TDTKP!$F$44+[4]TDTKP!$G$44</definedName>
    <definedName name="TTDD3P">[4]TDTKP1!#REF!</definedName>
    <definedName name="TTDDCT3p">[4]TDTKP1!#REF!</definedName>
    <definedName name="tthi">#REF!</definedName>
    <definedName name="TTK3p">'[4]TONGKE3p '!$C$295</definedName>
    <definedName name="ttronmk">#REF!</definedName>
    <definedName name="tv75nc">#REF!</definedName>
    <definedName name="tv75vl">#REF!</definedName>
    <definedName name="tx1pignc">'[4]thao-go'!#REF!</definedName>
    <definedName name="tx1pindnc">'[4]thao-go'!#REF!</definedName>
    <definedName name="tx1pingnc">'[4]thao-go'!#REF!</definedName>
    <definedName name="tx1pintnc">'[4]thao-go'!#REF!</definedName>
    <definedName name="tx1pitnc">'[4]thao-go'!#REF!</definedName>
    <definedName name="tx2mhnnc">'[4]thao-go'!#REF!</definedName>
    <definedName name="tx2mitnc">'[4]thao-go'!#REF!</definedName>
    <definedName name="txhnnc">'[4]thao-go'!#REF!</definedName>
    <definedName name="txig1nc">'[4]thao-go'!#REF!</definedName>
    <definedName name="txin190nc">'[4]thao-go'!#REF!</definedName>
    <definedName name="txinnc">'[4]thao-go'!#REF!</definedName>
    <definedName name="txit1nc">'[4]thao-go'!#REF!</definedName>
    <definedName name="ty_le_BTN">#REF!</definedName>
    <definedName name="V" localSheetId="1">'[16]Giai trinh'!#REF!</definedName>
    <definedName name="V">'[16]Giai trinh'!#REF!</definedName>
    <definedName name="Va" localSheetId="1">'[16]Giai trinh'!#REF!</definedName>
    <definedName name="Va">'[16]Giai trinh'!#REF!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RIINST">#REF!</definedName>
    <definedName name="VARIPURC">#REF!</definedName>
    <definedName name="vat">5</definedName>
    <definedName name="vbtchongnuocm300">#REF!</definedName>
    <definedName name="vbtm150">#REF!</definedName>
    <definedName name="vbtm300">#REF!</definedName>
    <definedName name="vbtm400">#REF!</definedName>
    <definedName name="VCDD3p">'[4]KPVC-BD '!#REF!</definedName>
    <definedName name="VCHT" localSheetId="1">#REF!</definedName>
    <definedName name="VCHT">#REF!</definedName>
    <definedName name="VCTT" localSheetId="1">#REF!</definedName>
    <definedName name="VCTT">#REF!</definedName>
    <definedName name="VCVBT1">'[4]VCV-BE-TONG'!$G$11</definedName>
    <definedName name="VCVBT2">'[4]VCV-BE-TONG'!$G$17</definedName>
    <definedName name="vd3p" localSheetId="1">#REF!</definedName>
    <definedName name="vd3p">#REF!</definedName>
    <definedName name="vdkt">[6]gVL!$Q$55</definedName>
    <definedName name="VI" localSheetId="1">'[16]Giai trinh'!#REF!</definedName>
    <definedName name="VI">'[16]Giai trinh'!#REF!</definedName>
    <definedName name="VIa" localSheetId="1">'[16]Giai trinh'!#REF!</definedName>
    <definedName name="VIa">'[16]Giai trinh'!#REF!</definedName>
    <definedName name="VII" localSheetId="1">'[16]Giai trinh'!#REF!</definedName>
    <definedName name="VII">'[16]Giai trinh'!#REF!</definedName>
    <definedName name="VIIa" localSheetId="1">'[16]Giai trinh'!#REF!</definedName>
    <definedName name="VIIa">'[16]Giai trinh'!#REF!</definedName>
    <definedName name="VIII" localSheetId="1">'[16]Giai trinh'!#REF!</definedName>
    <definedName name="VIII">'[16]Giai trinh'!#REF!</definedName>
    <definedName name="VIIIa" localSheetId="1">'[16]Giai trinh'!#REF!</definedName>
    <definedName name="VIIIa">'[16]Giai trinh'!#REF!</definedName>
    <definedName name="vkcauthang">#REF!</definedName>
    <definedName name="vksan">#REF!</definedName>
    <definedName name="vl">#REF!</definedName>
    <definedName name="VL.DMC" localSheetId="1">[12]GTTBA!#REF!</definedName>
    <definedName name="VL.DMC">[12]GTTBA!#REF!</definedName>
    <definedName name="VL.GTTMC" localSheetId="1">[12]GTTBA!#REF!</definedName>
    <definedName name="VL.GTTMC">[12]GTTBA!#REF!</definedName>
    <definedName name="VL.I" localSheetId="1">'[16]Giai trinh'!#REF!</definedName>
    <definedName name="VL.I">'[16]Giai trinh'!#REF!</definedName>
    <definedName name="VL.II" localSheetId="1">'[16]Giai trinh'!#REF!</definedName>
    <definedName name="VL.II">'[16]Giai trinh'!#REF!</definedName>
    <definedName name="VL.III" localSheetId="1">'[16]Giai trinh'!#REF!</definedName>
    <definedName name="VL.III">'[16]Giai trinh'!#REF!</definedName>
    <definedName name="VL.IV" localSheetId="1">'[16]Giai trinh'!#REF!</definedName>
    <definedName name="VL.IV">'[16]Giai trinh'!#REF!</definedName>
    <definedName name="VL.M10.1" localSheetId="1">#REF!</definedName>
    <definedName name="VL.M10.1">#REF!</definedName>
    <definedName name="VL.M10.2" localSheetId="1">'[14]Giai trinh'!#REF!</definedName>
    <definedName name="VL.M10.2">'[14]Giai trinh'!#REF!</definedName>
    <definedName name="VL.M12.1">[15]GTTBA!$I$243</definedName>
    <definedName name="VL.M12.2">[15]GTTBA!$I$215</definedName>
    <definedName name="VL.M14.1" localSheetId="1">[12]GTTBA!#REF!</definedName>
    <definedName name="VL.M14.1">[12]GTTBA!#REF!</definedName>
    <definedName name="VL.M14.2" localSheetId="1">[12]GTTBA!#REF!</definedName>
    <definedName name="VL.M14.2">[12]GTTBA!#REF!</definedName>
    <definedName name="VL.MDT" localSheetId="1">#REF!</definedName>
    <definedName name="VL.MDT">#REF!</definedName>
    <definedName name="VL.MTCat" localSheetId="1">[12]GTTBA!#REF!</definedName>
    <definedName name="VL.MTCat">[12]GTTBA!#REF!</definedName>
    <definedName name="VL.T1C.CDFD" localSheetId="1">[12]GTTBA!#REF!</definedName>
    <definedName name="VL.T1C.CDFD">[12]GTTBA!#REF!</definedName>
    <definedName name="VL.T1C.M14" localSheetId="1">[12]GTTBA!#REF!</definedName>
    <definedName name="VL.T1C.M14">[12]GTTBA!#REF!</definedName>
    <definedName name="VL.TTC" localSheetId="1">[12]GTTBA!#REF!</definedName>
    <definedName name="VL.TTC">[12]GTTBA!#REF!</definedName>
    <definedName name="VL.V" localSheetId="1">'[16]Giai trinh'!#REF!</definedName>
    <definedName name="VL.V">'[16]Giai trinh'!#REF!</definedName>
    <definedName name="VL.VI" localSheetId="1">'[16]Giai trinh'!#REF!</definedName>
    <definedName name="VL.VI">'[16]Giai trinh'!#REF!</definedName>
    <definedName name="VL.VII" localSheetId="1">'[16]Giai trinh'!#REF!</definedName>
    <definedName name="VL.VII">'[16]Giai trinh'!#REF!</definedName>
    <definedName name="VL.VIII" localSheetId="1">'[16]Giai trinh'!#REF!</definedName>
    <definedName name="VL.VIII">'[16]Giai trinh'!#REF!</definedName>
    <definedName name="VL.X.CSV" localSheetId="1">[12]GTTBA!#REF!</definedName>
    <definedName name="VL.X.CSV">[12]GTTBA!#REF!</definedName>
    <definedName name="VL.XL" localSheetId="1">[12]GTTBA!#REF!</definedName>
    <definedName name="VL.XL">[12]GTTBA!#REF!</definedName>
    <definedName name="vl1p">#REF!</definedName>
    <definedName name="vl3p">#REF!</definedName>
    <definedName name="vldd">'[4]TH XL'!#REF!</definedName>
    <definedName name="vldn400">#REF!</definedName>
    <definedName name="vldn600">#REF!</definedName>
    <definedName name="VLHC">[4]TNHCHINH!$I$38</definedName>
    <definedName name="vltr">'[4]TH XL'!#REF!</definedName>
    <definedName name="vltram">#REF!</definedName>
    <definedName name="voi">'[32]Gia vat tu'!#REF!</definedName>
    <definedName name="vr3p" localSheetId="1">#REF!</definedName>
    <definedName name="vr3p">#REF!</definedName>
    <definedName name="vt1pbs">'[4]lam-moi'!#REF!</definedName>
    <definedName name="vtbs">'[4]lam-moi'!#REF!</definedName>
    <definedName name="vtu">#REF!</definedName>
    <definedName name="W">#REF!</definedName>
    <definedName name="WIRE1">5</definedName>
    <definedName name="wrn.chi._.tiÆt." localSheetId="1" hidden="1">{#N/A,#N/A,FALSE,"Chi tiÆt"}</definedName>
    <definedName name="wrn.chi._.tiÆt." hidden="1">{#N/A,#N/A,FALSE,"Chi tiÆt"}</definedName>
    <definedName name="WT">#N/A</definedName>
    <definedName name="WW">#N/A</definedName>
    <definedName name="x">#REF!</definedName>
    <definedName name="X.CSV" localSheetId="1">[12]GTTBA!#REF!</definedName>
    <definedName name="X.CSV">[12]GTTBA!#REF!</definedName>
    <definedName name="X.CSVa" localSheetId="1">[12]GTTBA!#REF!</definedName>
    <definedName name="X.CSVa">[12]GTTBA!#REF!</definedName>
    <definedName name="x17dnc">[4]chitiet!#REF!</definedName>
    <definedName name="x17dvl">[4]chitiet!#REF!</definedName>
    <definedName name="x17knc">[4]chitiet!#REF!</definedName>
    <definedName name="x17kvl">[4]chitiet!#REF!</definedName>
    <definedName name="X1pFCOnc">'[4]CHITIET VL-NC-TT -1p'!#REF!</definedName>
    <definedName name="X1pFCOvc">'[4]CHITIET VL-NC-TT -1p'!#REF!</definedName>
    <definedName name="X1pFCOvl">'[4]CHITIET VL-NC-TT -1p'!#REF!</definedName>
    <definedName name="x1pignc">'[4]lam-moi'!#REF!</definedName>
    <definedName name="X1pIGvc">'[4]CHITIET VL-NC-TT -1p'!#REF!</definedName>
    <definedName name="x1pigvl">'[4]lam-moi'!#REF!</definedName>
    <definedName name="x1pind">#REF!</definedName>
    <definedName name="x1pindnc">'[4]lam-moi'!#REF!</definedName>
    <definedName name="x1pindvl">'[4]lam-moi'!#REF!</definedName>
    <definedName name="x1ping">#REF!</definedName>
    <definedName name="x1pingnc">'[4]lam-moi'!#REF!</definedName>
    <definedName name="x1pingvl">'[4]lam-moi'!#REF!</definedName>
    <definedName name="x1pint">#REF!</definedName>
    <definedName name="x1pintnc">'[4]lam-moi'!#REF!</definedName>
    <definedName name="X1pINTvc">'[4]CHITIET VL-NC-TT -1p'!#REF!</definedName>
    <definedName name="x1pintvl">'[4]lam-moi'!#REF!</definedName>
    <definedName name="x1pitnc">'[4]lam-moi'!#REF!</definedName>
    <definedName name="X1pITvc">'[4]CHITIET VL-NC-TT -1p'!#REF!</definedName>
    <definedName name="x1pitvl">'[4]lam-moi'!#REF!</definedName>
    <definedName name="x20knc">[4]chitiet!#REF!</definedName>
    <definedName name="x20kvl">[4]chitiet!#REF!</definedName>
    <definedName name="x22knc">[4]chitiet!#REF!</definedName>
    <definedName name="x22kvl">[4]chitiet!#REF!</definedName>
    <definedName name="x2mig1nc">'[4]lam-moi'!#REF!</definedName>
    <definedName name="x2mig1vl">'[4]lam-moi'!#REF!</definedName>
    <definedName name="x2min1nc">'[4]lam-moi'!#REF!</definedName>
    <definedName name="x2min1vl">'[4]lam-moi'!#REF!</definedName>
    <definedName name="x2mit1vl">'[4]lam-moi'!#REF!</definedName>
    <definedName name="x2mitnc">'[4]lam-moi'!#REF!</definedName>
    <definedName name="XCCT">0.5</definedName>
    <definedName name="xdsnc">[4]gtrinh!#REF!</definedName>
    <definedName name="xdsvl">[4]gtrinh!#REF!</definedName>
    <definedName name="xfco">#REF!</definedName>
    <definedName name="xfco3p">#REF!</definedName>
    <definedName name="xfconc">'[4]lam-moi'!#REF!</definedName>
    <definedName name="xfconc3p">'[4]CHITIET VL-NC'!$G$94</definedName>
    <definedName name="xfcotnc">#REF!</definedName>
    <definedName name="xfcotvl">#REF!</definedName>
    <definedName name="xfcovl">'[4]lam-moi'!#REF!</definedName>
    <definedName name="xfcovl3p">'[4]CHITIET VL-NC'!$G$90</definedName>
    <definedName name="xfnc">'[4]lam-moi'!#REF!</definedName>
    <definedName name="xfvl">'[4]lam-moi'!#REF!</definedName>
    <definedName name="xh">#REF!</definedName>
    <definedName name="xhn">#REF!</definedName>
    <definedName name="xhnnc">'[4]lam-moi'!#REF!</definedName>
    <definedName name="xhnvl">'[4]lam-moi'!#REF!</definedName>
    <definedName name="xig">#REF!</definedName>
    <definedName name="xig1">#REF!</definedName>
    <definedName name="xig1nc">'[4]lam-moi'!#REF!</definedName>
    <definedName name="xig1p">#REF!</definedName>
    <definedName name="xig1pnc">'[4]lam-moi'!#REF!</definedName>
    <definedName name="xig1pvl">'[4]lam-moi'!#REF!</definedName>
    <definedName name="xig1vl">'[4]lam-moi'!#REF!</definedName>
    <definedName name="xig2nc">'[4]lam-moi'!#REF!</definedName>
    <definedName name="xig2vl">'[4]lam-moi'!#REF!</definedName>
    <definedName name="xig3p">#REF!</definedName>
    <definedName name="xiggnc">'[4]CHITIET VL-NC'!$G$57</definedName>
    <definedName name="xiggvl">'[4]CHITIET VL-NC'!$G$53</definedName>
    <definedName name="xignc">'[4]lam-moi'!#REF!</definedName>
    <definedName name="xignc3p">#REF!</definedName>
    <definedName name="xigvl">'[4]lam-moi'!#REF!</definedName>
    <definedName name="xigvl3p">#REF!</definedName>
    <definedName name="xin">#REF!</definedName>
    <definedName name="xin190">#REF!</definedName>
    <definedName name="xin1903p">#REF!</definedName>
    <definedName name="xin190nc">'[4]lam-moi'!#REF!</definedName>
    <definedName name="xin190nc3p">'[4]CHITIET VL-NC'!$G$76</definedName>
    <definedName name="xin190vl">'[4]lam-moi'!#REF!</definedName>
    <definedName name="xin190vl3p">'[4]CHITIET VL-NC'!$G$72</definedName>
    <definedName name="xin2903p">#REF!</definedName>
    <definedName name="xin290nc3p">#REF!</definedName>
    <definedName name="xin290vl3p">#REF!</definedName>
    <definedName name="xin3p">#REF!</definedName>
    <definedName name="xin901nc">'[4]lam-moi'!#REF!</definedName>
    <definedName name="xin901vl">'[4]lam-moi'!#REF!</definedName>
    <definedName name="xind">#REF!</definedName>
    <definedName name="xind1p">#REF!</definedName>
    <definedName name="xind1pnc">'[4]lam-moi'!#REF!</definedName>
    <definedName name="xind1pvl">'[4]lam-moi'!#REF!</definedName>
    <definedName name="xind3p">#REF!</definedName>
    <definedName name="xindnc">'[4]lam-moi'!#REF!</definedName>
    <definedName name="xindnc1p">#REF!</definedName>
    <definedName name="xindnc3p">'[4]CHITIET VL-NC'!$G$85</definedName>
    <definedName name="xindvl">'[4]lam-moi'!#REF!</definedName>
    <definedName name="xindvl1p">#REF!</definedName>
    <definedName name="xindvl3p">'[4]CHITIET VL-NC'!$G$80</definedName>
    <definedName name="xing1p">#REF!</definedName>
    <definedName name="xing1pnc">'[4]lam-moi'!#REF!</definedName>
    <definedName name="xing1pvl">'[4]lam-moi'!#REF!</definedName>
    <definedName name="xingnc1p">#REF!</definedName>
    <definedName name="xingvl1p">#REF!</definedName>
    <definedName name="xinnc">'[4]lam-moi'!#REF!</definedName>
    <definedName name="xinnc3p">#REF!</definedName>
    <definedName name="xint1p">#REF!</definedName>
    <definedName name="xinvl">'[4]lam-moi'!#REF!</definedName>
    <definedName name="xinvl3p">#REF!</definedName>
    <definedName name="xit">#REF!</definedName>
    <definedName name="xit1">#REF!</definedName>
    <definedName name="xit1nc">'[4]lam-moi'!#REF!</definedName>
    <definedName name="xit1p">#REF!</definedName>
    <definedName name="xit1pnc">'[4]lam-moi'!#REF!</definedName>
    <definedName name="xit1pvl">'[4]lam-moi'!#REF!</definedName>
    <definedName name="xit1vl">'[4]lam-moi'!#REF!</definedName>
    <definedName name="xit2nc">'[4]lam-moi'!#REF!</definedName>
    <definedName name="xit2nc3p">#REF!</definedName>
    <definedName name="xit2vl">'[4]lam-moi'!#REF!</definedName>
    <definedName name="xit2vl3p">#REF!</definedName>
    <definedName name="xit3p">#REF!</definedName>
    <definedName name="xitnc">'[4]lam-moi'!#REF!</definedName>
    <definedName name="xitnc3p">#REF!</definedName>
    <definedName name="xittnc">'[4]CHITIET VL-NC'!$G$48</definedName>
    <definedName name="xittvl">'[4]CHITIET VL-NC'!$G$44</definedName>
    <definedName name="xitvl">'[4]lam-moi'!#REF!</definedName>
    <definedName name="xitvl3p">#REF!</definedName>
    <definedName name="XL" localSheetId="1">[12]GTTBA!#REF!</definedName>
    <definedName name="XL">[12]GTTBA!#REF!</definedName>
    <definedName name="XLa" localSheetId="1">[12]GTTBA!#REF!</definedName>
    <definedName name="XLa">[12]GTTBA!#REF!</definedName>
    <definedName name="xm">[17]gvl!$N$16</definedName>
    <definedName name="XM.I" localSheetId="1">'[13]Giai trinh'!#REF!</definedName>
    <definedName name="XM.I">'[13]Giai trinh'!#REF!</definedName>
    <definedName name="XM.II" localSheetId="1">'[13]Giai trinh'!#REF!</definedName>
    <definedName name="XM.II">'[13]Giai trinh'!#REF!</definedName>
    <definedName name="XM.M10.1" localSheetId="1">'[14]Giai trinh'!#REF!</definedName>
    <definedName name="XM.M10.1">'[14]Giai trinh'!#REF!</definedName>
    <definedName name="XM.M10.2" localSheetId="1">'[14]Giai trinh'!#REF!</definedName>
    <definedName name="XM.M10.2">'[14]Giai trinh'!#REF!</definedName>
    <definedName name="XM.M12.1">[15]GTTBA!$E$228</definedName>
    <definedName name="XM.M12.2">[15]GTTBA!$E$200</definedName>
    <definedName name="XM.M14.1" localSheetId="1">[12]GTTBA!#REF!</definedName>
    <definedName name="XM.M14.1">[12]GTTBA!#REF!</definedName>
    <definedName name="XM.M14.2" localSheetId="1">[12]GTTBA!#REF!</definedName>
    <definedName name="XM.M14.2">[12]GTTBA!#REF!</definedName>
    <definedName name="XM.MDT" localSheetId="1">'[14]Giai trinh'!#REF!</definedName>
    <definedName name="XM.MDT">'[14]Giai trinh'!#REF!</definedName>
    <definedName name="XM.MTCat" localSheetId="1">[12]GTTBA!#REF!</definedName>
    <definedName name="XM.MTCat">[12]GTTBA!#REF!</definedName>
    <definedName name="XM.VIII" localSheetId="1">'[16]Giai trinh'!#REF!</definedName>
    <definedName name="XM.VIII">'[16]Giai trinh'!#REF!</definedName>
    <definedName name="xmcax">#REF!</definedName>
    <definedName name="xn">#REF!</definedName>
    <definedName name="xr1nc">'[4]lam-moi'!#REF!</definedName>
    <definedName name="xr1vl">'[4]lam-moi'!#REF!</definedName>
    <definedName name="xtr3pnc">[4]gtrinh!#REF!</definedName>
    <definedName name="xtr3pvl">[4]gtrinh!#REF!</definedName>
    <definedName name="Xuat_hien1">[33]DTCT!$A$7:$A$157</definedName>
    <definedName name="Z" localSheetId="1">#REF!</definedName>
    <definedName name="Z">#REF!</definedName>
    <definedName name="ZYX" localSheetId="1">#REF!</definedName>
    <definedName name="ZYX">#REF!</definedName>
    <definedName name="ZZZ" localSheetId="1">#REF!</definedName>
    <definedName name="ZZZ">#REF!</definedName>
  </definedNames>
  <calcPr calcId="181029"/>
</workbook>
</file>

<file path=xl/calcChain.xml><?xml version="1.0" encoding="utf-8"?>
<calcChain xmlns="http://schemas.openxmlformats.org/spreadsheetml/2006/main">
  <c r="Q15" i="10" l="1"/>
  <c r="R15" i="10" s="1"/>
  <c r="S13" i="10"/>
  <c r="N8" i="10"/>
  <c r="O13" i="10"/>
  <c r="C13" i="5"/>
  <c r="H45" i="10" l="1"/>
  <c r="E48" i="10" l="1"/>
  <c r="E50" i="10" s="1"/>
  <c r="H46" i="10" l="1"/>
  <c r="K10" i="7"/>
  <c r="L10" i="7"/>
  <c r="M10" i="7"/>
  <c r="E52" i="10"/>
  <c r="H52" i="10" s="1"/>
  <c r="H48" i="10"/>
  <c r="I44" i="10" l="1"/>
  <c r="I47" i="10"/>
  <c r="I51" i="10"/>
  <c r="H50" i="10"/>
  <c r="I49" i="10" s="1"/>
  <c r="I35" i="10"/>
  <c r="I26" i="10"/>
  <c r="I23" i="10"/>
  <c r="I9" i="10"/>
  <c r="K9" i="10"/>
  <c r="O13" i="5"/>
  <c r="J44" i="10" l="1"/>
  <c r="J47" i="10"/>
  <c r="C11" i="5" l="1"/>
  <c r="C7" i="5"/>
  <c r="I3" i="8" l="1"/>
  <c r="M3" i="8" s="1"/>
  <c r="I4" i="8"/>
  <c r="M4" i="8" s="1"/>
  <c r="I5" i="8"/>
  <c r="M5" i="8" s="1"/>
  <c r="I6" i="8"/>
  <c r="M6" i="8" s="1"/>
  <c r="I7" i="8"/>
  <c r="M7" i="8" s="1"/>
  <c r="I8" i="8"/>
  <c r="M8" i="8" s="1"/>
  <c r="I9" i="8"/>
  <c r="M9" i="8" s="1"/>
  <c r="I10" i="8"/>
  <c r="M10" i="8" s="1"/>
  <c r="I11" i="8"/>
  <c r="M11" i="8" s="1"/>
  <c r="I12" i="8"/>
  <c r="M12" i="8" s="1"/>
  <c r="I13" i="8"/>
  <c r="M13" i="8" s="1"/>
  <c r="I14" i="8"/>
  <c r="M14" i="8" s="1"/>
  <c r="I15" i="8"/>
  <c r="M15" i="8" s="1"/>
  <c r="I16" i="8"/>
  <c r="M16" i="8" s="1"/>
  <c r="I17" i="8"/>
  <c r="M17" i="8" s="1"/>
  <c r="I18" i="8"/>
  <c r="M18" i="8" s="1"/>
  <c r="I19" i="8"/>
  <c r="M19" i="8" s="1"/>
  <c r="I20" i="8"/>
  <c r="M20" i="8" s="1"/>
  <c r="I21" i="8"/>
  <c r="M21" i="8" s="1"/>
  <c r="I22" i="8"/>
  <c r="M22" i="8" s="1"/>
  <c r="I23" i="8"/>
  <c r="M23" i="8" s="1"/>
  <c r="I24" i="8"/>
  <c r="M24" i="8" s="1"/>
  <c r="I25" i="8"/>
  <c r="M25" i="8" s="1"/>
  <c r="I26" i="8"/>
  <c r="M26" i="8" s="1"/>
  <c r="I27" i="8"/>
  <c r="M27" i="8" s="1"/>
  <c r="I28" i="8"/>
  <c r="M28" i="8" s="1"/>
  <c r="I29" i="8"/>
  <c r="M29" i="8" s="1"/>
  <c r="I30" i="8"/>
  <c r="M30" i="8" s="1"/>
  <c r="I31" i="8"/>
  <c r="M31" i="8" s="1"/>
  <c r="I32" i="8"/>
  <c r="M32" i="8" s="1"/>
  <c r="I33" i="8"/>
  <c r="M33" i="8" s="1"/>
  <c r="I34" i="8"/>
  <c r="M34" i="8" s="1"/>
  <c r="A3" i="10"/>
  <c r="A2" i="10"/>
  <c r="I32" i="9"/>
  <c r="N28" i="9"/>
  <c r="G28" i="9" s="1"/>
  <c r="I22" i="9"/>
  <c r="I21" i="9" s="1"/>
  <c r="M21" i="9"/>
  <c r="I20" i="9"/>
  <c r="M18" i="9" s="1"/>
  <c r="I19" i="9"/>
  <c r="I11" i="9"/>
  <c r="I10" i="9"/>
  <c r="I9" i="9"/>
  <c r="I17" i="9" s="1"/>
  <c r="O17" i="9" s="1"/>
  <c r="I7" i="9"/>
  <c r="A3" i="9"/>
  <c r="A2" i="9"/>
  <c r="I8" i="9" l="1"/>
  <c r="N8" i="9" s="1"/>
  <c r="N9" i="9" s="1"/>
  <c r="I28" i="9"/>
  <c r="I18" i="9"/>
  <c r="I29" i="9"/>
  <c r="G30" i="9"/>
  <c r="G15" i="9"/>
  <c r="I15" i="9"/>
  <c r="I13" i="9" s="1"/>
  <c r="I30" i="9"/>
  <c r="G17" i="9"/>
  <c r="G31" i="9"/>
  <c r="M11" i="9"/>
  <c r="I31" i="9"/>
  <c r="F73" i="8" l="1"/>
  <c r="J73" i="8" s="1"/>
  <c r="G73" i="8"/>
  <c r="K73" i="8" s="1"/>
  <c r="H73" i="8"/>
  <c r="L73" i="8" s="1"/>
  <c r="H72" i="8"/>
  <c r="L72" i="8" s="1"/>
  <c r="G72" i="8"/>
  <c r="K72" i="8" s="1"/>
  <c r="F72" i="8"/>
  <c r="J72" i="8" s="1"/>
  <c r="H71" i="8"/>
  <c r="L71" i="8" s="1"/>
  <c r="G71" i="8"/>
  <c r="K71" i="8" s="1"/>
  <c r="F71" i="8"/>
  <c r="J71" i="8" s="1"/>
  <c r="H70" i="8"/>
  <c r="L70" i="8" s="1"/>
  <c r="G70" i="8"/>
  <c r="K70" i="8" s="1"/>
  <c r="F70" i="8"/>
  <c r="J70" i="8" s="1"/>
  <c r="H69" i="8"/>
  <c r="L69" i="8" s="1"/>
  <c r="G69" i="8"/>
  <c r="K69" i="8" s="1"/>
  <c r="F69" i="8"/>
  <c r="J69" i="8" s="1"/>
  <c r="H68" i="8"/>
  <c r="L68" i="8" s="1"/>
  <c r="G68" i="8"/>
  <c r="K68" i="8" s="1"/>
  <c r="F68" i="8"/>
  <c r="J68" i="8" s="1"/>
  <c r="H67" i="8"/>
  <c r="L67" i="8" s="1"/>
  <c r="G67" i="8"/>
  <c r="K67" i="8" s="1"/>
  <c r="F67" i="8"/>
  <c r="J67" i="8" s="1"/>
  <c r="H66" i="8"/>
  <c r="L66" i="8" s="1"/>
  <c r="G66" i="8"/>
  <c r="K66" i="8" s="1"/>
  <c r="F66" i="8"/>
  <c r="J66" i="8" s="1"/>
  <c r="H65" i="8"/>
  <c r="L65" i="8" s="1"/>
  <c r="G65" i="8"/>
  <c r="K65" i="8" s="1"/>
  <c r="F65" i="8"/>
  <c r="J65" i="8" s="1"/>
  <c r="H64" i="8"/>
  <c r="L64" i="8" s="1"/>
  <c r="G64" i="8"/>
  <c r="K64" i="8" s="1"/>
  <c r="F64" i="8"/>
  <c r="J64" i="8" s="1"/>
  <c r="H63" i="8"/>
  <c r="L63" i="8" s="1"/>
  <c r="G63" i="8"/>
  <c r="K63" i="8" s="1"/>
  <c r="F63" i="8"/>
  <c r="J63" i="8" s="1"/>
  <c r="H62" i="8"/>
  <c r="L62" i="8" s="1"/>
  <c r="G62" i="8"/>
  <c r="K62" i="8" s="1"/>
  <c r="F62" i="8"/>
  <c r="J62" i="8" s="1"/>
  <c r="H61" i="8"/>
  <c r="L61" i="8" s="1"/>
  <c r="G61" i="8"/>
  <c r="K61" i="8" s="1"/>
  <c r="F61" i="8"/>
  <c r="J61" i="8" s="1"/>
  <c r="H60" i="8"/>
  <c r="L60" i="8" s="1"/>
  <c r="G60" i="8"/>
  <c r="K60" i="8" s="1"/>
  <c r="F60" i="8"/>
  <c r="J60" i="8" s="1"/>
  <c r="H59" i="8"/>
  <c r="L59" i="8" s="1"/>
  <c r="G59" i="8"/>
  <c r="K59" i="8" s="1"/>
  <c r="F59" i="8"/>
  <c r="J59" i="8" s="1"/>
  <c r="H58" i="8"/>
  <c r="L58" i="8" s="1"/>
  <c r="G58" i="8"/>
  <c r="K58" i="8" s="1"/>
  <c r="F58" i="8"/>
  <c r="J58" i="8" s="1"/>
  <c r="H57" i="8"/>
  <c r="L57" i="8" s="1"/>
  <c r="G57" i="8"/>
  <c r="K57" i="8" s="1"/>
  <c r="F57" i="8"/>
  <c r="J57" i="8" s="1"/>
  <c r="H56" i="8"/>
  <c r="L56" i="8" s="1"/>
  <c r="G56" i="8"/>
  <c r="K56" i="8" s="1"/>
  <c r="F56" i="8"/>
  <c r="J56" i="8" s="1"/>
  <c r="H55" i="8"/>
  <c r="L55" i="8" s="1"/>
  <c r="G55" i="8"/>
  <c r="K55" i="8" s="1"/>
  <c r="F55" i="8"/>
  <c r="J55" i="8" s="1"/>
  <c r="H54" i="8"/>
  <c r="L54" i="8" s="1"/>
  <c r="G54" i="8"/>
  <c r="K54" i="8" s="1"/>
  <c r="F54" i="8"/>
  <c r="J54" i="8" s="1"/>
  <c r="H53" i="8"/>
  <c r="L53" i="8" s="1"/>
  <c r="G53" i="8"/>
  <c r="K53" i="8" s="1"/>
  <c r="F53" i="8"/>
  <c r="J53" i="8" s="1"/>
  <c r="H52" i="8"/>
  <c r="L52" i="8" s="1"/>
  <c r="G52" i="8"/>
  <c r="K52" i="8" s="1"/>
  <c r="F52" i="8"/>
  <c r="J52" i="8" s="1"/>
  <c r="H51" i="8"/>
  <c r="L51" i="8" s="1"/>
  <c r="G51" i="8"/>
  <c r="K51" i="8" s="1"/>
  <c r="F51" i="8"/>
  <c r="J51" i="8" s="1"/>
  <c r="H50" i="8"/>
  <c r="L50" i="8" s="1"/>
  <c r="G50" i="8"/>
  <c r="K50" i="8" s="1"/>
  <c r="F50" i="8"/>
  <c r="J50" i="8" s="1"/>
  <c r="H49" i="8"/>
  <c r="L49" i="8" s="1"/>
  <c r="G49" i="8"/>
  <c r="K49" i="8" s="1"/>
  <c r="F49" i="8"/>
  <c r="J49" i="8" s="1"/>
  <c r="H48" i="8"/>
  <c r="L48" i="8" s="1"/>
  <c r="G48" i="8"/>
  <c r="K48" i="8" s="1"/>
  <c r="F48" i="8"/>
  <c r="J48" i="8" s="1"/>
  <c r="H47" i="8"/>
  <c r="L47" i="8" s="1"/>
  <c r="G47" i="8"/>
  <c r="K47" i="8" s="1"/>
  <c r="F47" i="8"/>
  <c r="J47" i="8" s="1"/>
  <c r="H46" i="8"/>
  <c r="L46" i="8" s="1"/>
  <c r="G46" i="8"/>
  <c r="K46" i="8" s="1"/>
  <c r="F46" i="8"/>
  <c r="J46" i="8" s="1"/>
  <c r="H45" i="8"/>
  <c r="L45" i="8" s="1"/>
  <c r="G45" i="8"/>
  <c r="K45" i="8" s="1"/>
  <c r="F45" i="8"/>
  <c r="J45" i="8" s="1"/>
  <c r="H44" i="8"/>
  <c r="L44" i="8" s="1"/>
  <c r="G44" i="8"/>
  <c r="K44" i="8" s="1"/>
  <c r="F44" i="8"/>
  <c r="J44" i="8" s="1"/>
  <c r="H43" i="8"/>
  <c r="L43" i="8" s="1"/>
  <c r="G43" i="8"/>
  <c r="K43" i="8" s="1"/>
  <c r="F43" i="8"/>
  <c r="J43" i="8" s="1"/>
  <c r="H42" i="8"/>
  <c r="L42" i="8" s="1"/>
  <c r="G42" i="8"/>
  <c r="K42" i="8" s="1"/>
  <c r="F42" i="8"/>
  <c r="J42" i="8" s="1"/>
  <c r="H41" i="8"/>
  <c r="L41" i="8" s="1"/>
  <c r="G41" i="8"/>
  <c r="K41" i="8" s="1"/>
  <c r="F41" i="8"/>
  <c r="J41" i="8" s="1"/>
  <c r="H40" i="8"/>
  <c r="L40" i="8" s="1"/>
  <c r="G40" i="8"/>
  <c r="K40" i="8" s="1"/>
  <c r="F40" i="8"/>
  <c r="J40" i="8" s="1"/>
  <c r="H39" i="8"/>
  <c r="L39" i="8" s="1"/>
  <c r="G39" i="8"/>
  <c r="K39" i="8" s="1"/>
  <c r="F39" i="8"/>
  <c r="J39" i="8" s="1"/>
  <c r="H38" i="8"/>
  <c r="L38" i="8" s="1"/>
  <c r="G38" i="8"/>
  <c r="K38" i="8" s="1"/>
  <c r="F38" i="8"/>
  <c r="J38" i="8" s="1"/>
  <c r="H37" i="8"/>
  <c r="L37" i="8" s="1"/>
  <c r="G37" i="8"/>
  <c r="K37" i="8" s="1"/>
  <c r="F37" i="8"/>
  <c r="J37" i="8" s="1"/>
  <c r="H36" i="8"/>
  <c r="L36" i="8" s="1"/>
  <c r="G36" i="8"/>
  <c r="K36" i="8" s="1"/>
  <c r="F36" i="8"/>
  <c r="J36" i="8" s="1"/>
  <c r="H35" i="8"/>
  <c r="L35" i="8" s="1"/>
  <c r="G35" i="8"/>
  <c r="K35" i="8" s="1"/>
  <c r="F35" i="8"/>
  <c r="J35" i="8" s="1"/>
  <c r="H34" i="8"/>
  <c r="L34" i="8" s="1"/>
  <c r="G34" i="8"/>
  <c r="K34" i="8" s="1"/>
  <c r="F34" i="8"/>
  <c r="J34" i="8" s="1"/>
  <c r="H33" i="8"/>
  <c r="L33" i="8" s="1"/>
  <c r="G33" i="8"/>
  <c r="K33" i="8" s="1"/>
  <c r="F33" i="8"/>
  <c r="J33" i="8" s="1"/>
  <c r="H32" i="8"/>
  <c r="L32" i="8" s="1"/>
  <c r="G32" i="8"/>
  <c r="K32" i="8" s="1"/>
  <c r="F32" i="8"/>
  <c r="J32" i="8" s="1"/>
  <c r="H31" i="8"/>
  <c r="L31" i="8" s="1"/>
  <c r="G31" i="8"/>
  <c r="K31" i="8" s="1"/>
  <c r="F31" i="8"/>
  <c r="J31" i="8" s="1"/>
  <c r="H30" i="8"/>
  <c r="L30" i="8" s="1"/>
  <c r="G30" i="8"/>
  <c r="K30" i="8" s="1"/>
  <c r="F30" i="8"/>
  <c r="J30" i="8" s="1"/>
  <c r="H29" i="8"/>
  <c r="L29" i="8" s="1"/>
  <c r="G29" i="8"/>
  <c r="K29" i="8" s="1"/>
  <c r="F29" i="8"/>
  <c r="J29" i="8" s="1"/>
  <c r="H28" i="8"/>
  <c r="L28" i="8" s="1"/>
  <c r="G28" i="8"/>
  <c r="K28" i="8" s="1"/>
  <c r="F28" i="8"/>
  <c r="J28" i="8" s="1"/>
  <c r="H27" i="8"/>
  <c r="L27" i="8" s="1"/>
  <c r="G27" i="8"/>
  <c r="K27" i="8" s="1"/>
  <c r="F27" i="8"/>
  <c r="J27" i="8" s="1"/>
  <c r="H26" i="8"/>
  <c r="L26" i="8" s="1"/>
  <c r="G26" i="8"/>
  <c r="K26" i="8" s="1"/>
  <c r="F26" i="8"/>
  <c r="J26" i="8" s="1"/>
  <c r="H25" i="8"/>
  <c r="L25" i="8" s="1"/>
  <c r="G25" i="8"/>
  <c r="K25" i="8" s="1"/>
  <c r="F25" i="8"/>
  <c r="J25" i="8" s="1"/>
  <c r="H24" i="8"/>
  <c r="L24" i="8" s="1"/>
  <c r="G24" i="8"/>
  <c r="K24" i="8" s="1"/>
  <c r="F24" i="8"/>
  <c r="J24" i="8" s="1"/>
  <c r="H23" i="8"/>
  <c r="L23" i="8" s="1"/>
  <c r="G23" i="8"/>
  <c r="K23" i="8" s="1"/>
  <c r="F23" i="8"/>
  <c r="J23" i="8" s="1"/>
  <c r="H22" i="8"/>
  <c r="L22" i="8" s="1"/>
  <c r="G22" i="8"/>
  <c r="K22" i="8" s="1"/>
  <c r="F22" i="8"/>
  <c r="J22" i="8" s="1"/>
  <c r="H21" i="8"/>
  <c r="L21" i="8" s="1"/>
  <c r="G21" i="8"/>
  <c r="K21" i="8" s="1"/>
  <c r="F21" i="8"/>
  <c r="J21" i="8" s="1"/>
  <c r="H20" i="8"/>
  <c r="L20" i="8" s="1"/>
  <c r="G20" i="8"/>
  <c r="K20" i="8" s="1"/>
  <c r="F20" i="8"/>
  <c r="J20" i="8" s="1"/>
  <c r="H19" i="8"/>
  <c r="L19" i="8" s="1"/>
  <c r="G19" i="8"/>
  <c r="K19" i="8" s="1"/>
  <c r="F19" i="8"/>
  <c r="J19" i="8" s="1"/>
  <c r="H18" i="8"/>
  <c r="L18" i="8" s="1"/>
  <c r="G18" i="8"/>
  <c r="K18" i="8" s="1"/>
  <c r="F18" i="8"/>
  <c r="J18" i="8" s="1"/>
  <c r="H17" i="8"/>
  <c r="L17" i="8" s="1"/>
  <c r="G17" i="8"/>
  <c r="K17" i="8" s="1"/>
  <c r="F17" i="8"/>
  <c r="J17" i="8" s="1"/>
  <c r="H16" i="8"/>
  <c r="L16" i="8" s="1"/>
  <c r="G16" i="8"/>
  <c r="K16" i="8" s="1"/>
  <c r="F16" i="8"/>
  <c r="J16" i="8" s="1"/>
  <c r="H15" i="8"/>
  <c r="L15" i="8" s="1"/>
  <c r="G15" i="8"/>
  <c r="K15" i="8" s="1"/>
  <c r="F15" i="8"/>
  <c r="J15" i="8" s="1"/>
  <c r="H14" i="8"/>
  <c r="L14" i="8" s="1"/>
  <c r="G14" i="8"/>
  <c r="K14" i="8" s="1"/>
  <c r="F14" i="8"/>
  <c r="J14" i="8" s="1"/>
  <c r="H13" i="8"/>
  <c r="L13" i="8" s="1"/>
  <c r="G13" i="8"/>
  <c r="K13" i="8" s="1"/>
  <c r="F13" i="8"/>
  <c r="J13" i="8" s="1"/>
  <c r="H12" i="8"/>
  <c r="L12" i="8" s="1"/>
  <c r="G12" i="8"/>
  <c r="K12" i="8" s="1"/>
  <c r="F12" i="8"/>
  <c r="J12" i="8" s="1"/>
  <c r="H11" i="8"/>
  <c r="L11" i="8" s="1"/>
  <c r="G11" i="8"/>
  <c r="K11" i="8" s="1"/>
  <c r="F11" i="8"/>
  <c r="J11" i="8" s="1"/>
  <c r="H10" i="8"/>
  <c r="L10" i="8" s="1"/>
  <c r="G10" i="8"/>
  <c r="K10" i="8" s="1"/>
  <c r="F10" i="8"/>
  <c r="J10" i="8" s="1"/>
  <c r="H9" i="8"/>
  <c r="L9" i="8" s="1"/>
  <c r="G9" i="8"/>
  <c r="K9" i="8" s="1"/>
  <c r="F9" i="8"/>
  <c r="J9" i="8" s="1"/>
  <c r="H8" i="8"/>
  <c r="L8" i="8" s="1"/>
  <c r="G8" i="8"/>
  <c r="K8" i="8" s="1"/>
  <c r="F8" i="8"/>
  <c r="J8" i="8" s="1"/>
  <c r="H7" i="8"/>
  <c r="L7" i="8" s="1"/>
  <c r="G7" i="8"/>
  <c r="K7" i="8" s="1"/>
  <c r="F7" i="8"/>
  <c r="J7" i="8" s="1"/>
  <c r="H6" i="8"/>
  <c r="L6" i="8" s="1"/>
  <c r="G6" i="8"/>
  <c r="K6" i="8" s="1"/>
  <c r="F6" i="8"/>
  <c r="J6" i="8" s="1"/>
  <c r="H5" i="8"/>
  <c r="L5" i="8" s="1"/>
  <c r="G5" i="8"/>
  <c r="K5" i="8" s="1"/>
  <c r="F5" i="8"/>
  <c r="J5" i="8" s="1"/>
  <c r="H4" i="8"/>
  <c r="L4" i="8" s="1"/>
  <c r="G4" i="8"/>
  <c r="K4" i="8" s="1"/>
  <c r="F4" i="8"/>
  <c r="J4" i="8" s="1"/>
  <c r="H3" i="8"/>
  <c r="L3" i="8" s="1"/>
  <c r="G3" i="8"/>
  <c r="K3" i="8" s="1"/>
  <c r="F3" i="8"/>
  <c r="J3" i="8" s="1"/>
  <c r="O11" i="5"/>
  <c r="O9" i="5"/>
  <c r="O7" i="5"/>
  <c r="O14" i="5" l="1"/>
  <c r="A3" i="7"/>
  <c r="A2" i="7"/>
  <c r="O10" i="7"/>
  <c r="H9" i="7"/>
  <c r="H10" i="7" s="1"/>
  <c r="L8" i="7"/>
  <c r="I9" i="7" l="1"/>
  <c r="I10" i="7" s="1"/>
  <c r="J9" i="7" l="1"/>
  <c r="J10" i="7" s="1"/>
  <c r="L7" i="5" l="1"/>
  <c r="P7" i="5"/>
  <c r="H7" i="5"/>
  <c r="J7" i="5" l="1"/>
  <c r="I7" i="5"/>
  <c r="H11" i="5" l="1"/>
  <c r="I13" i="5"/>
  <c r="B14" i="5"/>
  <c r="C9" i="7" s="1"/>
  <c r="C10" i="7" s="1"/>
  <c r="C9" i="5"/>
  <c r="O17" i="5" l="1"/>
  <c r="C14" i="5"/>
  <c r="L9" i="5"/>
  <c r="H9" i="5"/>
  <c r="I9" i="5"/>
  <c r="J9" i="5"/>
  <c r="P9" i="5"/>
  <c r="N8" i="7"/>
  <c r="N10" i="7" s="1"/>
  <c r="P13" i="5"/>
  <c r="H13" i="5"/>
  <c r="J13" i="5"/>
  <c r="L11" i="5"/>
  <c r="I11" i="5"/>
  <c r="J11" i="5"/>
  <c r="L13" i="5"/>
  <c r="P11" i="5"/>
  <c r="I16" i="10" l="1"/>
  <c r="P14" i="5"/>
  <c r="I14" i="5"/>
  <c r="J14" i="5"/>
  <c r="H14" i="5"/>
  <c r="O18" i="5" s="1"/>
  <c r="H8" i="10" l="1"/>
  <c r="H14" i="10" s="1"/>
  <c r="O19" i="5"/>
  <c r="O20" i="5"/>
  <c r="H11" i="10" s="1"/>
  <c r="I11" i="10" s="1"/>
  <c r="O21" i="5"/>
  <c r="H22" i="10" s="1"/>
  <c r="I22" i="10" s="1"/>
  <c r="R18" i="5" l="1"/>
  <c r="J22" i="10"/>
  <c r="H12" i="10"/>
  <c r="H15" i="10" s="1"/>
  <c r="I8" i="10"/>
  <c r="H21" i="10" l="1"/>
  <c r="I21" i="10" s="1"/>
  <c r="J21" i="10" s="1"/>
  <c r="I15" i="10"/>
  <c r="I7" i="10"/>
  <c r="J8" i="10"/>
  <c r="I12" i="10"/>
  <c r="I14" i="10"/>
  <c r="H13" i="10" l="1"/>
  <c r="I13" i="10"/>
  <c r="J12" i="10"/>
  <c r="I10" i="10"/>
  <c r="L10" i="10" s="1"/>
</calcChain>
</file>

<file path=xl/sharedStrings.xml><?xml version="1.0" encoding="utf-8"?>
<sst xmlns="http://schemas.openxmlformats.org/spreadsheetml/2006/main" count="233" uniqueCount="161">
  <si>
    <t>BẢNG TÍNH KHỐI LƯỢNG</t>
  </si>
  <si>
    <t>Diện tích (m2)</t>
  </si>
  <si>
    <t>Khối lượng (m3)</t>
  </si>
  <si>
    <t>Đất đào bằng máy</t>
  </si>
  <si>
    <t>Đất đắp bằng máy</t>
  </si>
  <si>
    <t>Đất đắp thủ công</t>
  </si>
  <si>
    <t>TỔNG HỢP KHỐI LƯỢNG</t>
  </si>
  <si>
    <t>Chiều dài tuyến kênh:</t>
  </si>
  <si>
    <t>m</t>
  </si>
  <si>
    <t>m3</t>
  </si>
  <si>
    <t>ca</t>
  </si>
  <si>
    <t xml:space="preserve">Khối lượng đất đào bằng máy: </t>
  </si>
  <si>
    <t>Khối lượng đất đắp bằng máy:</t>
  </si>
  <si>
    <t>Khối lượng đất đắp bằng thủ công:</t>
  </si>
  <si>
    <t>B</t>
  </si>
  <si>
    <t>A</t>
  </si>
  <si>
    <t>m2</t>
  </si>
  <si>
    <t>BẢNG TÍNH KHỐI LƯỢNG KÊNH</t>
  </si>
  <si>
    <r>
      <t xml:space="preserve">Nhân công 3/7:  </t>
    </r>
    <r>
      <rPr>
        <i/>
        <sz val="12"/>
        <rFont val="Times New Roman"/>
        <family val="1"/>
      </rPr>
      <t xml:space="preserve">Lắp ghép phao thép để thi công, tháo dỡ phao thép khi hoàn thành (3công/ lần) </t>
    </r>
  </si>
  <si>
    <t>Mặt cắt</t>
  </si>
  <si>
    <t>Khoảng cách (m)</t>
  </si>
  <si>
    <t>Áp dụng (m)</t>
  </si>
  <si>
    <t>Dọn dẹp mặt bằng</t>
  </si>
  <si>
    <t>Chiều rộng (m)</t>
  </si>
  <si>
    <t>Bờ trái</t>
  </si>
  <si>
    <t>Bờ phải</t>
  </si>
  <si>
    <t>Tổng cộng</t>
  </si>
  <si>
    <t>Dọn dẹp mặt bằng (m2)</t>
  </si>
  <si>
    <t>BẢNG TỔNG HỢP KHỐI LƯỢNG KHẢO SÁT ĐỊA HÌNH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</si>
  <si>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</si>
  <si>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</si>
  <si>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</si>
  <si>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</si>
  <si>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</si>
  <si>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</si>
  <si>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</si>
  <si>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</si>
  <si>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</si>
  <si>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</si>
  <si>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</si>
  <si>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</si>
  <si>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</si>
  <si>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</si>
  <si>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</si>
  <si>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</si>
  <si>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tuyến ct</t>
  </si>
  <si>
    <t>(m)</t>
  </si>
  <si>
    <t>m/c</t>
  </si>
  <si>
    <t>T.bình</t>
  </si>
  <si>
    <t>(ha)</t>
  </si>
  <si>
    <t xml:space="preserve"> (điểm)</t>
  </si>
  <si>
    <t xml:space="preserve"> (km)</t>
  </si>
  <si>
    <t xml:space="preserve"> * CD + CN: </t>
  </si>
  <si>
    <t>x</t>
  </si>
  <si>
    <t>=</t>
  </si>
  <si>
    <t>Cộng:</t>
  </si>
  <si>
    <t>Cao độ nhập</t>
  </si>
  <si>
    <t>Hàm chuyển dấu , thành .</t>
  </si>
  <si>
    <t>Giá trị nhập vào file *.csv (lisp)</t>
  </si>
  <si>
    <t>Đáy</t>
  </si>
  <si>
    <t>b</t>
  </si>
  <si>
    <t>Khối lượng dọn mặt bằng:</t>
  </si>
  <si>
    <t>Đào kênh B =&lt; 6m</t>
  </si>
  <si>
    <t>Đắp đất bờ kênh (K=0.85)</t>
  </si>
  <si>
    <t>Đất đắp bằng thủ công</t>
  </si>
  <si>
    <t>Phao thép phục vụ thi công</t>
  </si>
  <si>
    <t>Theo định mức AB.27111để đào 100m3 đất cấp I cần 0,325 ca máy đào 0,8m3</t>
  </si>
  <si>
    <t>Theo định mức TLB.22411 để đắp bờ bao cho100m3 đất cần 0,658 ca máy đào 0,65m3</t>
  </si>
  <si>
    <t>Đất đào thừa vận chuyển đổ đi 3km bằng ô tô 5T</t>
  </si>
  <si>
    <t>Dọn mặt bằng thi công</t>
  </si>
  <si>
    <t>Theo bảng KL</t>
  </si>
  <si>
    <t>Đào bằng máy đào 0,8m3 trên phao thép</t>
  </si>
  <si>
    <t>Đào kênh bằng máy đào 0,4m3 trên tấm chống lầy</t>
  </si>
  <si>
    <t>1.1</t>
  </si>
  <si>
    <t>1.2</t>
  </si>
  <si>
    <t>công</t>
  </si>
  <si>
    <t>kg</t>
  </si>
  <si>
    <t>Thép tấm chống lầy phục vụ thi công 1,2x5x0,005) (khấu hao 1 tháng = (1,5+5%)*3,76 tấn</t>
  </si>
  <si>
    <t>Tæng hîp khèi l­îng</t>
  </si>
  <si>
    <t>STT</t>
  </si>
  <si>
    <t>Danh mục công tác</t>
  </si>
  <si>
    <t>Diễn giải 
khối lượng</t>
  </si>
  <si>
    <t>Khối lượng</t>
  </si>
  <si>
    <t>Đơn vị</t>
  </si>
  <si>
    <t>Tổng chiều dài tuyến</t>
  </si>
  <si>
    <t>Tổng khối lượng đất đắp</t>
  </si>
  <si>
    <t>Khối lượng đất đắp bằng máy</t>
  </si>
  <si>
    <t>Khối lượng đất đắp thủ công</t>
  </si>
  <si>
    <t>Khối lượng đất đào</t>
  </si>
  <si>
    <t>Khối lượng đất vận chuyển</t>
  </si>
  <si>
    <t>Thuê phao thép (trọng tải 60 tấn)</t>
  </si>
  <si>
    <t>Theo định mức AB.27111 để đào 100 m3 đất cấp I cần 0,325 ca máy đào 0,8m3</t>
  </si>
  <si>
    <t>Do đó số ca phục vụ đào kênh:</t>
  </si>
  <si>
    <t>Theo định mức TLB.22411 để đắp 100 m3 đất cấp I cần 0,658 ca máy đào 0,65m3</t>
  </si>
  <si>
    <t>Do đó số ca phục vụ đắp bờ:</t>
  </si>
  <si>
    <t>Đóng cọc tre gia cố chân bờ, 3 cặp cọc/m, cọc tre dài 2,5m</t>
  </si>
  <si>
    <t>Đóng cọc tre phía kênh xây từ cọc C4+25 đến cọc C5+25m chiều dài L=17m</t>
  </si>
  <si>
    <t>50*2*3*2,5=</t>
  </si>
  <si>
    <t>Đóng cọc tre phía kênh xây từ cọc C24+25 đến cọc C28 chiều dài L=175m</t>
  </si>
  <si>
    <t>175*2*3*2,8=</t>
  </si>
  <si>
    <t>Ép phên tre gia cố 0,8m</t>
  </si>
  <si>
    <t>(50+175)*0,8=</t>
  </si>
  <si>
    <t>Ô tô đầu kéo vận chuyển máy đào đến và đi khỏi công trường</t>
  </si>
  <si>
    <t>Rơ móc vận chuyển máy đào đến và đi khói công trường</t>
  </si>
  <si>
    <t>Ô tô gắn cần trục 16T vận chuyển phao thép đến và đi khỏi công trường</t>
  </si>
  <si>
    <t>Nhân công bậc 4/7 lắp ghép, tháo dỡ phao thép, đấu nối điện</t>
  </si>
  <si>
    <t>3 công/ (lắp dựng, tháo dỡ)</t>
  </si>
  <si>
    <t>Đóng cọc tre từ MC41 đến MC43, chiều dài L1=90m; từ MC48 đến MC54, L2=330m mật độ 5 cặp cọc/1mcọc tre dài 2,8m; cọc tre giằng đầu cọc = 40m</t>
  </si>
  <si>
    <t>Lcọc tre=</t>
  </si>
  <si>
    <t>Tre giằng đầu cọc</t>
  </si>
  <si>
    <t>Ép phên tre</t>
  </si>
  <si>
    <t>Thép ly 4 quấn đầu cọc</t>
  </si>
  <si>
    <t>Chặt cây trên bờ kênh, giải phóng mặt bằng phục vụ thi công</t>
  </si>
  <si>
    <t>NẠO VÉT, ĐẮP BỜ KÊNH ĐÔNG TÁC (ĐOẠN TỪ TRẠM BƠM ĐẦM CHỢ VỀ PHÍA NGÃ BA KÊNH ĐÔNG TÁC VÀ KÊNH ĐẠI HỢP, CHIỀU DÀI L=1.400M)</t>
  </si>
  <si>
    <t>Số TT</t>
  </si>
  <si>
    <t>Ghi chú</t>
  </si>
  <si>
    <t>1.</t>
  </si>
  <si>
    <t>2.</t>
  </si>
  <si>
    <t>3.</t>
  </si>
  <si>
    <t>4.</t>
  </si>
  <si>
    <t>5.</t>
  </si>
  <si>
    <t>Bờ trái (m)</t>
  </si>
  <si>
    <t>Bờ phải (m)</t>
  </si>
  <si>
    <t>Tổng cộng (m)</t>
  </si>
  <si>
    <t>Phần khối lượng không sử dụng máy đào đứng trên phao</t>
  </si>
  <si>
    <t>2.1</t>
  </si>
  <si>
    <t>2.2</t>
  </si>
  <si>
    <t>3.1</t>
  </si>
  <si>
    <t>3.2</t>
  </si>
  <si>
    <t>3.3</t>
  </si>
  <si>
    <t>Vận chuyển đến công trường</t>
  </si>
  <si>
    <t>Vận chuyển ra khỏi công trường</t>
  </si>
  <si>
    <t>Tháo dỡ phao thép</t>
  </si>
  <si>
    <t xml:space="preserve">Lắp ghép phao thép </t>
  </si>
  <si>
    <t>Cọc tre gia cố chân mái kênh, cọc tre D(8-10cm) dài 2,8m, mật độ 5 cặp cọc/m</t>
  </si>
  <si>
    <t>cọc/m</t>
  </si>
  <si>
    <t>Phên tre gia cố chân mái bờ kênh</t>
  </si>
  <si>
    <t>Dây thép 4ly buộc đầu cọc</t>
  </si>
  <si>
    <t>5*0,7*0,099</t>
  </si>
  <si>
    <t xml:space="preserve">Cắt dọc, cắt ngang </t>
  </si>
  <si>
    <t>Số bộ phận giống nhau</t>
  </si>
  <si>
    <t>Dài
(m)</t>
  </si>
  <si>
    <t>Rộng (m)</t>
  </si>
  <si>
    <t>Cao
(m)</t>
  </si>
  <si>
    <t>Kích thước</t>
  </si>
  <si>
    <t>Qua đường vị trí C40+20</t>
  </si>
  <si>
    <t>Đào từ mc 20 đến mc 25</t>
  </si>
  <si>
    <t>Đào từ mc 28 đến mc 30</t>
  </si>
  <si>
    <t>Đào từ mc 35 đến mc 43</t>
  </si>
  <si>
    <t>Qua cầu vị trí C8+40</t>
  </si>
  <si>
    <t>Qua cầu vị trí C13+5</t>
  </si>
  <si>
    <t>Qua cầu vị trí C18</t>
  </si>
  <si>
    <t>Qua cầu vị trí C49+30</t>
  </si>
  <si>
    <t>Ô tô đầu kéo 150CV + rơ mooc vận chuyển máy xúc đến và về (máy xúc gầu 0,8m3)</t>
  </si>
  <si>
    <t>Gia cố một bên ùng từ Mc 56 đến Mc 56+10 (Bờ trái)</t>
  </si>
  <si>
    <t>Gia cố một bên kênh từ Mc 56 đến Mc 56+10 (Bờ trái)</t>
  </si>
  <si>
    <t>Qua cầu vị trí C5+40</t>
  </si>
  <si>
    <t>Công trình: Nạo vét, đắp bờ kênh hút trạm bơm Văn Cao</t>
  </si>
  <si>
    <t>Địa điểm: Xã Kiến Thụy, thành phố Hải Phòng</t>
  </si>
  <si>
    <t>Ô tô gắn cần trục 10T vận chuyển phao thép đến và về</t>
  </si>
  <si>
    <t>K. hút TB Văn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</si>
</sst>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  <numFmt numFmtId="168" formatCode="#,##0.000"/>
  </numFmts>
  <fonts count="54"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4"/>
      <name val="Times New Roman"/>
      <family val="1"/>
    </font>
    <font>
      <sz val="11"/>
      <name val="Times New Roman"/>
      <family val="1"/>
      <charset val="163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3"/>
      <color theme="1"/>
      <name val="Cambria"/>
      <family val="1"/>
      <scheme val="major"/>
    </font>
    <font>
      <i/>
      <sz val="12"/>
      <name val="Times New Roman"/>
      <family val="1"/>
    </font>
    <font>
      <sz val="14"/>
      <name val=".VnTime"/>
      <family val="2"/>
    </font>
    <font>
      <b/>
      <sz val="15"/>
      <name val="Times New Roman"/>
      <family val="1"/>
    </font>
    <font>
      <sz val="13"/>
      <name val=".VnTime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3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11"/>
      <name val="Calibri"/>
      <family val="2"/>
    </font>
    <font>
      <sz val="11"/>
      <name val=".VnTime"/>
      <family val="2"/>
    </font>
    <font>
      <b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sz val="12"/>
      <name val="Times New Roman"/>
      <family val="1"/>
      <charset val="163"/>
    </font>
    <font>
      <sz val="8.25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9"/>
      <name val="Times New Roman"/>
      <family val="1"/>
      <charset val="163"/>
    </font>
    <font>
      <sz val="14"/>
      <name val="Times New Roman"/>
      <family val="1"/>
      <charset val="163"/>
    </font>
    <font>
      <sz val="13"/>
      <name val="Times New Roman"/>
      <family val="1"/>
      <charset val="163"/>
    </font>
    <font>
      <b/>
      <sz val="10"/>
      <name val="Times New Roman"/>
      <family val="1"/>
      <charset val="163"/>
    </font>
    <font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sz val="11"/>
      <color theme="1"/>
      <name val="Times New Roman"/>
      <family val="1"/>
    </font>
    <font>
      <sz val="8.25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.VnTime"/>
      <family val="2"/>
      <charset val="163"/>
    </font>
    <font>
      <b/>
      <sz val="14"/>
      <name val=".VnTimeH"/>
      <family val="2"/>
    </font>
    <font>
      <i/>
      <sz val="13"/>
      <name val="Times New Roman"/>
      <family val="1"/>
    </font>
    <font>
      <sz val="14"/>
      <color rgb="FFFF0000"/>
      <name val=".VnTime"/>
      <family val="2"/>
    </font>
    <font>
      <b/>
      <i/>
      <sz val="13"/>
      <name val="Times New Roman"/>
      <family val="1"/>
    </font>
    <font>
      <b/>
      <sz val="12"/>
      <name val="Times New Roman"/>
      <family val="1"/>
      <charset val="163"/>
    </font>
    <font>
      <sz val="11"/>
      <name val="Times New Roman"/>
      <family val="1"/>
    </font>
    <font>
      <b/>
      <i/>
      <sz val="12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>
      <protection locked="0"/>
    </xf>
    <xf numFmtId="0" fontId="16" fillId="0" borderId="0"/>
    <xf numFmtId="0" fontId="16" fillId="0" borderId="0"/>
    <xf numFmtId="0" fontId="18" fillId="0" borderId="0"/>
    <xf numFmtId="0" fontId="25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</cellStyleXfs>
  <cellXfs count="219">
    <xf numFmtId="0" fontId="0" fillId="0" borderId="0" xfId="0"/>
    <xf numFmtId="2" fontId="8" fillId="0" borderId="0" xfId="1" applyNumberFormat="1" applyFont="1" applyFill="1" applyBorder="1" applyAlignment="1">
      <alignment horizontal="center" vertical="center"/>
    </xf>
    <xf numFmtId="2" fontId="10" fillId="0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0" fontId="12" fillId="0" borderId="1" xfId="6" applyFont="1" applyBorder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19" fillId="0" borderId="0" xfId="0" applyFont="1"/>
    <xf numFmtId="2" fontId="6" fillId="0" borderId="1" xfId="2" applyNumberFormat="1" applyFont="1" applyBorder="1" applyAlignment="1">
      <alignment horizontal="center" vertical="center" wrapText="1"/>
    </xf>
    <xf numFmtId="2" fontId="20" fillId="0" borderId="1" xfId="2" applyNumberFormat="1" applyFont="1" applyBorder="1" applyAlignment="1">
      <alignment horizontal="center" vertical="center" wrapText="1"/>
    </xf>
    <xf numFmtId="2" fontId="13" fillId="0" borderId="1" xfId="2" applyNumberFormat="1" applyFont="1" applyBorder="1" applyAlignment="1">
      <alignment horizontal="center" vertical="center" wrapText="1"/>
    </xf>
    <xf numFmtId="2" fontId="21" fillId="0" borderId="1" xfId="2" applyNumberFormat="1" applyFont="1" applyBorder="1" applyAlignment="1">
      <alignment horizontal="center" vertical="center" wrapText="1"/>
    </xf>
    <xf numFmtId="164" fontId="13" fillId="0" borderId="1" xfId="2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9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0" fillId="0" borderId="0" xfId="3" applyFont="1" applyAlignment="1">
      <alignment horizontal="center"/>
      <protection locked="0"/>
    </xf>
    <xf numFmtId="0" fontId="10" fillId="0" borderId="0" xfId="3" applyFont="1" applyAlignment="1">
      <alignment horizontal="left"/>
      <protection locked="0"/>
    </xf>
    <xf numFmtId="0" fontId="8" fillId="0" borderId="0" xfId="3" applyFont="1" applyAlignment="1">
      <alignment horizontal="center"/>
      <protection locked="0"/>
    </xf>
    <xf numFmtId="3" fontId="10" fillId="0" borderId="0" xfId="3" applyNumberFormat="1" applyFont="1" applyAlignment="1">
      <alignment horizontal="center"/>
      <protection locked="0"/>
    </xf>
    <xf numFmtId="0" fontId="8" fillId="0" borderId="0" xfId="3" applyFont="1" applyAlignment="1">
      <alignment horizontal="left"/>
      <protection locked="0"/>
    </xf>
    <xf numFmtId="0" fontId="10" fillId="0" borderId="0" xfId="3" applyFont="1">
      <protection locked="0"/>
    </xf>
    <xf numFmtId="4" fontId="12" fillId="0" borderId="0" xfId="3" applyNumberFormat="1" applyFont="1">
      <protection locked="0"/>
    </xf>
    <xf numFmtId="4" fontId="4" fillId="0" borderId="0" xfId="3" applyNumberFormat="1" applyFont="1">
      <protection locked="0"/>
    </xf>
    <xf numFmtId="4" fontId="10" fillId="0" borderId="0" xfId="3" applyNumberFormat="1" applyFont="1" applyAlignment="1">
      <alignment horizontal="center"/>
      <protection locked="0"/>
    </xf>
    <xf numFmtId="2" fontId="8" fillId="0" borderId="0" xfId="3" applyNumberFormat="1" applyFont="1" applyAlignment="1">
      <alignment horizontal="left"/>
      <protection locked="0"/>
    </xf>
    <xf numFmtId="4" fontId="10" fillId="0" borderId="0" xfId="3" applyNumberFormat="1" applyFont="1">
      <protection locked="0"/>
    </xf>
    <xf numFmtId="4" fontId="8" fillId="0" borderId="0" xfId="3" applyNumberFormat="1" applyFont="1">
      <protection locked="0"/>
    </xf>
    <xf numFmtId="0" fontId="10" fillId="0" borderId="0" xfId="0" applyFont="1" applyAlignment="1">
      <alignment vertical="center"/>
    </xf>
    <xf numFmtId="165" fontId="14" fillId="0" borderId="0" xfId="0" applyNumberFormat="1" applyFont="1"/>
    <xf numFmtId="3" fontId="0" fillId="0" borderId="0" xfId="0" applyNumberFormat="1"/>
    <xf numFmtId="4" fontId="0" fillId="0" borderId="0" xfId="0" applyNumberFormat="1"/>
    <xf numFmtId="1" fontId="24" fillId="0" borderId="1" xfId="2" applyNumberFormat="1" applyFont="1" applyBorder="1" applyAlignment="1">
      <alignment horizontal="center" vertical="center" wrapText="1"/>
    </xf>
    <xf numFmtId="0" fontId="28" fillId="0" borderId="0" xfId="7" applyFont="1"/>
    <xf numFmtId="0" fontId="29" fillId="0" borderId="0" xfId="8" applyFont="1"/>
    <xf numFmtId="0" fontId="30" fillId="0" borderId="0" xfId="9" applyFont="1" applyProtection="1">
      <protection locked="0"/>
    </xf>
    <xf numFmtId="0" fontId="32" fillId="0" borderId="0" xfId="7" applyFont="1" applyAlignment="1">
      <alignment vertical="center"/>
    </xf>
    <xf numFmtId="0" fontId="28" fillId="0" borderId="0" xfId="7" applyFont="1" applyAlignment="1">
      <alignment horizontal="center" vertical="center"/>
    </xf>
    <xf numFmtId="0" fontId="33" fillId="0" borderId="0" xfId="7" applyFont="1" applyAlignment="1">
      <alignment horizontal="left" vertical="center"/>
    </xf>
    <xf numFmtId="0" fontId="33" fillId="0" borderId="0" xfId="7" applyFont="1" applyAlignment="1">
      <alignment horizontal="center" vertical="center"/>
    </xf>
    <xf numFmtId="0" fontId="34" fillId="0" borderId="0" xfId="7" applyFont="1" applyAlignment="1">
      <alignment vertical="center"/>
    </xf>
    <xf numFmtId="0" fontId="3" fillId="0" borderId="0" xfId="7" applyFont="1"/>
    <xf numFmtId="0" fontId="35" fillId="0" borderId="2" xfId="11" applyFont="1" applyBorder="1" applyAlignment="1">
      <alignment horizontal="center" vertical="center"/>
    </xf>
    <xf numFmtId="0" fontId="35" fillId="0" borderId="9" xfId="11" applyFont="1" applyBorder="1" applyAlignment="1">
      <alignment horizontal="center" vertical="center"/>
    </xf>
    <xf numFmtId="0" fontId="35" fillId="0" borderId="10" xfId="10" applyFont="1" applyBorder="1" applyAlignment="1">
      <alignment horizontal="center"/>
    </xf>
    <xf numFmtId="0" fontId="35" fillId="0" borderId="2" xfId="10" applyFont="1" applyBorder="1" applyAlignment="1">
      <alignment horizontal="center"/>
    </xf>
    <xf numFmtId="0" fontId="35" fillId="0" borderId="11" xfId="11" applyFont="1" applyBorder="1" applyAlignment="1">
      <alignment horizontal="center"/>
    </xf>
    <xf numFmtId="0" fontId="35" fillId="0" borderId="2" xfId="11" applyFont="1" applyBorder="1" applyAlignment="1">
      <alignment horizontal="center"/>
    </xf>
    <xf numFmtId="0" fontId="35" fillId="0" borderId="12" xfId="11" applyFont="1" applyBorder="1" applyAlignment="1">
      <alignment horizontal="center"/>
    </xf>
    <xf numFmtId="166" fontId="35" fillId="0" borderId="2" xfId="11" applyNumberFormat="1" applyFont="1" applyBorder="1" applyAlignment="1">
      <alignment horizontal="center"/>
    </xf>
    <xf numFmtId="166" fontId="35" fillId="0" borderId="2" xfId="10" applyNumberFormat="1" applyFont="1" applyBorder="1" applyAlignment="1">
      <alignment horizontal="center"/>
    </xf>
    <xf numFmtId="166" fontId="35" fillId="0" borderId="11" xfId="10" applyNumberFormat="1" applyFont="1" applyBorder="1" applyAlignment="1">
      <alignment horizontal="center"/>
    </xf>
    <xf numFmtId="0" fontId="35" fillId="0" borderId="11" xfId="10" applyFont="1" applyBorder="1" applyAlignment="1">
      <alignment horizontal="center"/>
    </xf>
    <xf numFmtId="166" fontId="35" fillId="0" borderId="3" xfId="12" applyNumberFormat="1" applyFont="1" applyBorder="1" applyAlignment="1" applyProtection="1">
      <alignment horizontal="center" vertical="center"/>
      <protection locked="0"/>
    </xf>
    <xf numFmtId="166" fontId="35" fillId="0" borderId="13" xfId="12" applyNumberFormat="1" applyFont="1" applyBorder="1" applyAlignment="1" applyProtection="1">
      <alignment horizontal="center" vertical="center"/>
      <protection locked="0"/>
    </xf>
    <xf numFmtId="1" fontId="35" fillId="0" borderId="13" xfId="12" applyNumberFormat="1" applyFont="1" applyBorder="1" applyAlignment="1" applyProtection="1">
      <alignment horizontal="center" vertical="center"/>
      <protection locked="0"/>
    </xf>
    <xf numFmtId="1" fontId="35" fillId="0" borderId="3" xfId="12" applyNumberFormat="1" applyFont="1" applyBorder="1" applyAlignment="1" applyProtection="1">
      <alignment horizontal="center" vertical="center"/>
      <protection locked="0"/>
    </xf>
    <xf numFmtId="0" fontId="35" fillId="0" borderId="3" xfId="10" applyFont="1" applyBorder="1" applyAlignment="1">
      <alignment horizontal="center"/>
    </xf>
    <xf numFmtId="0" fontId="3" fillId="0" borderId="7" xfId="10" applyFont="1" applyBorder="1" applyAlignment="1">
      <alignment horizontal="center" vertical="center"/>
    </xf>
    <xf numFmtId="1" fontId="3" fillId="0" borderId="7" xfId="12" applyNumberFormat="1" applyFont="1" applyBorder="1" applyAlignment="1" applyProtection="1">
      <alignment horizontal="left" vertical="center" wrapText="1"/>
      <protection locked="0"/>
    </xf>
    <xf numFmtId="0" fontId="3" fillId="0" borderId="0" xfId="8" applyFont="1"/>
    <xf numFmtId="3" fontId="3" fillId="0" borderId="0" xfId="8" applyNumberFormat="1" applyFont="1"/>
    <xf numFmtId="0" fontId="3" fillId="0" borderId="0" xfId="9" applyFont="1" applyProtection="1">
      <protection locked="0"/>
    </xf>
    <xf numFmtId="0" fontId="3" fillId="2" borderId="5" xfId="10" applyFont="1" applyFill="1" applyBorder="1" applyAlignment="1">
      <alignment horizontal="center" vertical="center"/>
    </xf>
    <xf numFmtId="1" fontId="3" fillId="2" borderId="4" xfId="12" applyNumberFormat="1" applyFont="1" applyFill="1" applyBorder="1" applyAlignment="1" applyProtection="1">
      <alignment horizontal="left" vertical="center" wrapText="1"/>
      <protection locked="0"/>
    </xf>
    <xf numFmtId="0" fontId="3" fillId="2" borderId="0" xfId="8" applyFont="1" applyFill="1"/>
    <xf numFmtId="0" fontId="3" fillId="2" borderId="0" xfId="9" applyFont="1" applyFill="1" applyProtection="1">
      <protection locked="0"/>
    </xf>
    <xf numFmtId="3" fontId="3" fillId="2" borderId="4" xfId="12" applyNumberFormat="1" applyFont="1" applyFill="1" applyBorder="1" applyAlignment="1" applyProtection="1">
      <alignment horizontal="center" vertical="center" wrapText="1"/>
      <protection locked="0"/>
    </xf>
    <xf numFmtId="0" fontId="31" fillId="0" borderId="1" xfId="7" applyFont="1" applyBorder="1"/>
    <xf numFmtId="0" fontId="31" fillId="0" borderId="1" xfId="7" applyFont="1" applyBorder="1" applyAlignment="1">
      <alignment horizontal="center"/>
    </xf>
    <xf numFmtId="2" fontId="31" fillId="0" borderId="1" xfId="7" applyNumberFormat="1" applyFont="1" applyBorder="1" applyAlignment="1">
      <alignment horizontal="center"/>
    </xf>
    <xf numFmtId="167" fontId="29" fillId="0" borderId="0" xfId="8" applyNumberFormat="1" applyFont="1"/>
    <xf numFmtId="3" fontId="3" fillId="0" borderId="7" xfId="12" applyNumberFormat="1" applyFont="1" applyBorder="1" applyAlignment="1" applyProtection="1">
      <alignment horizontal="center" vertical="center" wrapText="1"/>
      <protection locked="0"/>
    </xf>
    <xf numFmtId="3" fontId="3" fillId="0" borderId="7" xfId="12" applyNumberFormat="1" applyFont="1" applyBorder="1" applyAlignment="1" applyProtection="1">
      <alignment horizontal="left" vertical="center" wrapText="1"/>
      <protection locked="0"/>
    </xf>
    <xf numFmtId="3" fontId="3" fillId="2" borderId="7" xfId="10" applyNumberFormat="1" applyFont="1" applyFill="1" applyBorder="1" applyAlignment="1">
      <alignment horizontal="center" vertical="center"/>
    </xf>
    <xf numFmtId="3" fontId="3" fillId="0" borderId="7" xfId="10" applyNumberFormat="1" applyFont="1" applyBorder="1" applyAlignment="1">
      <alignment horizontal="center" vertical="center"/>
    </xf>
    <xf numFmtId="3" fontId="3" fillId="2" borderId="4" xfId="10" applyNumberFormat="1" applyFont="1" applyFill="1" applyBorder="1" applyAlignment="1">
      <alignment horizontal="center" vertical="center"/>
    </xf>
    <xf numFmtId="3" fontId="31" fillId="0" borderId="1" xfId="7" applyNumberFormat="1" applyFont="1" applyBorder="1" applyAlignment="1">
      <alignment horizontal="center"/>
    </xf>
    <xf numFmtId="168" fontId="31" fillId="0" borderId="1" xfId="7" applyNumberFormat="1" applyFont="1" applyBorder="1" applyAlignment="1">
      <alignment horizontal="center"/>
    </xf>
    <xf numFmtId="4" fontId="13" fillId="0" borderId="1" xfId="2" applyNumberFormat="1" applyFont="1" applyBorder="1" applyAlignment="1">
      <alignment horizontal="center" vertical="center" wrapText="1"/>
    </xf>
    <xf numFmtId="4" fontId="24" fillId="0" borderId="1" xfId="2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0" fontId="36" fillId="4" borderId="0" xfId="0" applyFont="1" applyFill="1" applyAlignment="1">
      <alignment horizontal="center"/>
    </xf>
    <xf numFmtId="0" fontId="36" fillId="4" borderId="0" xfId="0" applyFont="1" applyFill="1"/>
    <xf numFmtId="4" fontId="12" fillId="0" borderId="1" xfId="5" applyNumberFormat="1" applyFont="1" applyBorder="1" applyAlignment="1">
      <alignment horizontal="center" vertical="center" wrapText="1"/>
    </xf>
    <xf numFmtId="3" fontId="4" fillId="0" borderId="1" xfId="5" applyNumberFormat="1" applyFont="1" applyBorder="1" applyAlignment="1">
      <alignment horizontal="center" vertical="center" wrapText="1"/>
    </xf>
    <xf numFmtId="4" fontId="4" fillId="0" borderId="1" xfId="5" applyNumberFormat="1" applyFont="1" applyBorder="1" applyAlignment="1">
      <alignment horizontal="center" vertical="center" wrapText="1"/>
    </xf>
    <xf numFmtId="3" fontId="12" fillId="0" borderId="1" xfId="5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/>
    </xf>
    <xf numFmtId="2" fontId="4" fillId="0" borderId="1" xfId="4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2" fillId="0" borderId="1" xfId="4" applyFont="1" applyBorder="1" applyAlignment="1">
      <alignment horizontal="center" vertical="center"/>
    </xf>
    <xf numFmtId="2" fontId="12" fillId="0" borderId="1" xfId="4" applyNumberFormat="1" applyFont="1" applyBorder="1" applyAlignment="1">
      <alignment horizontal="center" vertical="center"/>
    </xf>
    <xf numFmtId="4" fontId="39" fillId="0" borderId="0" xfId="0" applyNumberFormat="1" applyFont="1" applyAlignment="1">
      <alignment vertical="center"/>
    </xf>
    <xf numFmtId="0" fontId="4" fillId="0" borderId="0" xfId="2" applyFont="1"/>
    <xf numFmtId="0" fontId="1" fillId="0" borderId="0" xfId="2"/>
    <xf numFmtId="0" fontId="29" fillId="0" borderId="0" xfId="2" applyFont="1"/>
    <xf numFmtId="0" fontId="43" fillId="0" borderId="0" xfId="2" applyFont="1"/>
    <xf numFmtId="0" fontId="16" fillId="0" borderId="0" xfId="13" applyFont="1"/>
    <xf numFmtId="0" fontId="33" fillId="0" borderId="0" xfId="13" applyFont="1"/>
    <xf numFmtId="0" fontId="10" fillId="0" borderId="7" xfId="13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 wrapText="1"/>
    </xf>
    <xf numFmtId="0" fontId="8" fillId="0" borderId="4" xfId="13" applyFont="1" applyBorder="1" applyAlignment="1">
      <alignment horizontal="center" vertical="center"/>
    </xf>
    <xf numFmtId="3" fontId="10" fillId="0" borderId="4" xfId="13" applyNumberFormat="1" applyFont="1" applyBorder="1" applyAlignment="1">
      <alignment horizontal="center" vertical="center"/>
    </xf>
    <xf numFmtId="4" fontId="16" fillId="0" borderId="0" xfId="13" applyNumberFormat="1" applyFont="1"/>
    <xf numFmtId="3" fontId="45" fillId="0" borderId="4" xfId="13" applyNumberFormat="1" applyFont="1" applyBorder="1" applyAlignment="1">
      <alignment horizontal="center" vertical="center"/>
    </xf>
    <xf numFmtId="3" fontId="46" fillId="0" borderId="0" xfId="13" applyNumberFormat="1" applyFont="1"/>
    <xf numFmtId="4" fontId="10" fillId="0" borderId="4" xfId="13" applyNumberFormat="1" applyFont="1" applyBorder="1" applyAlignment="1">
      <alignment horizontal="center" vertical="center"/>
    </xf>
    <xf numFmtId="3" fontId="8" fillId="0" borderId="4" xfId="13" applyNumberFormat="1" applyFont="1" applyBorder="1" applyAlignment="1">
      <alignment horizontal="center" vertical="center"/>
    </xf>
    <xf numFmtId="3" fontId="16" fillId="0" borderId="0" xfId="13" applyNumberFormat="1" applyFont="1"/>
    <xf numFmtId="3" fontId="47" fillId="0" borderId="4" xfId="13" applyNumberFormat="1" applyFont="1" applyBorder="1" applyAlignment="1">
      <alignment horizontal="center" vertical="center"/>
    </xf>
    <xf numFmtId="0" fontId="8" fillId="0" borderId="17" xfId="13" applyFont="1" applyBorder="1" applyAlignment="1">
      <alignment horizontal="center" vertical="center"/>
    </xf>
    <xf numFmtId="0" fontId="1" fillId="0" borderId="0" xfId="2" applyAlignment="1">
      <alignment horizontal="right"/>
    </xf>
    <xf numFmtId="4" fontId="48" fillId="0" borderId="1" xfId="5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1" fontId="23" fillId="0" borderId="1" xfId="2" applyNumberFormat="1" applyFont="1" applyBorder="1" applyAlignment="1">
      <alignment horizontal="center" vertical="center" wrapText="1"/>
    </xf>
    <xf numFmtId="1" fontId="9" fillId="0" borderId="0" xfId="2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3" applyFont="1" applyAlignment="1">
      <alignment horizontal="left" wrapText="1"/>
      <protection locked="0"/>
    </xf>
    <xf numFmtId="0" fontId="10" fillId="0" borderId="0" xfId="3" applyFont="1" applyAlignment="1">
      <alignment wrapText="1"/>
      <protection locked="0"/>
    </xf>
    <xf numFmtId="0" fontId="10" fillId="0" borderId="0" xfId="0" applyFont="1" applyAlignment="1">
      <alignment vertical="center" wrapText="1"/>
    </xf>
    <xf numFmtId="0" fontId="10" fillId="0" borderId="0" xfId="3" applyFont="1" applyAlignment="1">
      <alignment horizontal="right"/>
      <protection locked="0"/>
    </xf>
    <xf numFmtId="164" fontId="6" fillId="0" borderId="1" xfId="2" applyNumberFormat="1" applyFont="1" applyBorder="1" applyAlignment="1">
      <alignment horizontal="center" vertical="center" wrapText="1"/>
    </xf>
    <xf numFmtId="164" fontId="4" fillId="0" borderId="1" xfId="4" applyNumberFormat="1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3" fontId="50" fillId="0" borderId="1" xfId="5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4" fontId="15" fillId="0" borderId="1" xfId="5" applyNumberFormat="1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2" fontId="15" fillId="0" borderId="1" xfId="4" applyNumberFormat="1" applyFont="1" applyBorder="1" applyAlignment="1">
      <alignment horizontal="center" vertical="center"/>
    </xf>
    <xf numFmtId="164" fontId="15" fillId="0" borderId="1" xfId="4" applyNumberFormat="1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164" fontId="4" fillId="0" borderId="1" xfId="5" applyNumberFormat="1" applyFont="1" applyBorder="1" applyAlignment="1">
      <alignment horizontal="center" vertical="center" wrapText="1"/>
    </xf>
    <xf numFmtId="164" fontId="12" fillId="0" borderId="1" xfId="5" applyNumberFormat="1" applyFont="1" applyBorder="1" applyAlignment="1">
      <alignment horizontal="center" vertical="center" wrapText="1"/>
    </xf>
    <xf numFmtId="0" fontId="49" fillId="0" borderId="0" xfId="9" applyFont="1" applyAlignment="1">
      <alignment vertical="center"/>
    </xf>
    <xf numFmtId="0" fontId="49" fillId="0" borderId="0" xfId="9" applyFont="1"/>
    <xf numFmtId="0" fontId="12" fillId="0" borderId="1" xfId="9" applyFont="1" applyBorder="1" applyAlignment="1" applyProtection="1">
      <alignment vertical="center" wrapText="1"/>
      <protection locked="0"/>
    </xf>
    <xf numFmtId="0" fontId="4" fillId="0" borderId="1" xfId="4" applyFont="1" applyBorder="1" applyAlignment="1">
      <alignment horizontal="center"/>
    </xf>
    <xf numFmtId="164" fontId="4" fillId="0" borderId="1" xfId="4" applyNumberFormat="1" applyFont="1" applyBorder="1" applyAlignment="1">
      <alignment horizontal="center"/>
    </xf>
    <xf numFmtId="1" fontId="4" fillId="0" borderId="1" xfId="4" applyNumberFormat="1" applyFont="1" applyBorder="1" applyAlignment="1">
      <alignment horizontal="center"/>
    </xf>
    <xf numFmtId="1" fontId="12" fillId="0" borderId="1" xfId="4" applyNumberFormat="1" applyFont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53" fillId="0" borderId="0" xfId="0" applyFont="1"/>
    <xf numFmtId="0" fontId="0" fillId="0" borderId="0" xfId="0" applyAlignment="1">
      <alignment vertical="center" wrapText="1"/>
    </xf>
    <xf numFmtId="0" fontId="4" fillId="0" borderId="1" xfId="9" applyFont="1" applyBorder="1" applyAlignment="1" applyProtection="1">
      <alignment horizontal="left" vertical="center" wrapText="1"/>
      <protection locked="0"/>
    </xf>
    <xf numFmtId="1" fontId="4" fillId="0" borderId="1" xfId="4" applyNumberFormat="1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2" fontId="28" fillId="0" borderId="0" xfId="2" applyNumberFormat="1" applyFont="1" applyAlignment="1">
      <alignment horizontal="center" vertical="center" wrapText="1"/>
    </xf>
    <xf numFmtId="0" fontId="28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44" fillId="0" borderId="0" xfId="13" applyFont="1" applyAlignment="1">
      <alignment horizontal="center" vertical="center"/>
    </xf>
    <xf numFmtId="0" fontId="8" fillId="0" borderId="4" xfId="13" applyFont="1" applyBorder="1" applyAlignment="1">
      <alignment horizontal="left" vertical="center"/>
    </xf>
    <xf numFmtId="0" fontId="8" fillId="0" borderId="4" xfId="13" applyFont="1" applyBorder="1" applyAlignment="1">
      <alignment horizontal="center" vertical="center"/>
    </xf>
    <xf numFmtId="0" fontId="8" fillId="0" borderId="14" xfId="13" applyFont="1" applyBorder="1" applyAlignment="1">
      <alignment horizontal="left" vertical="center" wrapText="1"/>
    </xf>
    <xf numFmtId="0" fontId="8" fillId="0" borderId="15" xfId="13" applyFont="1" applyBorder="1" applyAlignment="1">
      <alignment horizontal="left" vertical="center" wrapText="1"/>
    </xf>
    <xf numFmtId="0" fontId="8" fillId="0" borderId="16" xfId="13" applyFont="1" applyBorder="1" applyAlignment="1">
      <alignment horizontal="left" vertical="center" wrapText="1"/>
    </xf>
    <xf numFmtId="0" fontId="8" fillId="0" borderId="14" xfId="13" applyFont="1" applyBorder="1" applyAlignment="1">
      <alignment horizontal="center" vertical="center"/>
    </xf>
    <xf numFmtId="0" fontId="8" fillId="0" borderId="16" xfId="13" applyFont="1" applyBorder="1" applyAlignment="1">
      <alignment horizontal="center" vertical="center"/>
    </xf>
    <xf numFmtId="3" fontId="8" fillId="0" borderId="4" xfId="13" applyNumberFormat="1" applyFont="1" applyBorder="1" applyAlignment="1">
      <alignment horizontal="center" vertical="center"/>
    </xf>
    <xf numFmtId="0" fontId="8" fillId="0" borderId="4" xfId="13" applyFont="1" applyBorder="1" applyAlignment="1">
      <alignment horizontal="center" vertical="center" wrapText="1"/>
    </xf>
    <xf numFmtId="0" fontId="8" fillId="0" borderId="4" xfId="13" applyFont="1" applyBorder="1" applyAlignment="1">
      <alignment horizontal="left" vertical="center" wrapText="1"/>
    </xf>
    <xf numFmtId="0" fontId="45" fillId="0" borderId="14" xfId="13" applyFont="1" applyBorder="1" applyAlignment="1">
      <alignment horizontal="left" vertical="center" wrapText="1"/>
    </xf>
    <xf numFmtId="0" fontId="45" fillId="0" borderId="15" xfId="13" applyFont="1" applyBorder="1" applyAlignment="1">
      <alignment horizontal="left" vertical="center" wrapText="1"/>
    </xf>
    <xf numFmtId="0" fontId="45" fillId="0" borderId="16" xfId="13" applyFont="1" applyBorder="1" applyAlignment="1">
      <alignment horizontal="left" vertical="center" wrapText="1"/>
    </xf>
    <xf numFmtId="0" fontId="8" fillId="0" borderId="14" xfId="13" applyFont="1" applyBorder="1" applyAlignment="1">
      <alignment horizontal="left" vertical="center"/>
    </xf>
    <xf numFmtId="0" fontId="8" fillId="0" borderId="15" xfId="13" applyFont="1" applyBorder="1" applyAlignment="1">
      <alignment horizontal="left" vertical="center"/>
    </xf>
    <xf numFmtId="4" fontId="4" fillId="0" borderId="8" xfId="5" applyNumberFormat="1" applyFont="1" applyBorder="1" applyAlignment="1">
      <alignment horizontal="center" vertical="center" wrapText="1"/>
    </xf>
    <xf numFmtId="4" fontId="4" fillId="0" borderId="9" xfId="5" applyNumberFormat="1" applyFont="1" applyBorder="1" applyAlignment="1">
      <alignment horizontal="center" vertical="center" wrapText="1"/>
    </xf>
    <xf numFmtId="4" fontId="4" fillId="0" borderId="6" xfId="5" applyNumberFormat="1" applyFont="1" applyBorder="1" applyAlignment="1">
      <alignment horizontal="center" vertical="center" wrapText="1"/>
    </xf>
    <xf numFmtId="4" fontId="4" fillId="0" borderId="1" xfId="5" applyNumberFormat="1" applyFont="1" applyBorder="1" applyAlignment="1">
      <alignment horizontal="center" vertical="center" wrapText="1"/>
    </xf>
    <xf numFmtId="2" fontId="4" fillId="0" borderId="1" xfId="4" applyNumberFormat="1" applyFont="1" applyBorder="1" applyAlignment="1">
      <alignment horizontal="center"/>
    </xf>
    <xf numFmtId="4" fontId="12" fillId="0" borderId="1" xfId="5" applyNumberFormat="1" applyFont="1" applyBorder="1" applyAlignment="1">
      <alignment horizontal="center" vertical="center" wrapText="1"/>
    </xf>
    <xf numFmtId="2" fontId="17" fillId="2" borderId="0" xfId="4" applyNumberFormat="1" applyFont="1" applyFill="1" applyAlignment="1">
      <alignment horizontal="center" vertical="center" wrapText="1"/>
    </xf>
    <xf numFmtId="2" fontId="12" fillId="2" borderId="0" xfId="4" applyNumberFormat="1" applyFont="1" applyFill="1" applyAlignment="1">
      <alignment horizontal="center" vertical="center" wrapText="1"/>
    </xf>
    <xf numFmtId="3" fontId="12" fillId="0" borderId="1" xfId="5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 applyProtection="1">
      <alignment vertical="center"/>
      <protection locked="0"/>
    </xf>
    <xf numFmtId="2" fontId="6" fillId="0" borderId="2" xfId="2" applyNumberFormat="1" applyFont="1" applyBorder="1" applyAlignment="1">
      <alignment horizontal="center" vertical="center" wrapText="1"/>
    </xf>
    <xf numFmtId="2" fontId="6" fillId="0" borderId="3" xfId="2" applyNumberFormat="1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2" fontId="6" fillId="0" borderId="1" xfId="2" applyNumberFormat="1" applyFont="1" applyBorder="1" applyAlignment="1">
      <alignment horizontal="center" vertical="center" wrapText="1"/>
    </xf>
    <xf numFmtId="1" fontId="9" fillId="0" borderId="0" xfId="2" applyNumberFormat="1" applyFont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 wrapText="1"/>
    </xf>
    <xf numFmtId="164" fontId="6" fillId="0" borderId="2" xfId="2" applyNumberFormat="1" applyFont="1" applyBorder="1" applyAlignment="1">
      <alignment horizontal="center" vertical="center" wrapText="1"/>
    </xf>
    <xf numFmtId="164" fontId="6" fillId="0" borderId="3" xfId="2" applyNumberFormat="1" applyFont="1" applyBorder="1" applyAlignment="1">
      <alignment horizontal="center" vertical="center" wrapText="1"/>
    </xf>
    <xf numFmtId="168" fontId="3" fillId="0" borderId="2" xfId="10" applyNumberFormat="1" applyFont="1" applyBorder="1" applyAlignment="1">
      <alignment horizontal="center" vertical="center"/>
    </xf>
    <xf numFmtId="168" fontId="3" fillId="0" borderId="11" xfId="10" applyNumberFormat="1" applyFont="1" applyBorder="1" applyAlignment="1">
      <alignment horizontal="center" vertical="center"/>
    </xf>
    <xf numFmtId="0" fontId="3" fillId="0" borderId="2" xfId="10" applyFont="1" applyBorder="1" applyAlignment="1">
      <alignment horizontal="center" vertical="center"/>
    </xf>
    <xf numFmtId="0" fontId="3" fillId="0" borderId="11" xfId="10" applyFont="1" applyBorder="1" applyAlignment="1">
      <alignment horizontal="center" vertical="center"/>
    </xf>
    <xf numFmtId="0" fontId="27" fillId="0" borderId="0" xfId="7" applyFont="1" applyAlignment="1">
      <alignment horizontal="center"/>
    </xf>
    <xf numFmtId="4" fontId="31" fillId="3" borderId="0" xfId="8" applyNumberFormat="1" applyFont="1" applyFill="1" applyAlignment="1">
      <alignment horizontal="center" vertical="center" wrapText="1"/>
    </xf>
    <xf numFmtId="0" fontId="31" fillId="3" borderId="0" xfId="8" applyFont="1" applyFill="1" applyAlignment="1">
      <alignment horizontal="center" vertical="center" wrapText="1"/>
    </xf>
    <xf numFmtId="0" fontId="35" fillId="0" borderId="2" xfId="10" applyFont="1" applyBorder="1" applyAlignment="1">
      <alignment horizontal="center" vertical="center"/>
    </xf>
    <xf numFmtId="0" fontId="35" fillId="0" borderId="11" xfId="10" applyFont="1" applyBorder="1" applyAlignment="1">
      <alignment horizontal="center" vertical="center"/>
    </xf>
    <xf numFmtId="0" fontId="35" fillId="0" borderId="3" xfId="10" applyFont="1" applyBorder="1" applyAlignment="1">
      <alignment horizontal="center" vertical="center"/>
    </xf>
    <xf numFmtId="1" fontId="35" fillId="0" borderId="2" xfId="10" applyNumberFormat="1" applyFont="1" applyBorder="1" applyAlignment="1">
      <alignment horizontal="center" vertical="center"/>
    </xf>
    <xf numFmtId="0" fontId="35" fillId="0" borderId="8" xfId="11" applyFont="1" applyBorder="1" applyAlignment="1">
      <alignment horizontal="center" vertical="center"/>
    </xf>
    <xf numFmtId="0" fontId="35" fillId="0" borderId="9" xfId="11" applyFont="1" applyBorder="1" applyAlignment="1">
      <alignment horizontal="center" vertical="center"/>
    </xf>
    <xf numFmtId="0" fontId="35" fillId="0" borderId="8" xfId="10" applyFont="1" applyBorder="1" applyAlignment="1">
      <alignment horizontal="center"/>
    </xf>
    <xf numFmtId="0" fontId="35" fillId="0" borderId="6" xfId="1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</cellXfs>
  <cellStyles count="14">
    <cellStyle name="Comma 2" xfId="1" xr:uid="{00000000-0005-0000-0000-000000000000}"/>
    <cellStyle name="Comma 3" xfId="12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2 2" xfId="13" xr:uid="{00000000-0005-0000-0000-000005000000}"/>
    <cellStyle name="Normal 3" xfId="9" xr:uid="{00000000-0005-0000-0000-000006000000}"/>
    <cellStyle name="Normal_DTKSDH_KLchi tiet" xfId="10" xr:uid="{00000000-0005-0000-0000-000007000000}"/>
    <cellStyle name="Normal_DTKSDH_Sheet1" xfId="11" xr:uid="{00000000-0005-0000-0000-000008000000}"/>
    <cellStyle name="Normal_Khoi luong kenh Cong Nen" xfId="3" xr:uid="{00000000-0005-0000-0000-000009000000}"/>
    <cellStyle name="Normal_Kl_congKyVy" xfId="5" xr:uid="{00000000-0005-0000-0000-00000A000000}"/>
    <cellStyle name="Normal_KLchi tiet" xfId="8" xr:uid="{00000000-0005-0000-0000-00000B000000}"/>
    <cellStyle name="Normal_Sheet1" xfId="7" xr:uid="{00000000-0005-0000-0000-00000C000000}"/>
    <cellStyle name="Normal_T-L" xfId="6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Uninstall%20Information\My%20Documents\Mr.%20Juico\BOM\Fire%20Alarm\cablesch-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801313caf74932a/Ta&#768;i%20li&#234;&#803;u/0.%20CONG%20VIEC/2024/2024.%20SLC/1.%20KENH%20DONG%20THO%201/01.%20KENH%20DONG%20THO%201%20(16.7.24%20-%20V4)/Congviec/Ta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801313caf74932a/Ta&#768;i%20li&#234;&#803;u/0.%20CONG%20VIEC/2024/2024.%20SLC/1.%20KENH%20DONG%20THO%201/01.%20KENH%20DONG%20THO%201%20(16.7.24%20-%20V4)/Lam/Du%20toan/DT/Luu/500KV/DN-TBINH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Setup\QT2002\M560Hop%20lu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\c\WINDOWS\Profiles\Hung\Desktop\My%20Documents\Binh\Truong\D.Day%20K%2024KV%20CNV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My%20Documents\Anh%20TKD\CS.Bai%20Bien%20D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c\353\ACHAT-M560Hop%20lu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t\d\XNTKD\KT2002\M560%20K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Anh%20TKD\Lo%20so%202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4\D\Sonla\DTOAN\phong%20nen\DT-THL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.yen\c\H-YEN\LUU%20XA\DUYET\DZ110K~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yen\c\KE%20HOACH\HO%20SO%20DU%20THAU\Xay%20dung%20tuyen%20N2%20-%20Long%20an\Du%20an%20N2-%20Long%20An(Trameco%2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TenRieng\Huong\dungquat\05-08\KCAD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ga\ngasharing\KL-h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1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yen\tuan\unzipped\Luong\TN0320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\Luu%20o%20D%20old\Dutoan\QUANGNAM\NguyenHoang\N-Hoang(KT)duyet%20them%208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\binh\parke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_vinh\dutoan\DUTOAN\Qnam\OngTrang\KTTC-%20Ong%20Trang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801313caf74932a/Ta&#768;i%20li&#234;&#803;u/0.%20CONG%20VIEC/2026/2026.%20HS%20CONG%20TRINH/2025.%20KHAO%20SAT%20KENH%2026/CU/3.%20KENH%20CAU%20DEN/3.%20KL%20kenh%20cau%20D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2"/>
      <sheetName val="Sheet3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fOOD"/>
      <sheetName val="FORM hc"/>
      <sheetName val="FORM pc"/>
      <sheetName val="CamPha"/>
      <sheetName val="MongCai"/>
      <sheetName val="70000000"/>
      <sheetName val="5 nam (tach)"/>
      <sheetName val="5 nam (tach) (2)"/>
      <sheetName val="KH 2003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phan tich DG"/>
      <sheetName val="gia vat lieu"/>
      <sheetName val="gia xe may"/>
      <sheetName val="gia nhan cong"/>
      <sheetName val="XL4Test5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H Ky Anh"/>
      <sheetName val="Sheet2 (2)"/>
      <sheetName val="Bia"/>
      <sheetName val="Tm"/>
      <sheetName val="THKP"/>
      <sheetName val="DGi"/>
      <sheetName val="TH  goi 4-x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1"/>
      <sheetName val="T1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BangTH"/>
      <sheetName val="Xaylap "/>
      <sheetName val="Nhan cong"/>
      <sheetName val="Thietbi"/>
      <sheetName val="Diengiai"/>
      <sheetName val="Vanchuyen"/>
      <sheetName val="ȴ0000000"/>
      <sheetName val="PNT_QUOT__3"/>
      <sheetName val="COAT_WRAP_QIOT__3"/>
      <sheetName val="Shedt1"/>
      <sheetName val="_x0012_0000000"/>
      <sheetName val="CV den trong to聮g"/>
      <sheetName val="Oð mai 279"/>
      <sheetName val="cocB40 5B"/>
      <sheetName val="cocD50 9A"/>
      <sheetName val="cocD75 16"/>
      <sheetName val="coc B80 TD25"/>
      <sheetName val="P27 B80"/>
      <sheetName val="Coc23 B80"/>
      <sheetName val="cong B80 C4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Km27' - Km278"/>
      <sheetName val="XLÇ_x0015_oppy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PNT-QUOT-D150#3"/>
      <sheetName val="PNT-QUOT-H153#3"/>
      <sheetName val="PNT-QUOT-K152#3"/>
      <sheetName val="PNT-QUOT-H146#3"/>
      <sheetName val="SOLIEU"/>
      <sheetName val="TINHTOA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Macro1"/>
      <sheetName val="Macro2"/>
      <sheetName val="Macro3"/>
      <sheetName val="Km283 - Jm284"/>
      <sheetName val="BKLBD"/>
      <sheetName val="PTDG"/>
      <sheetName val="DTCT"/>
      <sheetName val="vlct"/>
      <sheetName val="Sheet11"/>
      <sheetName val="Sheet12"/>
      <sheetName val="Sheet13"/>
      <sheetName val="Sheet14"/>
      <sheetName val="Sheet15"/>
      <sheetName val="Lap ®at ®hÖn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p0000000"/>
      <sheetName val="Cong ban 1,5_x0013__x0000_"/>
      <sheetName val="[PNT-P3.xls][PNT-P3.xls][PNT-P3"/>
      <sheetName val="Áo"/>
      <sheetName val="ADKT"/>
      <sheetName val="xdcb 01-2003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Km&quot;80"/>
      <sheetName val="[PNT-P3.xlsUTong hop (2)"/>
      <sheetName val="Km276 - Ke277"/>
      <sheetName val="[PNT-P3.xlsUKm279 - Km280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AU"/>
      <sheetName val="KHACH"/>
      <sheetName val="BC1"/>
      <sheetName val="BC2"/>
      <sheetName val="BAO CAO AN"/>
      <sheetName val="BANGKEKHACH"/>
      <sheetName val="TNghiªm T_x0002_ "/>
      <sheetName val="tt-_x0014_BA"/>
      <sheetName val="TD_x0014_"/>
      <sheetName val="_x0014_.12"/>
      <sheetName val="QD c5a HDQT (2)"/>
      <sheetName val="_x0003_hart1"/>
      <sheetName val="Du tnan chi tiet coc nuoc"/>
      <sheetName val="Baocao"/>
      <sheetName val="UT"/>
      <sheetName val="TongHopHD"/>
      <sheetName val="gìIÏÝ_x001c_Ã_x0008_ç¾{è"/>
      <sheetName val="ESTI."/>
      <sheetName val="DI-ESTI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_x000b_331"/>
      <sheetName val="Song ban 0,7x0,7"/>
      <sheetName val="Cong ban 0,8x ,8"/>
      <sheetName val=""/>
      <sheetName val="XNxlva sxthanKCIÉ"/>
      <sheetName val="30100000"/>
      <sheetName val="TDT-TBࡁ"/>
      <sheetName val="Op mai 2_x000c__x0000_"/>
      <sheetName val="_x0000_bÑi_x0003__x0000__x0000__x0000__x0000_²r_x0013__x0000_"/>
      <sheetName val="Km_x0012_77 "/>
      <sheetName val="k, vt tho"/>
      <sheetName val="Km280 ࠭ Km281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K-280 - Km281"/>
      <sheetName val="Ton 31.1"/>
      <sheetName val="NhapT.2"/>
      <sheetName val="Xuat T.2"/>
      <sheetName val="Ton 28.2"/>
      <sheetName val="H.Tra"/>
      <sheetName val="Hang CTY TRA LAI"/>
      <sheetName val="Hang NV Tra Lai"/>
      <sheetName val="7000 000"/>
      <sheetName val="K43"/>
      <sheetName val="THKL"/>
      <sheetName val="PL43"/>
      <sheetName val="K43+0.00 - 338 Trai"/>
      <sheetName val="Khac DP"/>
      <sheetName val="Khoi than "/>
      <sheetName val="B3_208_than"/>
      <sheetName val="B3_208_TU"/>
      <sheetName val="B3_208_TW"/>
      <sheetName val="B3_208_DP"/>
      <sheetName val="B3_208_khac"/>
      <sheetName val="VÃt liÖu"/>
      <sheetName val="Thang8-02"/>
      <sheetName val="Thang9-02"/>
      <sheetName val="Thang10-02"/>
      <sheetName val="Thang11-02"/>
      <sheetName val="Thang12-02"/>
      <sheetName val="Thang01-03"/>
      <sheetName val="Thang02-03"/>
      <sheetName val="Tong (op"/>
      <sheetName val="Coc 4ieu"/>
      <sheetName val="GS02-thu0TM"/>
      <sheetName val="_x0003_har"/>
      <sheetName val="BCDSPS"/>
      <sheetName val="BCDKT"/>
      <sheetName val="_x000b_luong phu"/>
      <sheetName val="Package1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Don gia"/>
      <sheetName val="Nhap du lieu"/>
      <sheetName val="ADKTKT02"/>
      <sheetName val="CVden nw8ai TCT (1)"/>
      <sheetName val="Dong$bac"/>
      <sheetName val="Thang 07"/>
      <sheetName val="T10-05"/>
      <sheetName val="T9-05"/>
      <sheetName val="t805"/>
      <sheetName val="11T"/>
      <sheetName val="9T"/>
      <sheetName val="thaß26"/>
      <sheetName val="TNghiÖ- VL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Xa9lap "/>
      <sheetName val="gVL"/>
      <sheetName val="ၔong hop QL48 - 2"/>
      <sheetName val="Km266"/>
      <sheetName val="CV den trong to?g"/>
      <sheetName val="?0000000"/>
      <sheetName val="CDPS3"/>
      <sheetName val="mua vao"/>
      <sheetName val="chi phi "/>
      <sheetName val="ban ra 10%"/>
      <sheetName val="??-BLDG"/>
      <sheetName val="Shaet13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Giao nhÿÿÿÿvu"/>
      <sheetName val="⁋㌱Ա_x0000_䭔㌱س_x0000_䭔ㄠㄴ_x0006_牴湯⁧琠湯౧_x0000_杮楨搠湩⵨偃_x0006_匀敨瑥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bc"/>
      <sheetName val="K.O"/>
      <sheetName val="xang _clc"/>
      <sheetName val="X¡NG_td"/>
      <sheetName val="MaZUT"/>
      <sheetName val="DIESEL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?284"/>
      <sheetName val="Giao nhie- vu"/>
      <sheetName val="Giao nhiem fu"/>
      <sheetName val="QDcea TGD (2)"/>
      <sheetName val="120"/>
      <sheetName val="IFAD"/>
      <sheetName val="CVHN"/>
      <sheetName val="TCVM"/>
      <sheetName val="RIDP"/>
      <sheetName val="LDNN"/>
      <sheetName val="Sÿÿÿÿ"/>
      <sheetName val="quÿÿ"/>
      <sheetName val="Ho la "/>
      <sheetName val="GS08)B.hµng"/>
      <sheetName val="Mp mai 275"/>
      <sheetName val="tt chu don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Cac cang UT mua thal Dong bac"/>
      <sheetName val="chie԰_x0000__x0000__x0000_Ȁ_x0000_"/>
      <sheetName val="CDKTJT03"/>
      <sheetName val="Tong hnp QL47"/>
      <sheetName val="_x000c__x0000__x0000__x0000__x0000__x0000__x0000__x0000__x000d__x0000__x0000__x0000_"/>
      <sheetName val="_x0000__x000f__x0000__x0000__x0000_‚ž½"/>
      <sheetName val="_x0000__x000d__x0000__x0000__x0000_âOŽ"/>
      <sheetName val="QD cua HDQ²_x0000__x0000_)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Diem mon hoc"/>
      <sheetName val="Tong hop diem"/>
      <sheetName val="HoTen-khong duoc xoa"/>
      <sheetName val="QD cua "/>
      <sheetName val="tuong"/>
      <sheetName val="XXXXX\XX"/>
      <sheetName val="XXXXX_X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/>
      <sheetData sheetId="389" refreshError="1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/>
      <sheetData sheetId="455"/>
      <sheetData sheetId="456" refreshError="1"/>
      <sheetData sheetId="457" refreshError="1"/>
      <sheetData sheetId="458"/>
      <sheetData sheetId="459"/>
      <sheetData sheetId="460" refreshError="1"/>
      <sheetData sheetId="461" refreshError="1"/>
      <sheetData sheetId="462" refreshError="1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 refreshError="1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 refreshError="1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 refreshError="1"/>
      <sheetData sheetId="687"/>
      <sheetData sheetId="688"/>
      <sheetData sheetId="689"/>
      <sheetData sheetId="690" refreshError="1"/>
      <sheetData sheetId="691" refreshError="1"/>
      <sheetData sheetId="692" refreshError="1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GATE HOUSE"/>
      <sheetName val="ADMINISTRATION BUILDING "/>
      <sheetName val="HYDROGEN PLANT BUILDING"/>
      <sheetName val="COAL HANDLING CONTROL BUILDING"/>
      <sheetName val="COAL PLANT BUNKERING SW. BLDG."/>
      <sheetName val="COAL RAIL UNLOADING SW. BLDG."/>
      <sheetName val="FUEL OIL XFER"/>
      <sheetName val="ASH CONTROL"/>
      <sheetName val="ESP CONTROL HOUSE"/>
      <sheetName val="WAREHOUSE"/>
      <sheetName val="WORKSHOP-STORE"/>
      <sheetName val="BULLDOZER GARAGE"/>
      <sheetName val="CHLORINATION BLDG"/>
      <sheetName val="CIRCULATING WATER PUMP HOUSE"/>
      <sheetName val="SWITCH YARD BUILDING"/>
      <sheetName val="BERTH ELECTRICITY HOUSE"/>
      <sheetName val="COMMON SERVICE HOUSE "/>
      <sheetName val="UNIT 1 &amp; UNIT 2 FGD PUMPHOUSE"/>
      <sheetName val="GYPSUM DEWATERING HOUSE"/>
      <sheetName val="LIMESTONE MILLING HOUSE"/>
      <sheetName val="WATER TREATMENT CONTROL HOUSE"/>
      <sheetName val="WASTE WATER TREATMENT BLDG. "/>
      <sheetName val="GARAGE-CIVIL WORSHOP"/>
      <sheetName val="SUB GATE HOUSE"/>
      <sheetName val="EXTERNAL PLANT WORKSHOP"/>
      <sheetName val="UNIT 1 BOILER BUILDING"/>
      <sheetName val="CENTRAL CONTROL BUILDING"/>
      <sheetName val="UNIT 1 TURBINE BUILDING"/>
      <sheetName val="UNIT 1 &amp; UNIT 2 AUX BAY-BUNKER "/>
      <sheetName val="UNIT 2 BOILER BUILDING "/>
      <sheetName val="UNIT 2 TURBINE BUILDING"/>
      <sheetName val="RETURN WATER PUMPHOUSE"/>
      <sheetName val="H.F.O. UNLOADING PUMP HOUSE"/>
      <sheetName val="Sheet1"/>
      <sheetName val="XL4Poppy"/>
      <sheetName val="Sheet6"/>
      <sheetName val="Sheet5"/>
      <sheetName val="Sheet4"/>
      <sheetName val="Khoi luong dot 3"/>
      <sheetName val="Thanh toan dot 3"/>
      <sheetName val="Bang KL Dot 3"/>
      <sheetName val="Thanh toan 3"/>
      <sheetName val="Sheet2"/>
      <sheetName val="Sheet3"/>
      <sheetName val="Du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chi tiet "/>
      <sheetName val="chi tiet huong"/>
      <sheetName val="TH"/>
      <sheetName val="TH (2)"/>
      <sheetName val="Sheet3"/>
      <sheetName val="XL4Poppy"/>
      <sheetName val="kl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Sheet5"/>
      <sheetName val="Sheet2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tong hop"/>
      <sheetName val="phan tich DG"/>
      <sheetName val="gia vat lieu"/>
      <sheetName val="gia xe may"/>
      <sheetName val="gia nhan cong"/>
      <sheetName val="XL4Test5"/>
      <sheetName val="HR SWGR &amp; MCC"/>
      <sheetName val="Congty"/>
      <sheetName val="VPPN"/>
      <sheetName val="XN74"/>
      <sheetName val="XN54"/>
      <sheetName val="XN33"/>
      <sheetName val="NK96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5 nam (tach)"/>
      <sheetName val="5 nam (tach) (2)"/>
      <sheetName val="KH 2003"/>
      <sheetName val="10000000"/>
      <sheetName val="2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။H 12-1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2_ARMOR_"/>
      <sheetName val="WEATHER P_x0003__x0000_OF LTG. &amp; ROD LTG.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Hoan ã,anh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20000000_x0000__x0000__x0000__x0000__x0000__x0000__x0000__x0000__x0000__x0000__x0000_♸Ģ_x0000__x0004__x0000__x0000__x0000__x0000__x0000__x0000_怨Ģ"/>
      <sheetName val="RUILDING ELE."/>
      <sheetName val="DTCT"/>
      <sheetName val="PTVT"/>
      <sheetName val="THDT"/>
      <sheetName val="THVT"/>
      <sheetName val="THGT"/>
      <sheetName val="MTO REV..............nRE)"/>
      <sheetName val="Duong cong vu hci (9;) (2)"/>
      <sheetName val="DT"/>
      <sheetName val="CP"/>
      <sheetName val="BCT6"/>
      <sheetName val="04000002"/>
      <sheetName val="Sheet!4"/>
      <sheetName val="gia nhan cong_x0000__x0000__x0000__x0000__x0000__x0000__x0000__x0000__x0000__x0000__x0000__x0000_傰_x0000__x0004__x0000__x0000_"/>
      <sheetName val=""/>
      <sheetName val="NEW-PANEL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T9"/>
      <sheetName val="T6"/>
      <sheetName val="T3"/>
      <sheetName val="T2"/>
      <sheetName val="T1"/>
      <sheetName val="T5"/>
      <sheetName val="Chart1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HONG TIN"/>
      <sheetName val="NHAP LIEU (2)"/>
      <sheetName val="NHAP LIEU"/>
      <sheetName val="DMKH-SXKD"/>
      <sheetName val="NKC"/>
      <sheetName val="CDSPS"/>
      <sheetName val="SOCAI- Tai khoan"/>
      <sheetName val="SOCAI-tieu khoan"/>
      <sheetName val="THOP CONG NO"/>
      <sheetName val="CHI TIET NO"/>
      <sheetName val="KQKD"/>
      <sheetName val="CAN DOI KT"/>
      <sheetName val="LCTT"/>
      <sheetName val="NV NGAN SACH"/>
      <sheetName val="THUE GTGT"/>
      <sheetName val="QT THUE"/>
      <sheetName val="QT THUE CHI TIET"/>
      <sheetName val="Bang tinh GTSP"/>
      <sheetName val="TMmoi"/>
      <sheetName val="[99Q3299(REV.1).xlsUSheet10"/>
      <sheetName val="MTO REV.0(ARMO_x0012_ ON SHORE)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thong bao"/>
      <sheetName val="duyet gia"/>
      <sheetName val="so do"/>
      <sheetName val="Duong cong vၵ hcm (7)"/>
      <sheetName val="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THN"/>
      <sheetName val="CAMAY"/>
      <sheetName val="VL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Sheet8"/>
      <sheetName val="Sheet11"/>
      <sheetName val="Sheet12"/>
      <sheetName val="Sheet13"/>
      <sheetName val="Sheet14"/>
      <sheetName val="Sheet15"/>
      <sheetName val="Sheet16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9"/>
      <sheetName val="Sheet10"/>
      <sheetName val="CTN"/>
      <sheetName val="XXXXXXXX"/>
      <sheetName val="CHTT"/>
      <sheetName val="ဳ0000000"/>
      <sheetName val="Tra_bang"/>
      <sheetName val="XL_x0014_Poppy"/>
      <sheetName val="TT"/>
      <sheetName val="THM"/>
      <sheetName val="THAT"/>
      <sheetName val="THTN"/>
      <sheetName val="THGC"/>
      <sheetName val="GCTL"/>
      <sheetName val="TT35"/>
      <sheetName val="NHALCONGdu_x000f_ng"/>
      <sheetName val="Nha_x000e_ cong`#/.g"/>
      <sheetName val="DTCT"/>
      <sheetName val="DGduong"/>
      <sheetName val="PhatsiûÎ"/>
      <sheetName val="XL4Poppy (2䀁"/>
      <sheetName val="?0000000"/>
      <sheetName val="DONGIA"/>
      <sheetName val="CHITIET"/>
      <sheetName val="GIAVL"/>
      <sheetName val="FHANCONGduong"/>
      <sheetName val="N`an cong cong"/>
      <sheetName val="XL4Poppy (2?"/>
      <sheetName val="Tai khoan"/>
      <sheetName val="CTGS"/>
      <sheetName val="lam-moi"/>
      <sheetName val="thao-go"/>
      <sheetName val="TH XL"/>
      <sheetName val="Bang_tra"/>
      <sheetName val="dongia (2)"/>
      <sheetName val="LKVL-CK-HT-GD1"/>
      <sheetName val="giathanh1"/>
      <sheetName val="THPDMoi  (2)"/>
      <sheetName val="gtrinh"/>
      <sheetName val="phuluc1"/>
      <sheetName val="TONG HOP VL-NC"/>
      <sheetName val="TONGKE3p "/>
      <sheetName val="TH VL, NC, DDHT Thanhphuoc"/>
      <sheetName val="#REF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E SO"/>
      <sheetName val="MTO REV.2(ARMOR)"/>
      <sheetName val="gvl"/>
      <sheetName val="Chiet tinh dz35"/>
      <sheetName val="²_x0000__x0000_t4"/>
      <sheetName val="Sh_x0003__x0000_t3"/>
      <sheetName val="Dieuchinh"/>
      <sheetName val="Nhan cong`#_.g"/>
      <sheetName val="Nha_x000e_ cong`#_.g"/>
      <sheetName val="_0000000"/>
      <sheetName val="XL4Poppy (2_"/>
      <sheetName val="tra_vat_lieu"/>
      <sheetName val="Coc 32 m(Cho mo)"/>
      <sheetName val="NHALÃONGduong"/>
      <sheetName val="Óheet1"/>
      <sheetName val="CÈTT"/>
      <sheetName val="TRAN-TÒUONGXUAN"/>
      <sheetName val="XXHXXXXX"/>
      <sheetName val="V!oSL"/>
      <sheetName val="ÄMCTDoiDonVi"/>
      <sheetName val="vlieu"/>
      <sheetName val="NHALCOJGduong"/>
      <sheetName val="TPAN-TRUONGXUAN"/>
      <sheetName val="S(eet12"/>
      <sheetName val="Nhan ckng cong"/>
      <sheetName val="10_x0010_00000"/>
      <sheetName val="XL4Pop0y (2)"/>
      <sheetName val="Nhan cong`_x0003_/.g"/>
      <sheetName val="NHANCONGduo.g"/>
      <sheetName val="Nhan_cong_cong"/>
      <sheetName val="XL4Poppy_(2)"/>
      <sheetName val="Nhan_cong`#/_g"/>
      <sheetName val="PHU_XUAN"/>
      <sheetName val="PHU_XUAN_(2)"/>
      <sheetName val="TRAN-TRUONGXUAN_(2)"/>
      <sheetName val="HOA_AN_(2)"/>
      <sheetName val="XL4Poppy_(2䀁"/>
      <sheetName val="XLPoppy"/>
      <sheetName val="N`an_cong_cong"/>
      <sheetName val="NHALCONGdung"/>
      <sheetName val="Nha_cong`#/_g"/>
      <sheetName val="Cp&gt;10-Ln&lt;10"/>
      <sheetName val="Ln&lt;20"/>
      <sheetName val="EIRR&gt;1&lt;1"/>
      <sheetName val="EIRR&gt; 2"/>
      <sheetName val="EIRR&lt;2"/>
      <sheetName val="TSCD"/>
      <sheetName val="2000_x0010_000"/>
      <sheetName val="²"/>
      <sheetName val="Sh_x0003_"/>
      <sheetName val="Nhan cong`_x0003__.g"/>
      <sheetName val="chiet tinh"/>
      <sheetName val="Shegt6"/>
      <sheetName val="Shget7"/>
      <sheetName val="Sjeet8"/>
      <sheetName val="Sheeu15"/>
      <sheetName val="XXXYXXXX"/>
      <sheetName val="XL4Test5S"/>
      <sheetName val="Nhan_cong`#__g"/>
      <sheetName val="Nha_cong`#__g"/>
      <sheetName val="CLa"/>
      <sheetName val="²??t4"/>
      <sheetName val="Sh_x0003_?t3"/>
      <sheetName val="Overview"/>
      <sheetName val="tra-vat-lieu"/>
      <sheetName val="²_x0000__x0000_€t4"/>
      <sheetName val="²__t4"/>
      <sheetName val="MTL$-INTER"/>
      <sheetName val="²??€t4"/>
      <sheetName val="SUMMARY"/>
      <sheetName val="Sh_x0003__t3"/>
      <sheetName val="KQPTRLNgang"/>
      <sheetName val="DTCP"/>
      <sheetName val="HL4Poppy"/>
      <sheetName val="TRAN-TRUONG塅䕃⹌塅E(2)"/>
      <sheetName val="Tra KS"/>
      <sheetName val="uniBase"/>
      <sheetName val="vniBase"/>
      <sheetName val="abcBase"/>
      <sheetName val="TRAN-TRUONG????E(2)"/>
      <sheetName val="chu chuong"/>
      <sheetName val="Chart1"/>
      <sheetName val="Chi phi khac 4.3KH-CP"/>
      <sheetName val="DT32"/>
      <sheetName val="Phatsi��"/>
      <sheetName val="�_x0000__x0000_�t4"/>
      <sheetName val="�??�t4"/>
      <sheetName val="�"/>
      <sheetName val="Nhatkychung"/>
      <sheetName val="Nhatkychung - cu"/>
      <sheetName val="XL4Poppy_(2?"/>
      <sheetName val="NEW-PANEL"/>
      <sheetName val="Truot_nen"/>
      <sheetName val="chitimc"/>
      <sheetName val="_x0000__x0010_*_x0000__x0000__x0000_'"/>
      <sheetName val="Sheet!3"/>
      <sheetName val="DAMNEN KHONG HC"/>
      <sheetName val="DAM NEN HC"/>
      <sheetName val="XL4Po`py (2?"/>
      <sheetName val="Luong+may"/>
      <sheetName val="N`an cgng cong"/>
      <sheetName val="²__€t4"/>
      <sheetName val="M_x0014_C"/>
      <sheetName val="Chiet_tinh_dz35"/>
      <sheetName val="TRAN-TRUONG____E(2)"/>
      <sheetName val="THPD ±µ_x0008_&quot;_x0000__x0000__x0000_"/>
      <sheetName val="THPD ±µ_x0008_&quot;???"/>
      <sheetName val="nhan cong"/>
      <sheetName val="T_NG HOP VL-NC TT"/>
      <sheetName val="[DT32.xls]Nhan cong`#/.g"/>
      <sheetName val="[DT32.xls]Nha_x000e_ cong`#/.g"/>
      <sheetName val="[DT32.xls]Nhan cong`_x0003_/.g"/>
      <sheetName val="[DT32.xls]Nhan_cong`#/_g"/>
      <sheetName val="[DT32.xls]Nha_cong`#/_g"/>
      <sheetName val="[DT32.xls][DT32.xls]Nhan cong`#"/>
      <sheetName val="[DT32.xls][DT32.xls]Nha_x000e_ cong`#"/>
      <sheetName val="[DT32.xls][DT32.xls]Nhan cong`_x0003_"/>
      <sheetName val="[DT32.xls][DT32.xls]Nhan_cong`#"/>
      <sheetName val="[DT32.xls][DT32.xls]Nha_cong`#/"/>
      <sheetName val="_x0000__x0000__x0000__x0000__x0000__x0000__x0000__x0000_ (2)"/>
      <sheetName val="_x0000__x0000__x0000__x0000__x0000__x0000__x0000__x0000_ (2?"/>
      <sheetName val="JD"/>
      <sheetName val="CPTNo"/>
      <sheetName val="BXLDL"/>
      <sheetName val="cvc"/>
      <sheetName val="�__�t4"/>
      <sheetName val="KKKKKKKK"/>
      <sheetName val="XL4Poppy_(2_"/>
      <sheetName val="Quan Ly Ban Ve TKTC"/>
      <sheetName val="CODE"/>
      <sheetName val="QMCT"/>
      <sheetName val="?_x0010_*???'"/>
      <sheetName val="XL4Po`py (2_"/>
      <sheetName val="NHALCO_x000e_Gduong"/>
      <sheetName val="2      0"/>
      <sheetName val="TTDN"/>
      <sheetName val="XL4Po`py (2䀁"/>
      <sheetName val="@SO"/>
      <sheetName val="XN'4"/>
      <sheetName val="_x0000__x0000__x0000__x0000__x0000__x0000__x0000__x0000_ (2_"/>
      <sheetName val="_x0000__x0000__x0000__x0000__x0000__x0000__x0000__x0000__(2)"/>
      <sheetName val="KKKKKKKK (2)"/>
      <sheetName val="KKKKKKKK (2?"/>
      <sheetName val="KKKKKKKK (2_"/>
      <sheetName val="FA-LISTING"/>
      <sheetName val="XL_x005f_x0014_Poppy"/>
      <sheetName val="NHALCONGdu_x005f_x000f_ng"/>
      <sheetName val="Nha_x005f_x000e_ cong`#_.g"/>
      <sheetName val="Parem"/>
      <sheetName val="????????"/>
      <sheetName val="???????? (2)"/>
      <sheetName val="???????? (2?"/>
      <sheetName val="tuong"/>
      <sheetName val="Phatsi??"/>
      <sheetName val="????t4"/>
      <sheetName val="?"/>
      <sheetName val="________BLDG"/>
      <sheetName val="_x0004__x0000_"/>
      <sheetName val="Input"/>
      <sheetName val="THPD ±µ_x0008_&quot;___"/>
      <sheetName val="XXX೼_x0000_XXX"/>
      <sheetName val="_x0000__x0000__x0000__x0000__x0000__x0000__x0000__x0000__(2?"/>
      <sheetName val="_x0000__x0000__x0000__x0000__x0000__x0000__x0000__x0000__(2_"/>
      <sheetName val="KKKKKKKK_(2)"/>
      <sheetName val="S`eet13"/>
      <sheetName val="CHT_x0014_"/>
      <sheetName val="???????? (2_"/>
      <sheetName val="????????_(2)"/>
      <sheetName val="__x0010______"/>
      <sheetName val="X2.xls_x0002__x0000__x0000_ND_x0002_"/>
      <sheetName val="Cp_10_Ln_10"/>
      <sheetName val="Ln_20"/>
      <sheetName val="EIRR_1_1"/>
      <sheetName val="EIRR_ 2"/>
      <sheetName val="EIRR_2"/>
      <sheetName val="????????_(2?"/>
      <sheetName val="MTO REV.0"/>
      <sheetName val="GTTBA"/>
      <sheetName val="thag-go"/>
      <sheetName val="Lç khoan LK1"/>
      <sheetName val="LME"/>
      <sheetName val="Aux"/>
      <sheetName val="Detailed"/>
      <sheetName val="XXX೼?XXX"/>
      <sheetName val="²_x005f_x0000__x005f_x0000_t4"/>
      <sheetName val="bang tien luong"/>
      <sheetName val="________"/>
      <sheetName val="________ (2)"/>
      <sheetName val="________ (2_"/>
      <sheetName val="luong06"/>
      <sheetName val="KLHT"/>
      <sheetName val="_________(2)"/>
      <sheetName val="XXX೼"/>
      <sheetName val="10_x005f_x0010_00000"/>
      <sheetName val="Nhan cong`_x005f_x0003__.g"/>
      <sheetName val="Sh_x005f_x0003__x005f_x0000_t3"/>
      <sheetName val="Sh_x005f_x0003__t3"/>
      <sheetName val="Sh_x005f_x0003_"/>
      <sheetName val="2000_x005f_x0010_000"/>
      <sheetName val="²_x005f_x0000__x005f_x0000_€t4"/>
      <sheetName val="M_x005f_x0014_C"/>
      <sheetName val="�_x005f_x0000__x005f_x0000_�t4"/>
      <sheetName val="Nha_x005f_x000e_ cong`#/.g"/>
      <sheetName val="Nhan cong`_x005f_x0003_/.g"/>
      <sheetName val="Sh_x005f_x0003_?t3"/>
      <sheetName val="XL_x005f_x005f_x005f_x0014_Poppy"/>
      <sheetName val="NHALCONGdu_x005f_x005f_x005f_x000f_ng"/>
      <sheetName val="Nha_x005f_x005f_x005f_x000e_ cong`#_.g"/>
      <sheetName val="10_x005f_x005f_x005f_x0010_00000"/>
      <sheetName val="Nhan cong`_x005f_x005f_x005f_x0003__.g"/>
      <sheetName val="²_x005f_x005f_x005f_x0000__x005f_x005f_x005f_x0000_t4"/>
      <sheetName val="Sh_x005f_x005f_x005f_x0003__x005f_x005f_x005f_x0000_t3"/>
      <sheetName val="Sh_x005f_x005f_x005f_x0003__t3"/>
      <sheetName val="Sh_x005f_x005f_x005f_x0003_"/>
      <sheetName val="2000_x005f_x005f_x005f_x0010_000"/>
      <sheetName val="²_x005f_x005f_x005f_x0000__x005f_x005f_x005f_x0000_€t4"/>
      <sheetName val="M_x005f_x005f_x005f_x0014_C"/>
      <sheetName val="�_x005f_x005f_x005f_x0000__x005f_x005f_x005f_x0000_�t4"/>
      <sheetName val="XL_x005f_x005f_x005f_x005f_x005f_x005f_x005f_x0014_Popp"/>
      <sheetName val="NHALCONGdu_x005f_x005f_x005f_x005f_x005f_x005f_x0"/>
      <sheetName val="Nha_x005f_x005f_x005f_x005f_x005f_x005f_x005f_x000e_ co"/>
      <sheetName val="10_x005f_x005f_x005f_x005f_x005f_x005f_x005f_x0010_0000"/>
      <sheetName val="Nhan cong`_x005f_x005f_x005f_x005f_x005f_x005f_x0"/>
      <sheetName val="²_x005f_x005f_x005f_x005f_x005f_x005f_x005f_x0000__x005"/>
      <sheetName val="Sh_x005f_x005f_x005f_x005f_x005f_x005f_x005f_x0003__x00"/>
      <sheetName val="Sh_x005f_x005f_x005f_x005f_x005f_x005f_x005f_x0003__t3"/>
      <sheetName val="Sh_x005f_x005f_x005f_x005f_x005f_x005f_x005f_x0003_"/>
      <sheetName val="2000_x005f_x005f_x005f_x005f_x005f_x005f_x005f_x0010_00"/>
      <sheetName val="M_x005f_x005f_x005f_x005f_x005f_x005f_x005f_x0014_C"/>
      <sheetName val="�_x005f_x005f_x005f_x005f_x005f_x005f_x005f_x0000__x005"/>
      <sheetName val="DOJGIA"/>
      <sheetName val="Phatsi__"/>
      <sheetName val="[DT32.xls][DT32.xls][DT32.xls]N"/>
      <sheetName val="ĐM-KHAC"/>
      <sheetName val="12-XLT11"/>
      <sheetName val="12.2-TBT11"/>
      <sheetName val="8.2-TBT10"/>
      <sheetName val="14.1-TBD12"/>
      <sheetName val="6.1-TBD10"/>
      <sheetName val="10.1-TBD11"/>
      <sheetName val="th"/>
      <sheetName val="T.Tinh"/>
      <sheetName val="_x0004_?"/>
      <sheetName val="____t4"/>
      <sheetName val="_"/>
      <sheetName val="_DT32.xls__DT32.xls_Nhan cong`#"/>
      <sheetName val="_DT32.xls__DT32.xls_Nha_x000e_ cong`#"/>
      <sheetName val="_DT32.xls__DT32.xls_Nhan_cong`#"/>
      <sheetName val="_DT32.xls__DT32.xls__DT32.xls_N"/>
      <sheetName val="_DT32.xls__DT32.xls_Nhan cong`_x0003_"/>
      <sheetName val="X2.xls_x0002_"/>
      <sheetName val="_x0004__"/>
      <sheetName val="THKP"/>
      <sheetName val="Cash Voucher"/>
      <sheetName val="OFFICE"/>
      <sheetName val="Jul"/>
      <sheetName val="Aug"/>
      <sheetName val="Sep"/>
      <sheetName val="Oct"/>
      <sheetName val="Nov"/>
      <sheetName val="Dec"/>
      <sheetName val="Jan"/>
      <sheetName val="Feb"/>
      <sheetName val="Mar"/>
      <sheetName val="Jun"/>
      <sheetName val="O-B"/>
      <sheetName val="S-B"/>
      <sheetName val="V-B"/>
      <sheetName val="PCDH-KMV"/>
      <sheetName val="????????_(2_"/>
      <sheetName val="?__?t4"/>
      <sheetName val="Loading"/>
      <sheetName val="XXX೼_XXX"/>
      <sheetName val="Pricing Notes"/>
      <sheetName val="Shemt10"/>
      <sheetName val="Tri_bang"/>
      <sheetName val="CT_x0002__x0000_"/>
      <sheetName val="TD"/>
      <sheetName val="Thuc thanh"/>
      <sheetName val="X2.xls_x0002_??ND_x0002_"/>
      <sheetName val="CT_x0002_?"/>
      <sheetName val="CT -THVLNC"/>
      <sheetName val="Nhan_cong_cong1"/>
      <sheetName val="XL4Poppy_(2)1"/>
      <sheetName val="Nhan_cong`#/_g1"/>
      <sheetName val="PHU_XUAN1"/>
      <sheetName val="PHU_XUAN_(2)1"/>
      <sheetName val="TRAN-TRUONGXUAN_(2)1"/>
      <sheetName val="HOA_AN_(2)1"/>
      <sheetName val="XL4Poppy_(2䀁1"/>
      <sheetName val="N`an_cong_cong1"/>
      <sheetName val="XL4Poppy_(2?1"/>
      <sheetName val="dongia_(2)"/>
      <sheetName val="THPDMoi_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Tai_khoan"/>
      <sheetName val="EIRR&gt;_2"/>
      <sheetName val="Chiet_tinh_dz351"/>
      <sheetName val="Nhan_cong`#__g1"/>
      <sheetName val="HE_SO"/>
      <sheetName val="MTO_REV_2(ARMOR)"/>
      <sheetName val="Coc_32_m(Cho_mo)"/>
      <sheetName val="NHANCONGduo_g"/>
      <sheetName val="Nhan_ckng_cong"/>
      <sheetName val="XL4Pop0y_(2)"/>
      <sheetName val="Nhan_cong`/_g"/>
      <sheetName val="XL4Poppy_(2_1"/>
      <sheetName val="Sh"/>
      <sheetName val="Nhan_cong`__g"/>
      <sheetName val="Tra_KS"/>
      <sheetName val="Chi_phi_khac_4_3KH-CP"/>
      <sheetName val="DAMNEN_KHONG_HC"/>
      <sheetName val="DAM_NEN_HC"/>
      <sheetName val="Nhatkychung_-_cu"/>
      <sheetName val="chu_chuong"/>
      <sheetName val="XL4Po`py_(2?"/>
      <sheetName val="CHT"/>
      <sheetName val="_(2)1"/>
      <sheetName val="Quan_Ly_Ban_Ve_TKTC"/>
      <sheetName val="KKKKKKKK_(2?"/>
      <sheetName val="KKKKKKKK_(2_"/>
      <sheetName val="N`an_cgng_cong"/>
      <sheetName val="THPD_±µ&quot;"/>
      <sheetName val="T_NG_HOP_VL-NC_TT"/>
      <sheetName val="2______0"/>
      <sheetName val="XL4Po`py_(2䀁"/>
      <sheetName val="nhan_cong"/>
      <sheetName val="Sht3"/>
      <sheetName val="1000000"/>
      <sheetName val="Sh?t3"/>
      <sheetName val="Sh_t3"/>
      <sheetName val="2000000"/>
      <sheetName val="MC"/>
      <sheetName val="*'"/>
      <sheetName val="5%"/>
      <sheetName val="[DT32.xls]Nha_x005f_x000e_ cong`#/.g"/>
      <sheetName val="[DT32.xls]Nhan cong`_x005f_x0003_/.g"/>
      <sheetName val="[DT32.xls][DT32.xls]Nha_x005f_x000e_ "/>
      <sheetName val="[DT32.xls][DT32.xls]Nhan cong`_"/>
      <sheetName val="_DT32.xls_Nhan cong`#_.g"/>
      <sheetName val="_DT32.xls_Nha_x000e_ cong`#_.g"/>
      <sheetName val="_DT32.xls_Nhan cong`_x0003__.g"/>
      <sheetName val="_DT32.xls_Nhan_cong`#__g"/>
      <sheetName val="_DT32.xls_Nha_cong`#__g"/>
      <sheetName val="_DT32.xls__DT32.xls_Nha_cong`#_"/>
      <sheetName val="_x0010_*?'"/>
      <sheetName val="_________(2_"/>
      <sheetName val="BL.A1.8-1350"/>
      <sheetName val="_x005f_x0000__x005f_x0000__x005f_x0000__x005f_x0000__x0"/>
      <sheetName val="Gia vat tu"/>
      <sheetName val="KHOANDC"/>
      <sheetName val="P¤To"/>
      <sheetName val="KS1"/>
      <sheetName val="KS3"/>
      <sheetName val="LEGEND"/>
      <sheetName val="_DT32.xls__DT32.xls_Nha_x005f_x000e_ "/>
      <sheetName val="_DT32.xls__DT32.xls_Nhan cong`_"/>
      <sheetName val="tsc"/>
      <sheetName val="GTXL1"/>
      <sheetName val="DT"/>
      <sheetName val="VTTN"/>
      <sheetName val="VT"/>
      <sheetName val="TTDZ22"/>
      <sheetName val="[DT32.xls][DT32.xls]Nhan_cong`/"/>
      <sheetName val="[DT32.xls]Nhan_cong`#/_g1"/>
      <sheetName val="[DT32.xls]Nhan_cong`/_g"/>
      <sheetName val="luong thang 13"/>
      <sheetName val="Songay LV VP"/>
      <sheetName val="25D(1-10)"/>
      <sheetName val="THPD ±µ_x005f_x0008_&quot;"/>
      <sheetName val="THPD ±µ_x005f_x0008_&quot;___"/>
      <sheetName val="__x005f_x0010______"/>
      <sheetName val="Du_lieu"/>
      <sheetName val="dtxl"/>
      <sheetName val="KH-Q1,Q2,01"/>
      <sheetName val="Sh_x0003__x0000__x0000__x0000__x0000__x0000__x0000__x0000__x0000__x0000__x0000__x0001__x0000_뺔˖_x0000__x0004__x0000__x0000__x0000__x0000__x0000__x0000_ᮼ˗_x0000__x0000__x0000__x0000_"/>
      <sheetName val="NhanCong"/>
      <sheetName val="Config"/>
      <sheetName val="QD957"/>
      <sheetName val="_DT32.xls_Nha_x005f_x000e_ cong`#_.g"/>
      <sheetName val="_DT32.xls_Nhan cong`_x005f_x0003_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 refreshError="1"/>
      <sheetData sheetId="252" refreshError="1"/>
      <sheetData sheetId="253"/>
      <sheetData sheetId="254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0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TSCD DUNG CHUNG "/>
      <sheetName val="KHKHAUHAOTSCHUNG"/>
      <sheetName val="TSCDTOAN NHA MAY"/>
      <sheetName val="CPSXTOAN BO SP"/>
      <sheetName val="PBCPCHUNG CHO CAC DTUONG"/>
      <sheetName val="KluongKm2,4"/>
      <sheetName val="B.cao"/>
      <sheetName val="T.tiet"/>
      <sheetName val="T.N"/>
      <sheetName val="Congty"/>
      <sheetName val="VPPN"/>
      <sheetName val="XN74"/>
      <sheetName val="XN54"/>
      <sheetName val="XN33"/>
      <sheetName val="NK96"/>
      <sheetName val="XL4Test5"/>
      <sheetName val="YEU TO CONG"/>
      <sheetName val="TD 3DIEM"/>
      <sheetName val="TD 2DIEM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dn"/>
      <sheetName val="DU TOAN"/>
      <sheetName val="CHI TIET"/>
      <sheetName val="KLnt"/>
      <sheetName val="PHAN TICH"/>
      <sheetName val="XN79"/>
      <sheetName val="CTMT"/>
      <sheetName val="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dt-iphi"/>
      <sheetName val="TO HUNG"/>
      <sheetName val="CONGNHAN NE"/>
      <sheetName val="XINGUYEP"/>
      <sheetName val="TH331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luong"/>
      <sheetName val="Giatri"/>
      <sheetName val="Sheet3 (2)"/>
      <sheetName val="ìtoan"/>
      <sheetName val="rph (2)"/>
      <sheetName val="dap"/>
      <sheetName val="gpmb"/>
      <sheetName val="dt-kphi-iso-tong"/>
      <sheetName val="dt-kphi-iso-ctiet"/>
      <sheetName val="Sheet_x0001_1"/>
      <sheetName val="FPPN"/>
      <sheetName val="CHI_x0000_TIET"/>
      <sheetName val="PL tham dinh"/>
      <sheetName val="THDT"/>
      <sheetName val="KSTK"/>
      <sheetName val="DTCT"/>
      <sheetName val="PTVL"/>
      <sheetName val="Bu VC"/>
      <sheetName val="luong"/>
      <sheetName val="PTDG"/>
      <sheetName val="40000000"/>
      <sheetName val="50000000"/>
      <sheetName val="60000000"/>
      <sheetName val="70000000"/>
      <sheetName val="80000000"/>
      <sheetName val="90000000"/>
      <sheetName val="a0000000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Don gia chi tiet"/>
      <sheetName val="Du thau"/>
      <sheetName val="Tro giup"/>
      <sheetName val="dam"/>
      <sheetName val="Mocantho"/>
      <sheetName val="MoQL91"/>
      <sheetName val="tru"/>
      <sheetName val="dg"/>
      <sheetName val="10mduongsaumo"/>
      <sheetName val="ctt"/>
      <sheetName val="thanmkhao"/>
      <sheetName val="monho"/>
      <sheetName val="HK1"/>
      <sheetName val="HK2"/>
      <sheetName val="CANAM"/>
      <sheetName val="bao cao ngay 13-02"/>
      <sheetName val="CBG"/>
      <sheetName val="Nhap don gia VL dia _x0003__x0000_uong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P3-PanAn-Factored"/>
      <sheetName val="DGCT_x0006_"/>
      <sheetName val="LO 65+41B"/>
      <sheetName val="LO 48"/>
      <sheetName val="LO 47A"/>
      <sheetName val="LO 46B"/>
      <sheetName val="LO 45"/>
      <sheetName val="LO 44"/>
      <sheetName val="LO 46A"/>
      <sheetName val="LO 41A"/>
      <sheetName val="LO 66"/>
      <sheetName val="LO 42"/>
      <sheetName val="LO 47B"/>
      <sheetName val="LO 43"/>
      <sheetName val="LO 64"/>
      <sheetName val="LO 50"/>
      <sheetName val="LO 49 B "/>
      <sheetName val="LO 63"/>
      <sheetName val="LO 62"/>
      <sheetName val="LO 49 A"/>
      <sheetName val="LO 61"/>
      <sheetName val="NhapSl"/>
      <sheetName val="Nluc"/>
      <sheetName val="Tohop"/>
      <sheetName val="KT_Tthan"/>
      <sheetName val="Tra_TTTD"/>
      <sheetName val="ESTI."/>
      <sheetName val="DI-ESTI"/>
      <sheetName val="Phan tich don gia chi Uet"/>
      <sheetName val="GiaVL"/>
      <sheetName val="PTCT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She_x0000_t9"/>
      <sheetName val="TT_35NH"/>
      <sheetName val="_x0000_Ё_x0000__x0000__x0000__x0000_䀤_x0001__x0000__x0000__x0000__x0000_䀶_x0001__x0000_晦晦晦䀙_x0001__x0000__x0000__x0000__x0000_㿰_x0001_H-_x0000_ਈ_x0000_"/>
      <sheetName val="SPL4"/>
      <sheetName val="sut&lt;1 0"/>
      <sheetName val="Du_lieu"/>
      <sheetName val="nhan cong"/>
      <sheetName val="ctTBA"/>
      <sheetName val="tuong"/>
      <sheetName val="`u lun"/>
      <sheetName val="ma-pt"/>
      <sheetName val="coc duc"/>
      <sheetName val="ktduong"/>
      <sheetName val="cu"/>
      <sheetName val="KTcau2004"/>
      <sheetName val="KT2004XL#moi"/>
      <sheetName val="denbu"/>
      <sheetName val="thop"/>
      <sheetName val="He so"/>
      <sheetName val="PL Vua"/>
      <sheetName val="DPD"/>
      <sheetName val="DgDuong"/>
      <sheetName val="dgmo-tru"/>
      <sheetName val="dgdam"/>
      <sheetName val="Dam-Mo-Tru"/>
      <sheetName val="DTDuong"/>
      <sheetName val="GTXLc"/>
      <sheetName val="CPXLk"/>
      <sheetName val="KPTH"/>
      <sheetName val="Bang KL ket cau"/>
      <sheetName val="dv-kphi-cviet"/>
      <sheetName val="bvh-kphi"/>
      <sheetName val="PCCPCHUNG CHO CAC DTUONG"/>
      <sheetName val="Piers of Main Flyower (1)"/>
      <sheetName val="Du toan chi tiet_x0000_coc nuoc"/>
      <sheetName val="CTC_x000f_NG_02"/>
      <sheetName val="_x0004_GCong"/>
      <sheetName val="tai"/>
      <sheetName val="hoang"/>
      <sheetName val="hoang (2)"/>
      <sheetName val="hoang (3)"/>
      <sheetName val="IBASE"/>
      <sheetName val="dtct cong"/>
      <sheetName val="CHI"/>
      <sheetName val="Nhap don gia VL dia _x0003_"/>
      <sheetName val="Ё_x0000_䀤_x0001__x0000_䀶_x0001__x0000_晦晦晦䀙_x0001__x0000_㿰_x0001_H-_x0000_ਈ_x0000_ꏗ㵰휊䀁_x0001__x0000_尩슏⣵䀂"/>
      <sheetName val="_x0000_????_x0001__x0000__x0000__x0000__x0000_?_x0001_H-_x0000_?_x0000_????_x0001__x0000_????_x0001__x0000__x0000__x0000_"/>
      <sheetName val="Ё"/>
      <sheetName val="?_x0000_?_x0001__x0000_?_x0001__x0000_????_x0001__x0000_?_x0001_H-_x0000_?_x0000_????_x0001__x0000_????"/>
      <sheetName val="Phan tich don gia chi ˆUet"/>
      <sheetName val="?"/>
      <sheetName val="????_x0001_"/>
      <sheetName val="3cau"/>
      <sheetName val="266+623"/>
      <sheetName val="TXL(266+623"/>
      <sheetName val="DDCT"/>
      <sheetName val="M"/>
      <sheetName val="vln"/>
      <sheetName val="IN__x000e_X"/>
      <sheetName val="CHI?TIET"/>
      <sheetName val="Số liệu"/>
      <sheetName val="TKKYI"/>
      <sheetName val="TKKYII"/>
      <sheetName val="Tổng hợp theo học sinh"/>
      <sheetName val="XL4Test5 (2)"/>
      <sheetName val="PBCPCHUNG CHO CAC _x0007_{WÑNG"/>
      <sheetName val="Khu xu ly nuoc THiep-XD"/>
      <sheetName val="Box-Girder"/>
      <sheetName val="TN"/>
      <sheetName val="ND"/>
      <sheetName val="dt-kphi-ÿÿo-ctiet"/>
      <sheetName val="Sheet3ٺ_x0001_2)"/>
      <sheetName val="0_x0000__x0000_ﱸ͕_x0000__x0004__x0000__x0000__x0000__x0000__x0000__x0000_͕_x0000__x0000__x0000__x0000__x0000__x0000__x0000__x0000_列͕_x0000__x0000__x0013__x0000__x0000__x0000_"/>
      <sheetName val="NHAP"/>
      <sheetName val="Dbþgia"/>
      <sheetName val="Nhap don gia VL dia _x0003_?uong"/>
      <sheetName val="?Ё????䀤_x0001_????䀶_x0001_?晦晦晦䀙_x0001_????㿰_x0001_H-?ਈ?"/>
      <sheetName val="Ё?䀤_x0001_?䀶_x0001_?晦晦晦䀙_x0001_?㿰_x0001_H-?ਈ?ꏗ㵰휊䀁_x0001_?尩슏⣵䀂"/>
      <sheetName val="?????_x0001_?????_x0001_H-???????_x0001_?????_x0001_???"/>
      <sheetName val="???_x0001_??_x0001_?????_x0001_??_x0001_H-???????_x0001_?????"/>
      <sheetName val="????_x0001_??_x0001_H-???????_x0001_?????_x0001_?"/>
      <sheetName val="Giai trinh"/>
      <sheetName val="GTGT"/>
      <sheetName val="Mua vao TT"/>
      <sheetName val="Mua vao GTGT"/>
      <sheetName val="Bra"/>
      <sheetName val="BC HDon"/>
      <sheetName val="BC HDon Qui"/>
      <sheetName val="KE KHAI HDONG"/>
      <sheetName val="Recovered_Sheet1"/>
      <sheetName val="Recovered_Sheet2"/>
      <sheetName val="Thuc thanh"/>
      <sheetName val="Don gia"/>
      <sheetName val="[dtTKKT-98-106.xlsၝTHCDS11"/>
      <sheetName val="[dtTKKT-98-106.xls?THCDS11"/>
      <sheetName val="rotoduc"/>
      <sheetName val="Truc"/>
      <sheetName val="roto truc"/>
      <sheetName val="stato"/>
      <sheetName val="Day dt"/>
      <sheetName val="statoday"/>
      <sheetName val="stato tam say"/>
      <sheetName val="Than"/>
      <sheetName val="Stato ep"/>
      <sheetName val="Canh gio"/>
      <sheetName val="Napgio"/>
      <sheetName val="Nap-Hopcuc"/>
      <sheetName val="laprap"/>
      <sheetName val="Cocau"/>
      <sheetName val="Ss Z- GB"/>
      <sheetName val="tonghop"/>
      <sheetName val="Sheet19"/>
      <sheetName val="Sheet18"/>
      <sheetName val="vua_x0000__x0000__x0000__x0000__x0000__x0000__x0000__x0000__x0000__x0000__x0000_韘࿊_x0000__x0004__x0000__x0000__x0000__x0000__x0000__x0000_酐࿊_x0000__x0000__x0000__x0000__x0000_"/>
      <sheetName val="She"/>
      <sheetName val="rph_(2)"/>
      <sheetName val="dtoan_-ctiet"/>
      <sheetName val="NVBH_KHAC"/>
      <sheetName val="NVBH_HOAN"/>
      <sheetName val="sut_duong"/>
      <sheetName val="sut_am"/>
      <sheetName val="bu_lun"/>
      <sheetName val="xoi_lo_chan_ke"/>
      <sheetName val="dtoan_(4)"/>
      <sheetName val="dt-kphi_(2)"/>
      <sheetName val="B_cao"/>
      <sheetName val="T_tiet"/>
      <sheetName val="T_N"/>
      <sheetName val="Piers_of_Main_Flyover_(1)"/>
      <sheetName val="Cot_Tru1"/>
      <sheetName val="COC_KHOAN_M1"/>
      <sheetName val="COC_KHOAN_M2"/>
      <sheetName val="COC_KHOAN_T1"/>
      <sheetName val="COC_KHOAN_T5"/>
      <sheetName val="COC_KHOAN_T4"/>
      <sheetName val="COC_DONG"/>
      <sheetName val="DTCT_02__2595"/>
      <sheetName val="DU_TOAN"/>
      <sheetName val="CHI_TIET"/>
      <sheetName val="PHAN_TICH"/>
      <sheetName val="YEU_TO_CONG"/>
      <sheetName val="TD_3DIEM"/>
      <sheetName val="TD_2DIEM"/>
      <sheetName val="TSCD_DUNG_CHUNG_"/>
      <sheetName val="TSCDTOAN_NHA_MAY"/>
      <sheetName val="CPSXTOAN_BO_SP"/>
      <sheetName val="PBCPCHUNG_CHO_CAC_DTUONG"/>
      <sheetName val="THKL_nghiemthu"/>
      <sheetName val="DTCTtaluy_(2)"/>
      <sheetName val="KLDGTT&lt;120%_(2)"/>
      <sheetName val="TH_(2)"/>
      <sheetName val="nhan_cong"/>
      <sheetName val="Sheet3_(2)"/>
      <sheetName val="`u_lun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TO_HUNG"/>
      <sheetName val="CONGNHAN_NE"/>
      <sheetName val="Vatlieu_cau"/>
      <sheetName val="cau_DS11"/>
      <sheetName val="cau_DS12"/>
      <sheetName val="sut&lt;1_0"/>
      <sheetName val="Khu_xu_ly_nuoc_THiep-XD"/>
      <sheetName val="PL_tham_dinh"/>
      <sheetName val="Bu_VC"/>
      <sheetName val="NHTN"/>
      <sheetName val="QLDD"/>
      <sheetName val="Moi truong"/>
      <sheetName val="KHĐ"/>
      <sheetName val="coctuatrenda"/>
      <sheetName val="CDPS"/>
      <sheetName val="Giathanh1m3BT"/>
      <sheetName val="S²_x0000__x0000_2"/>
      <sheetName val="bth-kpha"/>
      <sheetName val="_x0000_?_x0000__x0000__x0000__x0000_?_x0001__x0000__x0000__x0000__x0000_?_x0001__x0000_????_x0001__x0000__x0000__x0000__x0000_?_x0001_H-_x0000_?_x0000_"/>
      <sheetName val="10mduongsa{ío"/>
      <sheetName val="???????_x0001_?????_x0001_?????_x0001_?????_x0001_H-???"/>
      <sheetName val="She?t9"/>
      <sheetName val="Pier"/>
      <sheetName val="Pile"/>
      <sheetName val="ptvì0-1"/>
      <sheetName val="md5!-52"/>
      <sheetName val="Du toan chi tiet"/>
      <sheetName val="0"/>
      <sheetName val="CPVUE_03"/>
      <sheetName val="T_x0004_ 3DIEM"/>
      <sheetName val="Rheet10"/>
      <sheetName val="KLD_x0007_TT&lt;120%"/>
      <sheetName val="dt-k0hi (2)"/>
      <sheetName val="DT_x0003_T_02"/>
      <sheetName val="NKC"/>
      <sheetName val="SoCaiT"/>
      <sheetName val="THDU"/>
      <sheetName val="MTO REV.2(ARMOR)"/>
      <sheetName val="Nhatkychung"/>
      <sheetName val="_"/>
      <sheetName val="_____x0001_"/>
      <sheetName val="Nhap don gia VL dia _x0003__uong"/>
      <sheetName val="_Ё____䀤_x0001_____䀶_x0001__晦晦晦䀙_x0001_____㿰_x0001_H-_ਈ_"/>
      <sheetName val="Ё_䀤_x0001__䀶_x0001__晦晦晦䀙_x0001__㿰_x0001_H-_ਈ_ꏗ㵰휊䀁_x0001__尩슏⣵䀂"/>
      <sheetName val="______x0001_______x0001_H-________x0001_______x0001____"/>
      <sheetName val="____x0001____x0001_______x0001____x0001_H-________x0001______"/>
      <sheetName val="_____x0001____x0001_H-________x0001_______x0001__"/>
      <sheetName val="________x0001_______x0001_______x0001_______x0001_H-___"/>
      <sheetName val="She_t9"/>
      <sheetName val="NVBH(HOAN"/>
      <sheetName val="dt-cphi-ctieT"/>
      <sheetName val="Piers of Main Flylyer (1)"/>
      <sheetName val="TinhToan"/>
      <sheetName val="???_x0001_??_x0001_?????_x0001_??_x0001_H-???"/>
      <sheetName val="fej"/>
      <sheetName val="DT1__x0010_3"/>
      <sheetName val="DGKE_00"/>
      <sheetName val="P4-T`nAn-Factored"/>
      <sheetName val="TD &quot;DIEM"/>
      <sheetName val="DEF"/>
      <sheetName val="DothiP1"/>
      <sheetName val="She%t11"/>
      <sheetName val="Nhap don gia VL dia áhuong"/>
      <sheetName val="uong mot ngay cong xay lap"/>
      <sheetName val="S? li?u"/>
      <sheetName val="T?ng h?p theo h?c sinh"/>
      <sheetName val="CHI TI_x0000__x0000_"/>
      <sheetName val="_x0000__x0000__x0000__x0000__x0000__x0000_??_x0000__x0000__x0013__x0000__x0000__x0000__x0000__x0000__x0000__x0000__x0000__x0000__x0000__x0000__x0000__x0000__x0000__x0000__x001f_[dtT"/>
      <sheetName val="COC KHOAN0T5"/>
      <sheetName val="DG೼�_02"/>
      <sheetName val="Sheet1 (3)"/>
      <sheetName val="Sheet1 (2)"/>
      <sheetName val="YE2_x0000__x0000_ CONG"/>
      <sheetName val="DGAT_02"/>
      <sheetName val="T²_x0000__x0000_8-49"/>
      <sheetName val="Tuong-ٺ_x0001_an"/>
      <sheetName val="t1_3"/>
      <sheetName val="TH_11"/>
      <sheetName val="CUAHANG"/>
      <sheetName val="MAKHACH"/>
      <sheetName val="XXXXXXX3"/>
      <sheetName val="INV"/>
      <sheetName val="Don_gia_chi_tiet"/>
      <sheetName val="Du_thau"/>
      <sheetName val="Tro_giup"/>
      <sheetName val="____x0001____x0001_______x0001____x0001_H-___"/>
      <sheetName val="Piers of Mai. Flyover (1)"/>
      <sheetName val="dt-kphi-isoiendo"/>
      <sheetName val="Quantity"/>
      <sheetName val="ULIT"/>
      <sheetName val="Load"/>
      <sheetName val="Gca may Buu dien"/>
      <sheetName val="882"/>
      <sheetName val="Giamay"/>
      <sheetName val="DM_GVT"/>
      <sheetName val="dt-kphi_x0010_øÿet"/>
      <sheetName val="Klu_x0016_4_x0000_DÀÀFN"/>
      <sheetName val="XXXXXXX2"/>
      <sheetName val="May chuyen nganh"/>
      <sheetName val="TT06"/>
      <sheetName val="KLDGTT&lt;1ü_x000c__x0000__x0000_(2)"/>
      <sheetName val="XXXXXXX4"/>
      <sheetName val="Du toan chi tiet?coc nuoc"/>
      <sheetName val="[_x001e__x001e__x001e__x001e__x001e__x001e__x001e__x001e__x001e__x001e__x001e__x001e__x001e__x001e__x001e__x001e__x001e__x001e__x001e__x001e__x001e__x001e__x001e__x001e__x001e__x001e__x001e__x001e__x001e_"/>
      <sheetName val="_x001e__x001e__x001e__x001e__x001e__x001e__x001e__x001e__x001e__x001e__x001e__x001e__x001e__x001e__x001e__x001e__x001e__x001e__x001e__x001e__x001e__x001e__x001e__x001e__x001e__x001e__x001e__x001e__x001e__x001e_"/>
      <sheetName val="vua_x0000_韘࿊_x0000__x0004__x0000_酐࿊_x0000_須࿊_x0000__x0004__x0000__x0016_[dtTKKT-98-10"/>
      <sheetName val="0??ﱸ͕?_x0004_??????͕????????列͕??_x0013_???"/>
      <sheetName val="TM_JCTC"/>
      <sheetName val="KLDGTT&lt;1ü_x000c_??(2)"/>
      <sheetName val="khluong"/>
      <sheetName val="vua???????????韘࿊?_x0004_??????酐࿊?????"/>
      <sheetName val="vua?韘࿊?_x0004_?酐࿊?須࿊?_x0004_?_x0016_[dtTKKT-98-10"/>
      <sheetName val="RCCPCHUNG CHO CAC DTUONG"/>
      <sheetName val="Eodule1"/>
      <sheetName val="tra_x0000__x0000__x0000__x0000__x0000_±@Z"/>
      <sheetName val="LO 5_x0009_"/>
      <sheetName val="PC-summary"/>
      <sheetName val="YE2?? CONG"/>
      <sheetName val="tra?????±@Z"/>
      <sheetName val="TT"/>
      <sheetName val="YE2"/>
      <sheetName val="0000000!"/>
      <sheetName val="CtVKdam_x0000_Ʀ_x0000__x0000__x0000__x0000__x0000_"/>
      <sheetName val="ma_pt"/>
      <sheetName val="bth-ëphi"/>
      <sheetName val="Du toan c`i tiet coc nuoc"/>
      <sheetName val="T2_x0000__x0000_)"/>
      <sheetName val="DG??_02"/>
      <sheetName val="tra"/>
      <sheetName val="sat"/>
      <sheetName val="ptvt"/>
      <sheetName val="Ctinh 10kV"/>
      <sheetName val="KL thanh toan-Xuan Dao"/>
      <sheetName val="?_x0000_???_x0010_??_x0000__x0004__x0000__x0000__x0000__x0000__x0000__x0000_??_x0000__x0000__x0000__x0000__x0000__x0000__x0000__x0000_??_x0000__x0000__x0006_"/>
      <sheetName val="KLDGTT&lt;1ü_x000c_"/>
      <sheetName val="CHI TI??"/>
      <sheetName val="DGKE]02"/>
      <sheetName val="dtmkphi-iso-tong"/>
      <sheetName val="S_ li_u"/>
      <sheetName val="T_ng h_p theo h_c sinh"/>
      <sheetName val="?????_x0010_???_x0004_????????????????????_x0006_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29">
          <cell r="Q29">
            <v>6091</v>
          </cell>
        </row>
        <row r="30">
          <cell r="Q30">
            <v>3500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 refreshError="1"/>
      <sheetData sheetId="365"/>
      <sheetData sheetId="366"/>
      <sheetData sheetId="367"/>
      <sheetData sheetId="368"/>
      <sheetData sheetId="369" refreshError="1"/>
      <sheetData sheetId="370" refreshError="1"/>
      <sheetData sheetId="371"/>
      <sheetData sheetId="372"/>
      <sheetData sheetId="373" refreshError="1"/>
      <sheetData sheetId="374" refreshError="1"/>
      <sheetData sheetId="375"/>
      <sheetData sheetId="376" refreshError="1"/>
      <sheetData sheetId="377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 refreshError="1"/>
      <sheetData sheetId="507" refreshError="1"/>
      <sheetData sheetId="508" refreshError="1"/>
      <sheetData sheetId="509"/>
      <sheetData sheetId="510" refreshError="1"/>
      <sheetData sheetId="511" refreshError="1"/>
      <sheetData sheetId="512"/>
      <sheetData sheetId="513"/>
      <sheetData sheetId="514"/>
      <sheetData sheetId="515" refreshError="1"/>
      <sheetData sheetId="516" refreshError="1"/>
      <sheetData sheetId="517"/>
      <sheetData sheetId="518"/>
      <sheetData sheetId="519" refreshError="1"/>
      <sheetData sheetId="520" refreshError="1"/>
      <sheetData sheetId="521"/>
      <sheetData sheetId="522" refreshError="1"/>
      <sheetData sheetId="523"/>
      <sheetData sheetId="524"/>
      <sheetData sheetId="525" refreshError="1"/>
      <sheetData sheetId="526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/>
      <sheetData sheetId="547" refreshError="1"/>
      <sheetData sheetId="548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 refreshError="1"/>
      <sheetData sheetId="558" refreshError="1"/>
      <sheetData sheetId="559"/>
      <sheetData sheetId="560" refreshError="1"/>
      <sheetData sheetId="561"/>
      <sheetData sheetId="562"/>
      <sheetData sheetId="563"/>
      <sheetData sheetId="564"/>
      <sheetData sheetId="565" refreshError="1"/>
      <sheetData sheetId="566"/>
      <sheetData sheetId="567"/>
      <sheetData sheetId="568"/>
      <sheetData sheetId="569" refreshError="1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/>
      <sheetData sheetId="591" refreshError="1"/>
      <sheetData sheetId="592" refreshError="1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/>
      <sheetData sheetId="600" refreshError="1"/>
      <sheetData sheetId="601"/>
      <sheetData sheetId="602" refreshError="1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 refreshError="1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/>
      <sheetData sheetId="631" refreshError="1"/>
      <sheetData sheetId="632" refreshError="1"/>
      <sheetData sheetId="6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KS"/>
      <sheetName val="DG"/>
      <sheetName val="CPTV"/>
      <sheetName val="TM"/>
      <sheetName val="Duong"/>
      <sheetName val="Cong"/>
      <sheetName val="VLHT"/>
      <sheetName val="LT sua"/>
      <sheetName val="00000000"/>
      <sheetName val="10000000"/>
      <sheetName val="20000000"/>
      <sheetName val="30000000"/>
      <sheetName val="40000000"/>
      <sheetName val="XL4Test5"/>
      <sheetName val="TQT"/>
      <sheetName val="THDT"/>
      <sheetName val="VC"/>
      <sheetName val="THVL-NC-M"/>
      <sheetName val="TH KSTK"/>
      <sheetName val="chi tiet KSTK"/>
      <sheetName val="Gia thanh"/>
      <sheetName val="chiet tinh"/>
      <sheetName val="bang tinh chi phi KSSB"/>
      <sheetName val="bang ke khoi luong"/>
      <sheetName val="bang tinh don gia khao sat"/>
      <sheetName val="bu nha cong"/>
      <sheetName val="phu cap"/>
      <sheetName val="bang luong"/>
      <sheetName val="bangtinhchiphi"/>
      <sheetName val="NC10"/>
      <sheetName val="VL10"/>
      <sheetName val="CFmay10"/>
      <sheetName val="627(10)"/>
      <sheetName val="T1"/>
      <sheetName val="Sheet2"/>
      <sheetName val="Sheet3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4"/>
      <sheetName val="Sheet5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CN"/>
      <sheetName val="Capphoivua"/>
      <sheetName val="cau"/>
      <sheetName val="nhua"/>
      <sheetName val="chitiet"/>
      <sheetName val="DuThauSuaLoi"/>
      <sheetName val="TongHopSuaLoi"/>
      <sheetName val="GT"/>
      <sheetName val="TH"/>
      <sheetName val="tienluong"/>
      <sheetName val="tong hop"/>
      <sheetName val="phan tich DG"/>
      <sheetName val="gia vat lieu"/>
      <sheetName val="gia xe may"/>
      <sheetName val="gia nhan cong"/>
      <sheetName val="KL DUONG DC L = 90m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MTL__INTER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 du toan "/>
      <sheetName val="Du toan "/>
      <sheetName val="C.Tinh"/>
      <sheetName val="TK_cap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DTCT"/>
      <sheetName val="PTVT"/>
      <sheetName val="THVT"/>
      <sheetName val="THGT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T9"/>
      <sheetName val="T6"/>
      <sheetName val="T3"/>
      <sheetName val="T10"/>
      <sheetName val="T2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Bang ke chi tiet "/>
      <sheetName val="PC"/>
      <sheetName val="Ph-Thu"/>
      <sheetName val="Ph-Thu (2)"/>
      <sheetName val="PC (2)"/>
      <sheetName val="Chart2"/>
      <sheetName val="PC (3)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"/>
      <sheetName val="MTO REV.2(ARMOR)"/>
      <sheetName val="TongHopSuaLoé"/>
      <sheetName val="VC-bocdo"/>
      <sheetName val="Chiettinh"/>
      <sheetName val="Chiphi"/>
      <sheetName val="T-nghiem"/>
      <sheetName val="T.hop-TN"/>
      <sheetName val="TH-DIEN"/>
      <sheetName val="KS-Thietke"/>
      <sheetName val="Vattu-tuphan"/>
      <sheetName val="Pbtru-trungthe"/>
      <sheetName val="PBcapABC"/>
      <sheetName val="vtthop"/>
      <sheetName val="Thau"/>
      <sheetName val="Mong"/>
      <sheetName val="CT-BT"/>
      <sheetName val="KHTT"/>
      <sheetName val="KHCBthan"/>
      <sheetName val="KHTTthan"/>
      <sheetName val="KHPC"/>
      <sheetName val="KHPCthan"/>
      <sheetName val="BC tån kho than"/>
      <sheetName val="KHPCthan2002"/>
      <sheetName val="VCTT"/>
      <sheetName val="VCTh"/>
      <sheetName val="bao ve"/>
      <sheetName val="doi xe"/>
      <sheetName val="lap may"/>
      <sheetName val="Co quan"/>
      <sheetName val="Xay dung"/>
      <sheetName val="ket cau"/>
      <sheetName val="luong le"/>
      <sheetName val="co khi"/>
      <sheetName val="BangTTKLQIV2000"/>
      <sheetName val="THTKnam 2000"/>
      <sheetName val="Kho than 9 thang"/>
      <sheetName val="KLQIII"/>
      <sheetName val="KL6thang"/>
      <sheetName val="KLQIV"/>
      <sheetName val="KL2000"/>
      <sheetName val="Kho gach 9 thang"/>
      <sheetName val="Kho gach2000"/>
      <sheetName val="BM moiBC2000"/>
      <sheetName val="KLQI2001"/>
      <sheetName val="KLQII2001"/>
      <sheetName val="BC ton kho than QI2001"/>
      <sheetName val="TonkhoQII"/>
      <sheetName val="THTon khoQ1&amp;GC"/>
      <sheetName val="TH ton kho 6 thang"/>
      <sheetName val="KL6 thang"/>
      <sheetName val="TKho QIV2000"/>
      <sheetName val="Ton kho 6 thang 2001"/>
      <sheetName val="KL QIV2001"/>
      <sheetName val="KL QI 2002"/>
      <sheetName val="KLQII02"/>
      <sheetName val="KL QIII02"/>
      <sheetName val="KL ca nam"/>
      <sheetName val="Bieu M4"/>
      <sheetName val="KLQ III2003"/>
      <sheetName val="KLQI2004"/>
      <sheetName val="TK 6&amp;ca nam 03"/>
      <sheetName val="Bieu M5"/>
      <sheetName val="TKQ3-04-m3a"/>
      <sheetName val="TK-Q3-04-M2A-dc,td"/>
      <sheetName val="1"/>
      <sheetName val=" 2"/>
      <sheetName val="2"/>
      <sheetName val="3"/>
      <sheetName val="4"/>
      <sheetName val="5"/>
      <sheetName val="6"/>
      <sheetName val="7"/>
      <sheetName val="8+9"/>
      <sheetName val="10"/>
      <sheetName val="11"/>
      <sheetName val="12"/>
      <sheetName val="13"/>
      <sheetName val="14"/>
      <sheetName val="15+16"/>
      <sheetName val="17"/>
      <sheetName val="18"/>
      <sheetName val="19"/>
      <sheetName val=" 20"/>
      <sheetName val=" 21"/>
      <sheetName val=" 22+23"/>
      <sheetName val="24"/>
      <sheetName val="25"/>
      <sheetName val="KH23"/>
      <sheetName val="26"/>
      <sheetName val=" 27"/>
      <sheetName val=" 28"/>
      <sheetName val="27"/>
      <sheetName val="28"/>
      <sheetName val=" "/>
      <sheetName val="30"/>
      <sheetName val="31"/>
      <sheetName val="TL"/>
      <sheetName val="CT"/>
      <sheetName val="GK"/>
      <sheetName val="917"/>
      <sheetName val="CB"/>
      <sheetName val="VP"/>
      <sheetName val="DATA"/>
      <sheetName val="CH"/>
      <sheetName val="LN"/>
      <sheetName val="GHI CHU"/>
      <sheetName val="Macro1"/>
      <sheetName val="Macro2"/>
      <sheetName val="Macro3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TK642"/>
      <sheetName val="Giao"/>
      <sheetName val="Bang Gia VL"/>
      <sheetName val="Tong Hop KP"/>
      <sheetName val=" DON GIA"/>
      <sheetName val="CHIET TINH THEO KH.SAT"/>
      <sheetName val="1380"/>
      <sheetName val="1381"/>
      <sheetName val="1382"/>
      <sheetName val="1383"/>
      <sheetName val="1384"/>
      <sheetName val="1385"/>
      <sheetName val="1387"/>
      <sheetName val="138"/>
      <sheetName val="141"/>
      <sheetName val="311-1"/>
      <sheetName val="3112"/>
      <sheetName val="3113"/>
      <sheetName val="3881-dl"/>
      <sheetName val="3882"/>
      <sheetName val="3881"/>
      <sheetName val="131-2"/>
      <sheetName val="1386"/>
      <sheetName val="131-1"/>
      <sheetName val="3882-l"/>
      <sheetName val="5 nam (tach)"/>
      <sheetName val="5 nam (tach) (2)"/>
      <sheetName val="KH 2003"/>
      <sheetName val="Hon cut"/>
      <sheetName val="Hon Soi"/>
      <sheetName val="HACHTOAN VAT DAU VAO CUA DOI"/>
      <sheetName val="DOICHIEU VAT DAU VAO"/>
      <sheetName val="LAITIENVAY"/>
      <sheetName val="LAITIENGOI"/>
      <sheetName val="SODU 3118"/>
      <sheetName val="SODU 3111"/>
      <sheetName val="SODU 141"/>
      <sheetName val="SODU3312 BUTRU"/>
      <sheetName val="SODU3312 VAT"/>
      <sheetName val="SODU 3312"/>
      <sheetName val="SODU 3311"/>
      <sheetName val="SODU 131"/>
      <sheetName val="KKQUY"/>
      <sheetName val="CONGCU DUNGCU VP"/>
      <sheetName val="DOANHTHU"/>
      <sheetName val="CANDOIKETOAN"/>
      <sheetName val="CANDOI"/>
      <sheetName val="CANDOI (2)"/>
      <sheetName val="CANDOI(3)"/>
      <sheetName val="00000001"/>
      <sheetName val="00000002"/>
      <sheetName val="00000003"/>
      <sheetName val="00000004"/>
      <sheetName val="kinhphi"/>
      <sheetName val="CPXL-DIEN"/>
      <sheetName val="THCPXAYLAP-XL"/>
      <sheetName val="chikhac"/>
      <sheetName val="CHENH LECH-XL"/>
      <sheetName val="KHOI LUONG-XL"/>
      <sheetName val="VLNCM-DIEN"/>
      <sheetName val="VLNCM-XL"/>
      <sheetName val="XXXXXXX0"/>
      <sheetName val="XXXXXXX1"/>
      <sheetName val="TL10PH"/>
      <sheetName val="bth "/>
      <sheetName val="Khoan"/>
      <sheetName val="cvc"/>
      <sheetName val="bcl "/>
      <sheetName val="Vinhi-Cbi"/>
      <sheetName val="Binh-R6"/>
      <sheetName val="Binh-CBi"/>
      <sheetName val="Thu-R6"/>
      <sheetName val="To4-Thang"/>
      <sheetName val="CB,DCTN"/>
      <sheetName val="CBCNV"/>
      <sheetName val="LamThemCBCNV "/>
      <sheetName val="UL"/>
      <sheetName val="MV06"/>
      <sheetName val="BR06"/>
      <sheetName val="TH06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LEGEND"/>
      <sheetName val="Quantity"/>
      <sheetName val="So lieu chung"/>
      <sheetName val="nhan cong"/>
      <sheetName val="PNT-QUOT-#3"/>
      <sheetName val="COAT&amp;WRAP-QIOT-#3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TK 911"/>
      <sheetName val="TK 711"/>
      <sheetName val="TK 63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Bang TH Dtm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/>
      <sheetData sheetId="337"/>
      <sheetData sheetId="338"/>
      <sheetData sheetId="339"/>
      <sheetData sheetId="340"/>
      <sheetData sheetId="341"/>
      <sheetData sheetId="342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 refreshError="1"/>
      <sheetData sheetId="357" refreshError="1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Chart1"/>
      <sheetName val="Phantich"/>
      <sheetName val="Toan_DA"/>
      <sheetName val="2004"/>
      <sheetName val="2005"/>
      <sheetName val="XL4Tes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00000000"/>
      <sheetName val="10000000"/>
      <sheetName val="XXXXXXX1"/>
      <sheetName val="20000000"/>
      <sheetName val="30000000"/>
      <sheetName val="gtxl-duone(11m)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'pmb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Sheet3"/>
      <sheetName val="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C.t)êt C.ty"/>
      <sheetName val="["/>
      <sheetName val="Thuc thanh"/>
      <sheetName val="tra-vat-lieu"/>
      <sheetName val="T.HDÔ CN"/>
      <sheetName val="PEDESB"/>
      <sheetName val="MTO REV.0"/>
      <sheetName val="tkkt-ql38-1-g-2"/>
      <sheetName val="CN kho doi"/>
      <sheetName val="CTHTchua TTn?ib?"/>
      <sheetName val="CN2004 N?p TCT"/>
      <sheetName val="_x0001_Y_x0000__x0004__x0000__x0000__x0000__x0001_Y_x0000__x0004__x0000__x0000__x0000__x0001_Y_x0000__x0004__x0000__x0000__x0000__x0001_Y_x0000__x0004__x0000__x0000__x0000_"/>
      <sheetName val="_x0001_Y_x0000__x0004__x0000__x0000__x0000__x0001_Y_x0000__x0004__x0000__x0000__x0000__x0001_Y_x0000__x0004__x0000__x0000__x0000_ _x0001_Y_x0000__x0004__x0000__x0000__x0000_"/>
      <sheetName val="_x0001_Y_x0000__x0004__x0000__x0000__x0000_ª_x0001_Y_x0000__x0004__x0000__x0000__x0000_«_x0001_Y_x0000__x0004__x0000__x0000__x0000_¬_x0001_Y_x0000__x0004__x0000__x0000__x0000_"/>
      <sheetName val="_x0001_Y_x0000__x0004__x0000__x0000__x0000_¶_x0001_Y_x0000__x0004__x0000__x0000__x0000_·_x0001_Y_x0000__x0004__x0000__x0000__x0000_¸_x0001_Y_x0000__x0004__x0000__x0000__x0000_"/>
      <sheetName val="_x0001_Y_x0000__x0004__x0000__x0000__x0000_Â_x0001_Y_x0000__x0004__x0000__x0000__x0000_Ã_x0001_Y_x0000__x0004__x0000__x0000__x0000_Ä_x0001_Y_x0000__x0004__x0000__x0000__x0000_"/>
      <sheetName val="dtxl-du_x0000_n_x0000_"/>
      <sheetName val="CTHTc(u_x0000_ _x0000_T*?ib?"/>
      <sheetName val="DCNCII"/>
      <sheetName val="_x0000__x0004__x0000__x0000__x0000__x0001_Y_x0000__x0004__x0000__x0000__x0000__x0001_Y_x0000__x0004__x0000__x0000__x0000__x0001_Y_x0000__x0004__x0000__x0000__x0000__x0001_"/>
      <sheetName val="_x0000__x0004__x0000__x0000__x0000_¥_x0001_Y_x0000__x0004__x0000__x0000__x0000_¦_x0001_Y_x0000__x0004__x0000__x0000__x0000_§_x0001_Y_x0000__x0004__x0000__x0000__x0000_¨_x0001_"/>
      <sheetName val="_x0000__x0004__x0000__x0000__x0000_±_x0001_Y_x0000__x0004__x0000__x0000__x0000_²_x0001_Y_x0000__x0004__x0000__x0000__x0000_³_x0001_Y_x0000__x0004__x0000__x0000__x0000_´_x0001_"/>
      <sheetName val="_x0000__x0004__x0000__x0000__x0000_½_x0001_Y_x0000__x0004__x0000__x0000__x0000_¾_x0001_Y_x0000__x0004__x0000__x0000__x0000_¿_x0001_Y_x0000__x0004__x0000__x0000__x0000_À_x0001_"/>
      <sheetName val="_x0000__x0004__x0000__x0000__x0000_É_x0001_Y_x0000__x0004__x0000__x0000__x0000_Ê_x0001_Y_x0000__x0004__x0000__x0000__x0000_Ë_x0001_Y_x0000__x0004__x0000__x0000__x0000_Ì_x0001_"/>
      <sheetName val="TN"/>
      <sheetName val="ND"/>
      <sheetName val="TH_DTXL_luu"/>
      <sheetName val="_x0001_Y_x0000__x0004__x0000__x0000__x0000_’_x0001_Y_x0000__x0004__x0000__x0000__x0000_“_x0001_Y_x0000__x0004__x0000__x0000__x0000_”_x0001_Y_x0000__x0004__x0000__x0000__x0000_"/>
      <sheetName val="_x0001_Y_x0000__x0004__x0000__x0000__x0000_ž_x0001_Y_x0000__x0004__x0000__x0000__x0000_Ÿ_x0001_Y_x0000__x0004__x0000__x0000__x0000_ _x0001_Y_x0000__x0004__x0000__x0000__x0000_"/>
      <sheetName val="T1-05"/>
      <sheetName val="T2-05"/>
      <sheetName val="T3-05"/>
      <sheetName val="T4-05"/>
      <sheetName val="T5-05"/>
      <sheetName val="T6-05"/>
      <sheetName val="T7-05"/>
      <sheetName val="T8-05"/>
      <sheetName val="T9-05"/>
      <sheetName val="T10-05"/>
      <sheetName val="T11-05"/>
      <sheetName val="T12-05"/>
      <sheetName val="btra"/>
      <sheetName val="V@PN"/>
      <sheetName val="chitimc"/>
      <sheetName val="BANGTRA"/>
      <sheetName val="gtxl-euone(11m)"/>
      <sheetName val="t02"/>
      <sheetName val="BaoVe"/>
      <sheetName val="Tr Cay"/>
      <sheetName val="T071"/>
      <sheetName val="TRONG CAY T8 (2)"/>
      <sheetName val="Tra_bang"/>
      <sheetName val="BaocaoC.noHopC."/>
      <sheetName val="gtxl-duoîe(11m)"/>
      <sheetName val="_x0001_Y?_x0004_???_x0001_Y?_x0004_???_x0001_Y?_x0004_???_x0001_Y?_x0004_???"/>
      <sheetName val="_x0001_Y?_x0004_???_x0001_Y?_x0004_???_x0001_Y?_x0004_??? _x0001_Y?_x0004_???"/>
      <sheetName val="_x0001_Y?_x0004_???ª_x0001_Y?_x0004_???«_x0001_Y?_x0004_???¬_x0001_Y?_x0004_???"/>
      <sheetName val="_x0001_Y?_x0004_???¶_x0001_Y?_x0004_???·_x0001_Y?_x0004_???¸_x0001_Y?_x0004_???"/>
      <sheetName val="_x0001_Y?_x0004_???Â_x0001_Y?_x0004_???Ã_x0001_Y?_x0004_???Ä_x0001_Y?_x0004_???"/>
      <sheetName val="?_x0004_???_x0001_Y?_x0004_???_x0001_Y?_x0004_???_x0001_Y?_x0004_???_x0001_"/>
      <sheetName val="?_x0004_???¥_x0001_Y?_x0004_???¦_x0001_Y?_x0004_???§_x0001_Y?_x0004_???¨_x0001_"/>
      <sheetName val="?_x0004_???±_x0001_Y?_x0004_???²_x0001_Y?_x0004_???³_x0001_Y?_x0004_???´_x0001_"/>
      <sheetName val="?_x0004_???½_x0001_Y?_x0004_???¾_x0001_Y?_x0004_???¿_x0001_Y?_x0004_???À_x0001_"/>
      <sheetName val="?_x0004_???É_x0001_Y?_x0004_???Ê_x0001_Y?_x0004_???Ë_x0001_Y?_x0004_???Ì_x0001_"/>
      <sheetName val="_x0001_Y"/>
      <sheetName val="_x0001_Y_x0000__x0004__x0000__x0001_Y_x0000__x0004__x0000__x0001_Y_x0000__x0004__x0000__x0001_Y_x0000__x0004__x0000__x0001_Y_x0000__x0004__x0000__x0001_"/>
      <sheetName val="_x0001_Y_x0000__x0004__x0000__x0001_Y_x0000__x0004__x0000__x0001_Y_x0000__x0004__x0000_ _x0001_Y_x0000__x0004__x0000_¡_x0001_Y_x0000__x0004__x0000_¢_x0001_"/>
      <sheetName val="_x0001_Y_x0000__x0004__x0000_ª_x0001_Y_x0000__x0004__x0000_«_x0001_Y_x0000__x0004__x0000_¬_x0001_Y_x0000__x0004__x0000_­_x0001_Y_x0000__x0004__x0000_®_x0001_"/>
      <sheetName val="_x0001_Y_x0000__x0004__x0000_¶_x0001_Y_x0000__x0004__x0000_·_x0001_Y_x0000__x0004__x0000_¸_x0001_Y_x0000__x0004__x0000_¹_x0001_Y_x0000__x0004__x0000_º_x0001_"/>
      <sheetName val="_x0001_Y_x0000__x0004__x0000_Â_x0001_Y_x0000__x0004__x0000_Ã_x0001_Y_x0000__x0004__x0000_Ä_x0001_Y_x0000__x0004__x0000_Å_x0001_Y_x0000__x0004__x0000_Æ_x0001_"/>
      <sheetName val="MTL$-INTER"/>
      <sheetName val="CN kho ðoi"/>
      <sheetName val="CTHTchýa TTn?ib?"/>
      <sheetName val="_x0001_Y_x0000__x0004__x0000__x0000__x0000_?_x0001_Y_x0000__x0004__x0000__x0000__x0000__x0001_Y_x0000__x0004__x0000__x0000__x0000_ _x0001_Y_x0000__x0004__x0000__x0000__x0000_"/>
      <sheetName val="_pmb"/>
      <sheetName val="_"/>
      <sheetName val="CTHTchua TTn_ib_"/>
      <sheetName val="CN2004 N_p TCT"/>
      <sheetName val="dtxl-du"/>
      <sheetName val="CN Tl￸04"/>
      <sheetName val="_x0001_Y_x0000__x0004__x0000_’_x0001_Y_x0000__x0004__x0000_“_x0001_Y_x0000__x0004__x0000_”_x0001_Y_x0000__x0004__x0000_•_x0001_Y_x0000__x0004__x0000_–_x0001_"/>
      <sheetName val="_x0001_Y_x0000__x0004__x0000_ž_x0001_Y_x0000__x0004__x0000_Ÿ_x0001_Y_x0000__x0004__x0000_ _x0001_Y_x0000__x0004__x0000_¡_x0001_Y_x0000__x0004__x0000_¢_x0001_"/>
      <sheetName val="_x0001_Y_x0000__x0004__x0000_¶_x0001_Y_x0004__x0000_·_x0001_Y_x0000__x0004__x0000_¸_x0001_Y_x0000__x0004__x0000_¹_x0001_Y_x0000__x0004__x0000_º_x0001_Y"/>
      <sheetName val="DG "/>
      <sheetName val="CTHTchýa TTn_ib_"/>
      <sheetName val="KLDG_x0014_T&lt;120% (2)"/>
      <sheetName val="_x0018_XXXXXX0"/>
      <sheetName val="N/ Ca.N"/>
      <sheetName val="CTHTchưa TTn᳙ibộ"/>
      <sheetName val="dtxl-du?n?"/>
      <sheetName val="THKL_nghiemthu"/>
      <sheetName val="DTCTtaluy_(2)"/>
      <sheetName val="KLDGTT&lt;120%_(2)"/>
      <sheetName val="TH_(2)"/>
      <sheetName val="tong_hop"/>
      <sheetName val="phan_tich_DG"/>
      <sheetName val="gia_vat_lieu"/>
      <sheetName val="gia_xe_may"/>
      <sheetName val="gia_nhan_cong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B2_3"/>
      <sheetName val="CL_XD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C_t)êt_C_ty"/>
      <sheetName val="Thuc_thanh"/>
      <sheetName val="YYYYYYYYYYY"/>
      <sheetName val="YYY Y¡Y¢Y£Y¤Y¥Y¦Y§Y¨"/>
      <sheetName val="YªY«Y¬Y­Y®Y¯Y°Y±Y²Y³Y´"/>
      <sheetName val="Y¶Y·Y¸Y¹YºY»Y¼Y½Y¾Y¿YÀ"/>
      <sheetName val="YÂYÃYÄYÅYÆYÇYÈYÉYÊYËYÌ"/>
      <sheetName val="giႀ￸nhan cong"/>
      <sheetName val="TSO_CHUNG"/>
      <sheetName val="_x0001_Y?_x0004_?_x0001_Y?_x0004_?_x0001_Y?_x0004_?_x0001_Y?_x0004_?_x0001_Y?_x0004_?_x0001_"/>
      <sheetName val="_x0001_Y?_x0004_?_x0001_Y?_x0004_?_x0001_Y?_x0004_? _x0001_Y?_x0004_?¡_x0001_Y?_x0004_?¢_x0001_"/>
      <sheetName val="_x0001_Y?_x0004_?ª_x0001_Y?_x0004_?«_x0001_Y?_x0004_?¬_x0001_Y?_x0004_?­_x0001_Y?_x0004_?®_x0001_"/>
      <sheetName val="_x0001_Y?_x0004_?¶_x0001_Y?_x0004_?·_x0001_Y?_x0004_?¸_x0001_Y?_x0004_?¹_x0001_Y?_x0004_?º_x0001_"/>
      <sheetName val="_x0001_Y?_x0004_?Â_x0001_Y?_x0004_?Ã_x0001_Y?_x0004_?Ä_x0001_Y?_x0004_?Å_x0001_Y?_x0004_?Æ_x0001_"/>
      <sheetName val="_x0001_Y?_x0004_?’_x0001_Y?_x0004_?“_x0001_Y?_x0004_?”_x0001_Y?_x0004_?•_x0001_Y?_x0004_?–_x0001_"/>
      <sheetName val="_x0001_Y?_x0004_?ž_x0001_Y?_x0004_?Ÿ_x0001_Y?_x0004_? _x0001_Y?_x0004_?¡_x0001_Y?_x0004_?¢_x0001_"/>
      <sheetName val="_x0001_Y?_x0004_???’_x0001_Y?_x0004_???“_x0001_Y?_x0004_???”_x0001_Y?_x0004_???"/>
      <sheetName val="_x0001_Y?_x0004_???ž_x0001_Y?_x0004_???Ÿ_x0001_Y?_x0004_??? _x0001_Y?_x0004_???"/>
      <sheetName val="_x0001_Y?_x0004_?¶_x0001_Y_x0004_?·_x0001_Y?_x0004_?¸_x0001_Y?_x0004_?¹_x0001_Y?_x0004_?º_x0001_Y"/>
      <sheetName val="_x0001_Y?_x0004_?ª_x0001_Y?_x0004_?«_x0001_Y?_x0004_?¬_x0001_Y?_x0004_?­_x0001_Y_x0004_?®_x0001_"/>
      <sheetName val="_x0000__x0004__x0000__x0000__x0000_™_x0001_Y_x0000__x0004__x0000__x0000__x0000_š_x0001_Y_x0000__x0004__x0000__x0000__x0000_›_x0001_Y_x0000__x0004__x0000__x0000__x0000_œ_x0001_"/>
      <sheetName val="?_x0004_???™_x0001_Y?_x0004_???š_x0001_Y?_x0004_???›_x0001_Y?_x0004_???œ_x0001_"/>
      <sheetName val="ATM"/>
      <sheetName val="BCA"/>
      <sheetName val="Anca"/>
      <sheetName val="TT Luong"/>
      <sheetName val="TTATM"/>
      <sheetName val="Duyet"/>
      <sheetName val="T_HDÔ_CN"/>
      <sheetName val="1-2_x0000__x0000__x0000__x0000__x0000__x0000__x0000__x0000__x0000__x0000__x0000_냼η_x0000__x0004__x0000__x0000__x0000__x0000__x0000__x0000_钌έ_x0000__x0000__x0000__x0000__x0000_"/>
      <sheetName val="VL????????"/>
      <sheetName val="MTO REV.2(ARMOR)"/>
      <sheetName val="N_ Ca.N"/>
      <sheetName val="CTHTc(u"/>
      <sheetName val="_x0001_Y?_x0004_????_x0001_Y?_x0004_???_x0001_Y?_x0004_??? _x0001_Y?_x0004_???"/>
      <sheetName val="DTCTtÑuy"/>
      <sheetName val="Tong KLBS"/>
      <sheetName val="_x0001_Y__x0004_____x0001_Y__x0004_____x0001_Y__x0004_____x0001_Y__x0004____"/>
      <sheetName val="_x0001_Y__x0004_____x0001_Y__x0004_____x0001_Y__x0004____ _x0001_Y__x0004____"/>
      <sheetName val="_x0001_Y__x0004____ª_x0001_Y__x0004____«_x0001_Y__x0004____¬_x0001_Y__x0004____"/>
      <sheetName val="_x0001_Y__x0004____¶_x0001_Y__x0004____·_x0001_Y__x0004____¸_x0001_Y__x0004____"/>
      <sheetName val="_x0001_Y__x0004____Â_x0001_Y__x0004____Ã_x0001_Y__x0004____Ä_x0001_Y__x0004____"/>
      <sheetName val="__x0004_____x0001_Y__x0004_____x0001_Y__x0004_____x0001_Y__x0004_____x0001_"/>
      <sheetName val="__x0004____¥_x0001_Y__x0004____¦_x0001_Y__x0004____§_x0001_Y__x0004____¨_x0001_"/>
      <sheetName val="__x0004____±_x0001_Y__x0004____²_x0001_Y__x0004____³_x0001_Y__x0004____´_x0001_"/>
      <sheetName val="__x0004____½_x0001_Y__x0004____¾_x0001_Y__x0004____¿_x0001_Y__x0004____À_x0001_"/>
      <sheetName val="__x0004____É_x0001_Y__x0004____Ê_x0001_Y__x0004____Ë_x0001_Y__x0004____Ì_x0001_"/>
      <sheetName val="_x0001_Y__x0004____’_x0001_Y__x0004____“_x0001_Y__x0004____”_x0001_Y__x0004____"/>
      <sheetName val="_x0001_Y__x0004____ž_x0001_Y__x0004____Ÿ_x0001_Y__x0004____ _x0001_Y__x0004____"/>
      <sheetName val="VL________"/>
      <sheetName val="dtxl-du_n_"/>
      <sheetName val="BaocanC.No2"/>
      <sheetName val="thdt"/>
      <sheetName val="ptvl0-1"/>
      <sheetName val="ptvl4-5"/>
      <sheetName val="4-5"/>
      <sheetName val="ptvl3-4"/>
      <sheetName val="3-4"/>
      <sheetName val="ptvl2-3"/>
      <sheetName val="vlcong"/>
      <sheetName val="ptvl1-2"/>
      <sheetName val="Box-Girder"/>
      <sheetName val="TH_x000d_DTXL-luu"/>
      <sheetName val="CPXD-TT-04-G_x0011_"/>
      <sheetName val="DTCT_x000d_G1"/>
      <sheetName val="ctTBA"/>
      <sheetName val="VapLieu"/>
      <sheetName val="CTHTc(u? ?T*?ib?"/>
      <sheetName val="_x0000__x0004__x0000__x0000__x0000_½_x0001_Y_x0000__x0004__x0000__x0000__x0000_¾_x0001_Y_x0000__x0004__x0000__x0000_¿_x0001_Y_x0000__x0004__x0000__x0000__x0000_À_x0001_"/>
      <sheetName val="gi??nhan cong"/>
      <sheetName val="1-2???????????냼η?_x0004_??????钌έ?????"/>
      <sheetName val="nhan cong"/>
      <sheetName val="_x0001_Y?_x0004_?Â_x0001_Y?_x0004_?Ã_x0001_Y?_x0004_?Ä_x0001_Y?_x0004_?Å_x0001_Y?_x0004_Æ_x0001_"/>
      <sheetName val="_x0001_Y__x0004___x0001_Y__x0004___x0001_Y__x0004___x0001_Y__x0004___x0001_Y__x0004___x0001_"/>
      <sheetName val="_x0001_Y__x0004___x0001_Y__x0004___x0001_Y__x0004__ _x0001_Y__x0004__¡_x0001_Y__x0004__¢_x0001_"/>
      <sheetName val="_x0001_Y__x0004__ª_x0001_Y__x0004__«_x0001_Y__x0004__¬_x0001_Y__x0004__­_x0001_Y__x0004__®_x0001_"/>
      <sheetName val="_x0001_Y__x0004__¶_x0001_Y__x0004__·_x0001_Y__x0004__¸_x0001_Y__x0004__¹_x0001_Y__x0004__º_x0001_"/>
      <sheetName val="_x0001_Y__x0004__Â_x0001_Y__x0004__Ã_x0001_Y__x0004__Ä_x0001_Y__x0004__Å_x0001_Y__x0004_Æ_x0001_"/>
      <sheetName val="CN Tl?04"/>
      <sheetName val="뉃_x0000_Tchưa TTnộibộ"/>
      <sheetName val="7_x0010_000000"/>
      <sheetName val="Truot_nen"/>
      <sheetName val="_x0000__x0004__x0000__x0000__x0000__x0001_Y_x0000__x0004__x0000__x0000__x0000_?_x0001_Y_x0000__x0004__x0000__x0000__x0000__x0001_Y_x0000__x0004__x0000__x0000__x0000__x0001_"/>
      <sheetName val="_x0001_Y__x0004__Â_x0001_Y__x0004__Ã_x0001_Y__x0004__Ä_x0001_Y__x0004__Å_x0001_Y__x0004__Æ_x0001_"/>
      <sheetName val="_x0001_Y__x0004__¶_x0001_Y_x0004__·_x0001_Y__x0004__¸_x0001_Y__x0004__¹_x0001_Y__x0004__º_x0001_Y"/>
      <sheetName val="_x0001_Y__x0004__ª_x0001_Y__x0004__«_x0001_Y__x0004__¬_x0001_Y__x0004__­_x0001_Y_x0004__®_x0001_"/>
      <sheetName val="Dữ liệu"/>
      <sheetName val="Khối lượng"/>
      <sheetName val="Dự toán"/>
      <sheetName val="Vật tư"/>
      <sheetName val="Phân tích"/>
      <sheetName val="&lt;Phân tích&gt;"/>
      <sheetName val="Kinh phí"/>
      <sheetName val="Thuyết minh"/>
      <sheetName val="Bìa HS"/>
      <sheetName val="Tiến độ"/>
      <sheetName val="_x0004_?_x0001_Y?_x0004_?_x0001_Y?_x0004_?_x0001_Y?_x0004_?_x0001_"/>
      <sheetName val="_x0004_?¥_x0001_Y?_x0004_?¦_x0001_Y?_x0004_?§_x0001_Y?_x0004_?¨_x0001_"/>
      <sheetName val="_x0004_?±_x0001_Y?_x0004_?²_x0001_Y?_x0004_?³_x0001_Y?_x0004_?´_x0001_"/>
      <sheetName val="_x0004_?½_x0001_Y?_x0004_?¾_x0001_Y?_x0004_?¿_x0001_Y?_x0004_?À_x0001_"/>
      <sheetName val="_x0004_?É_x0001_Y?_x0004_?Ê_x0001_Y?_x0004_?Ë_x0001_Y?_x0004_?Ì_x0001_"/>
      <sheetName val="Thanh,Toan"/>
      <sheetName val="Sheet03"/>
      <sheetName val="gia x_x0000__x0000__x0000__x0000__x0000_"/>
      <sheetName val="t-ql38-1-g-2.xls][_x0000__x0000__x0000__x0000__x0000__x0000__x0000__x0000__x0000__x0000__x0000_??"/>
      <sheetName val="tkku-ql38-1-g-2"/>
      <sheetName val="Tien do thi²_x0000__x0000_g"/>
      <sheetName val="Soil"/>
      <sheetName val="TH_x000a_DTXL-luu"/>
      <sheetName val="DTCT_x000a_G1"/>
      <sheetName val="tra-vau-lieu"/>
      <sheetName val="[tkkt-ql38-1-g-2.xls_gtxl-cau"/>
      <sheetName val="heso"/>
      <sheetName val="Congty_x0000__x0000__x0000__x0000__x0000__x0000__x0000__x0000__x0000__x0000__x0009__x0000_좤ϭ_x0000__x0004__x0000__x0000__x0000__x0000__x0000__x0000_ꃰϭ"/>
      <sheetName val="_x0001_Y_x0000__x0004__x0000__x0000__x0000_Â_x0001_X_x0000__x0004__x0000__x0000__x0000_Ã_x0001_Y_x0000__x0004__x0000__x0000__x0000_Ä_x0001_Y_x0000__x0004__x0000__x0000__x0000_"/>
      <sheetName val="BTHTchua TTn?ib?"/>
      <sheetName val="1-2___________냼η__x0004_______钌έ_____"/>
      <sheetName val="_x0001_Y__x0004______x0001_Y__x0004_____x0001_Y__x0004____ _x0001_Y__x0004____"/>
      <sheetName val="뉃?Tchưa TTnộibộ"/>
      <sheetName val="[tkkt-ql38-1-g-2.xls]N/ Ca.N"/>
      <sheetName val="_x0001_Y__x0004__’_x0001_Y__x0004__“_x0001_Y__x0004__”_x0001_Y__x0004__•_x0001_Y__x0004__–_x0001_"/>
      <sheetName val="_x0001_Y__x0004__ž_x0001_Y__x0004__Ÿ_x0001_Y__x0004__ _x0001_Y__x0004__¡_x0001_Y__x0004__¢_x0001_"/>
      <sheetName val="__x0004____™_x0001_Y__x0004____š_x0001_Y__x0004____›_x0001_Y__x0004____œ_x0001_"/>
      <sheetName val="CN_kho_doi"/>
      <sheetName val="CTHTchua_TTn?ib?"/>
      <sheetName val="CN2004_N?p_TCT"/>
      <sheetName val="t-ql38-1-g-2.xls][?????????????"/>
      <sheetName val="gia x?????"/>
      <sheetName val="CTHTc(u_ _T__ib_"/>
      <sheetName val="CN Tl_04"/>
      <sheetName val="gi__nhan cong"/>
      <sheetName val="90100000"/>
      <sheetName val="_x0004_"/>
      <sheetName val="_x0000__x0004__x0000__x0000__x0000__x0001_Y_x0000__x0004__x0000__x0000__x0000__x0001_Y_x0000__x0004__x0000__x0000__x0000__x0001_࡙_x0000__x0004__x0000__x0000__x0000__x0001_"/>
      <sheetName val="1-2_x0000_냼η_x0000__x0004__x0000_钌έ_x0000_넬η_x0000__x0000__x0016_[tkkt-ql38-1-"/>
      <sheetName val="뉃"/>
      <sheetName val="Tien do thi²??g"/>
      <sheetName val="gtrinh"/>
      <sheetName val="1-2?냼η?_x0004_?钌έ?넬η??_x0016_[tkkt-ql38-1-"/>
      <sheetName val="?_x0004_???½_x0001_Y?_x0004_???¾_x0001_Y?_x0004_??¿_x0001_Y?_x0004_???À_x0001_"/>
      <sheetName val="1-2????_x0004_????????_x0016_[tkkt-ql38-1-"/>
      <sheetName val="1-2??????????????_x0004_?????????????"/>
      <sheetName val="1-2_x0000_??_x0000__x0004__x0000_??_x0000_??_x0000__x0000__x0016_[tkkt-ql38-1-"/>
      <sheetName val="1-2_x0000__x0000__x0000__x0000__x0000__x0000__x0000__x0000__x0000__x0000__x0000_??_x0000__x0004__x0000__x0000__x0000__x0000__x0000__x0000_??_x0000__x0000__x0000__x0000__x0000_"/>
      <sheetName val="_x0001_Y_x0000__x0004__x0000__x0000__x0000_?_x0001_Y_x0000__x0004__x0000__x0000__x0000_Ÿ_x0001_Y_x0000__x0004__x0000__x0000__x0000_ _x0001_Y_x0000__x0004__x0000__x0000__x0000_"/>
      <sheetName val="_x0004___x0001_Y__x0004___x0001_Y__x0004___x0001_Y__x0004___x0001_"/>
      <sheetName val="_x0004__¥_x0001_Y__x0004__¦_x0001_Y__x0004__§_x0001_Y__x0004__¨_x0001_"/>
      <sheetName val="_x0004__±_x0001_Y__x0004__²_x0001_Y__x0004__³_x0001_Y__x0004__´_x0001_"/>
      <sheetName val="_x0004__½_x0001_Y__x0004__¾_x0001_Y__x0004__¿_x0001_Y__x0004__À_x0001_"/>
      <sheetName val="_x0004__É_x0001_Y__x0004__Ê_x0001_Y__x0004__Ë_x0001_Y__x0004__Ì_x0001_"/>
      <sheetName val="Tien do thi²"/>
      <sheetName val="BAOGTRA"/>
      <sheetName val="ptvt"/>
      <sheetName val="MTO_REV_0"/>
      <sheetName val="_x005f_x0001_Y"/>
      <sheetName val="Confi_x0000_"/>
      <sheetName val="_x005f_x0001_Y_x005f_x0000__x005f_x0004__x005f_x0000__x"/>
      <sheetName val="_x005f_x0000__x005f_x0004__x005f_x0000__x005f_x0000__x0"/>
      <sheetName val="_x0001_Y_x0000_D_x0000__x0000__x0000_ª_x0001_Y_x0000__x0004__x0000__x0000__x0000_«_x0001_Y_x0000__x0004__x0000__x0000__x0000_¬_x0001_Y_x0000__x0004__x0000__x0000__x0000_"/>
      <sheetName val="CHITIET VL-NC-TT-3p"/>
      <sheetName val="?_x0000_?Tchua TTn?ib?"/>
      <sheetName val="CTHTchua_TTn_ib_"/>
      <sheetName val="CN2004_N_p_TCT"/>
      <sheetName val="t-ql38-1-g-2.xls__"/>
      <sheetName val="CTHTc(u? T*?ib?"/>
      <sheetName val="Shmet2"/>
      <sheetName val="\.HopCNo"/>
      <sheetName val="Y’Y“Y”Y•Y–Y—Y˜Y™YšY›Yœ"/>
      <sheetName val="YžYŸY Y¡Y¢Y£Y¤Y¥Y¦Y§Y¨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/>
      <sheetData sheetId="435" refreshError="1"/>
      <sheetData sheetId="4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10000000"/>
      <sheetName val="XL4Poppy"/>
      <sheetName val="[M560Hop luc.xls㮈10000000"/>
      <sheetName val="_M560Hop luc.xls㮈10000000"/>
    </sheetNames>
    <sheetDataSet>
      <sheetData sheetId="0" refreshError="1">
        <row r="303">
          <cell r="E303">
            <v>2.0999999999999998E-2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du tru di BT,TV,BPhuoc1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ong hop"/>
      <sheetName val="phan tich DG"/>
      <sheetName val="gia vat lieu"/>
      <sheetName val="gia xe may"/>
      <sheetName val="gia nhan cong"/>
      <sheetName val="XL4Test5"/>
      <sheetName val="CBR"/>
      <sheetName val="Congty"/>
      <sheetName val="VPPN"/>
      <sheetName val="XN74"/>
      <sheetName val="XN54"/>
      <sheetName val="XN33"/>
      <sheetName val="NK96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00000000"/>
      <sheetName val="1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m345+400-km345+500 (2)"/>
      <sheetName val="km337+00-km337+34 (3)"/>
      <sheetName val="cong ty so 9 VINACONEX"/>
      <sheetName val="cong ty so 9 VINACONEX (2)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KHNN"/>
      <sheetName val="DPRRtm"/>
      <sheetName val="CT"/>
      <sheetName val="CLVL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MTO REV_0"/>
      <sheetName val="Quang T2i"/>
      <sheetName val="Quang Ngaa"/>
      <sheetName val="K243 K98"/>
      <sheetName val="_x000b_255"/>
      <sheetName val="ၨt 24-11"/>
      <sheetName val="BD52"/>
      <sheetName val="Coc 52"/>
      <sheetName val="BD225"/>
      <sheetName val="Coc 225"/>
      <sheetName val="[99Q3299(REV.0).xlsÝK253 AC"/>
      <sheetName val="Ha Thanh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uong cong_x0000_vu hcm (7;) (2)"/>
      <sheetName val=""/>
      <sheetName val="VAY"/>
      <sheetName val="Bom"/>
      <sheetName val="Chart1"/>
      <sheetName val="thang1"/>
      <sheetName val="DT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DTCT"/>
      <sheetName val="PTVT"/>
      <sheetName val="THDT"/>
      <sheetName val="THVT"/>
      <sheetName val="THGT"/>
      <sheetName val=" bdca3"/>
      <sheetName val=" BDA3"/>
      <sheetName val="CHAM CONG  nam2004"/>
      <sheetName val="CA 3 &amp; DOC HAI 04"/>
      <sheetName val=" BVCQ"/>
      <sheetName val=" BVBH"/>
      <sheetName val=" BVPXL"/>
      <sheetName val="DSKH HN"/>
      <sheetName val="NKY "/>
      <sheetName val="DS-TT"/>
      <sheetName val=" HN NHAP"/>
      <sheetName val="KHO HN"/>
      <sheetName val="CNO "/>
      <sheetName val="Cham cong (5)"/>
      <sheetName val="TL kenh Hon Cut"/>
      <sheetName val="Hon Soi"/>
      <sheetName val="THUTHAU6Tџ2000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Duong 79 - Goi 2 (2)"/>
      <sheetName val="Duong 79 - Goi 2"/>
      <sheetName val="Duong79-Goi 2-BS2004"/>
      <sheetName val="Duong NM Z 143"/>
      <sheetName val="Duong 88-VT (3)"/>
      <sheetName val="Duong 88-VT (2)"/>
      <sheetName val="The kho"/>
      <sheetName val="Duong 88-VT"/>
      <sheetName val="Duong Tanphu Daithanh"/>
      <sheetName val="Rang Duoi"/>
      <sheetName val="Duong 21A-DongMo"/>
      <sheetName val="Cau Ngoi Tom"/>
      <sheetName val="Tinhlo316 LAPHU-THANHSON"/>
      <sheetName val="Tinh lo 316 gd 2"/>
      <sheetName val="Tinh lo 316 QT (2)"/>
      <sheetName val="Tinh lo 316 QT"/>
      <sheetName val="Didan Hovan-Camdinh "/>
      <sheetName val="Tinh lo80 TTCT"/>
      <sheetName val="De bao Son Tay 03"/>
      <sheetName val="Tinh lo80 "/>
      <sheetName val="Suoi oi - Ao vua (2)"/>
      <sheetName val="Suoi oi - Ao vua"/>
      <sheetName val="TT HLTH - DHBP"/>
      <sheetName val="Duong Che - Hop Thinh"/>
      <sheetName val="Duong Pheo Che - HB"/>
      <sheetName val="Duong VQG Ba Vi-Goi1"/>
      <sheetName val="Ke TANDUC NX"/>
      <sheetName val="The kho ke tan duc"/>
      <sheetName val="Ke TANDUC "/>
      <sheetName val="Cau Bon (2)"/>
      <sheetName val="Cau Bon"/>
      <sheetName val="Duong Dainghia Sap xep"/>
      <sheetName val="Duong Dainghia-Antien Goi2"/>
      <sheetName val="The kho Dai nghia an tien (2)"/>
      <sheetName val="Duong Nguyen Van Troi - SX"/>
      <sheetName val="The kho Nguyen Van Troi"/>
      <sheetName val="Duong Nguyen Van Troi - GD2"/>
      <sheetName val="The kho Tuyen5"/>
      <sheetName val="Tuyen5 - Dung"/>
      <sheetName val="Tuyen5 - NX"/>
      <sheetName val="Kenh T10XS"/>
      <sheetName val="The khoKenh T10"/>
      <sheetName val="Kenh T10"/>
      <sheetName val="lan trai em"/>
      <sheetName val="lan trai tan hong"/>
      <sheetName val="lan trai chi"/>
      <sheetName val="Duong be tong The"/>
      <sheetName val="Duong be tong The goc"/>
      <sheetName val="The xi mang"/>
      <sheetName val="The cat den"/>
      <sheetName val="The cat vang"/>
      <sheetName val="The soi"/>
      <sheetName val="The Gach"/>
      <sheetName val="The Thep"/>
      <sheetName val="The Nhua duong"/>
      <sheetName val="The Go"/>
      <sheetName val="The dat"/>
      <sheetName val="The Giay dau"/>
      <sheetName val="The cay tre"/>
      <sheetName val="The cui"/>
      <sheetName val="The Day thep"/>
      <sheetName val="The Son"/>
      <sheetName val="The Dinh"/>
      <sheetName val="The Bot da"/>
      <sheetName val="Duong be tong Chung tu (2)"/>
      <sheetName val="Duong be tong Chung tu"/>
      <sheetName val="Duong be tong"/>
      <sheetName val="Duong 21A-DoicamNX"/>
      <sheetName val="The kho duong 21A doi cam"/>
      <sheetName val="Duong 21A-Doicam Sua"/>
      <sheetName val="Ke Vu En"/>
      <sheetName val="Ke Cat tru"/>
      <sheetName val="Duong vao VQG Bavi-Goi2"/>
      <sheetName val="Duong Nhi Khe"/>
      <sheetName val="Duong DL DaiDong"/>
      <sheetName val="Duong te tieu ba tha "/>
      <sheetName val="Duong TTBT dau"/>
      <sheetName val="Duong TTBT dung (2)"/>
      <sheetName val="Duong TTBT gop"/>
      <sheetName val="Duong te tieu ba tha Goc"/>
      <sheetName val="Duong Tuyen 5 dau"/>
      <sheetName val=" Tuyen 5 D,Mo+B.sung (2)"/>
      <sheetName val="Duong TTBT dung"/>
      <sheetName val=" Tuyen 5 D,Mo+B.sung"/>
      <sheetName val="Duong Tuyen 5 D,Mo"/>
      <sheetName val="TT GD II"/>
      <sheetName val="Bo sung T5 D.Mo"/>
      <sheetName val="Di dan Tan Duc"/>
      <sheetName val="Dien Di dan Tan Duc (2)"/>
      <sheetName val="MAU  (2)"/>
      <sheetName val="MAU 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 t="b">
            <v>1</v>
          </cell>
          <cell r="K1" t="str">
            <v xml:space="preserve"> </v>
          </cell>
          <cell r="L1">
            <v>0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??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 xml:space="preserve"> </v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8">
          <cell r="J8">
            <v>238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B20" t="str">
            <v>5S</v>
          </cell>
          <cell r="C20">
            <v>3.5</v>
          </cell>
          <cell r="D20">
            <v>2.11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27</v>
          </cell>
          <cell r="B32" t="str">
            <v>TOTAL (ALT-1)</v>
          </cell>
          <cell r="C32">
            <v>0</v>
          </cell>
          <cell r="D32">
            <v>0</v>
          </cell>
          <cell r="E32" t="str">
            <v xml:space="preserve"> 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C33">
            <v>0</v>
          </cell>
          <cell r="D33">
            <v>0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 t="str">
            <v xml:space="preserve"> 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???? </v>
          </cell>
          <cell r="C36">
            <v>508</v>
          </cell>
          <cell r="D36" t="str">
            <v>SET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C40">
            <v>0</v>
          </cell>
          <cell r="D40">
            <v>0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????</v>
          </cell>
          <cell r="C41">
            <v>0</v>
          </cell>
          <cell r="D41">
            <v>0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39</v>
          </cell>
          <cell r="B44" t="str">
            <v>LIGHTING FIXTURE</v>
          </cell>
          <cell r="C44">
            <v>508</v>
          </cell>
          <cell r="D44" t="str">
            <v>SET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 xml:space="preserve"> 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 xml:space="preserve"> </v>
          </cell>
          <cell r="D46" t="str">
            <v xml:space="preserve"> 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0">
          <cell r="F80">
            <v>0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 t="str">
            <v xml:space="preserve">  6.9KV VCB 1250A , MCC PANEL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A136" t="str">
            <v>A.8.1</v>
          </cell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A137">
            <v>6</v>
          </cell>
          <cell r="B137" t="str">
            <v xml:space="preserve"> @ORN S@D@KER W/ EPOXY _x0007_-T 13304-002</v>
          </cell>
          <cell r="C137">
            <v>16</v>
          </cell>
          <cell r="D137" t="str">
            <v>SET</v>
          </cell>
          <cell r="E137">
            <v>4976</v>
          </cell>
          <cell r="F137">
            <v>0</v>
          </cell>
          <cell r="G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E166">
            <v>0</v>
          </cell>
          <cell r="F166">
            <v>0.11700000000000001</v>
          </cell>
          <cell r="G166">
            <v>35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A283">
            <v>9</v>
          </cell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9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0.41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 xml:space="preserve"> 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 xml:space="preserve"> 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 xml:space="preserve"> 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0.35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F449">
            <v>2.23</v>
          </cell>
          <cell r="G449">
            <v>11.72</v>
          </cell>
          <cell r="H449">
            <v>13.950000000000001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4">
          <cell r="A534" t="str">
            <v>J.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/>
      <sheetData sheetId="388"/>
      <sheetData sheetId="389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TBA"/>
      <sheetName val="XL4Poppy"/>
      <sheetName val="NC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XL4Poppy"/>
      <sheetName val="Sheet1"/>
      <sheetName val="Sheet2"/>
      <sheetName val="Sheet3"/>
      <sheetName val="TT_10KV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Du toan"/>
      <sheetName val="00000000"/>
      <sheetName val="XL4Poppy"/>
      <sheetName val="HT"/>
      <sheetName val="CS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TBA"/>
      <sheetName val="Sheet1"/>
      <sheetName val="TBA"/>
      <sheetName val="00000000"/>
      <sheetName val="XL4Poppy"/>
      <sheetName val="Giai trinh"/>
    </sheetNames>
    <sheetDataSet>
      <sheetData sheetId="0" refreshError="1">
        <row r="197">
          <cell r="A197" t="str">
            <v>GT - 16</v>
          </cell>
          <cell r="C197" t="str">
            <v>Mãng cét M12-2</v>
          </cell>
        </row>
        <row r="200">
          <cell r="E200">
            <v>848.90499999999986</v>
          </cell>
        </row>
        <row r="201">
          <cell r="E201">
            <v>2.037372</v>
          </cell>
        </row>
        <row r="202">
          <cell r="E202">
            <v>3.6647849999999997</v>
          </cell>
        </row>
        <row r="205">
          <cell r="E205">
            <v>7.29432E-2</v>
          </cell>
        </row>
        <row r="206">
          <cell r="E206">
            <v>1.9341000000000001E-2</v>
          </cell>
        </row>
        <row r="207">
          <cell r="E207">
            <v>3.0853500000000002E-2</v>
          </cell>
        </row>
        <row r="210">
          <cell r="E210">
            <v>108</v>
          </cell>
        </row>
        <row r="213">
          <cell r="E213">
            <v>2.5380000000000003E-2</v>
          </cell>
        </row>
        <row r="214">
          <cell r="E214">
            <v>0.43200000000000005</v>
          </cell>
        </row>
        <row r="215">
          <cell r="I215">
            <v>1523473.6331750001</v>
          </cell>
        </row>
        <row r="224">
          <cell r="I224">
            <v>553434.27</v>
          </cell>
        </row>
        <row r="225">
          <cell r="A225" t="str">
            <v>GT - 17</v>
          </cell>
          <cell r="C225" t="str">
            <v>Mãng cét M12-1</v>
          </cell>
        </row>
        <row r="228">
          <cell r="E228">
            <v>535.81874999999991</v>
          </cell>
        </row>
        <row r="229">
          <cell r="E229">
            <v>1.2859649999999998</v>
          </cell>
        </row>
        <row r="230">
          <cell r="E230">
            <v>2.3131687499999996</v>
          </cell>
        </row>
        <row r="233">
          <cell r="E233">
            <v>5.5756800000000002E-2</v>
          </cell>
        </row>
        <row r="234">
          <cell r="E234">
            <v>1.4783999999999999E-2</v>
          </cell>
        </row>
        <row r="235">
          <cell r="E235">
            <v>2.3584000000000001E-2</v>
          </cell>
        </row>
        <row r="238">
          <cell r="E238">
            <v>77</v>
          </cell>
        </row>
        <row r="241">
          <cell r="E241">
            <v>1.8095E-2</v>
          </cell>
        </row>
        <row r="242">
          <cell r="E242">
            <v>0.30800000000000005</v>
          </cell>
        </row>
        <row r="243">
          <cell r="I243">
            <v>1021255.2376562497</v>
          </cell>
        </row>
        <row r="252">
          <cell r="I252">
            <v>383709.66000000003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i trinh"/>
      <sheetName val="HT"/>
      <sheetName val="CS"/>
      <sheetName val="Du toan"/>
      <sheetName val="00000000"/>
      <sheetName val="00000001"/>
      <sheetName val="XL4Poppy"/>
      <sheetName val="Sheet1"/>
      <sheetName val="Sheet2"/>
      <sheetName val="Sheet3"/>
      <sheetName val="GTTB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Dinh muc du toan"/>
      <sheetName val="Config"/>
      <sheetName val="AutoClose"/>
      <sheetName val="total"/>
      <sheetName val="(viet)"/>
      <sheetName val="dictionary"/>
      <sheetName val="New(eng)"/>
      <sheetName val="RFI(eng)SW-sun"/>
      <sheetName val="RFI(eng)HVP-sun"/>
      <sheetName val="RFI(eng)SW"/>
      <sheetName val="RFI(eng)SW (2)"/>
      <sheetName val="RFI(eng)HVP"/>
      <sheetName val="RFI(eng)Lab."/>
      <sheetName val="RFI -add"/>
      <sheetName val="SILICATE"/>
      <sheetName val="vt"/>
    </sheetNames>
    <sheetDataSet>
      <sheetData sheetId="0"/>
      <sheetData sheetId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u bao LL xe"/>
      <sheetName val="K.Tra do vong dan hoi"/>
      <sheetName val="Tinh truot"/>
      <sheetName val="Tinh Keo uon"/>
      <sheetName val="Cac bang tra"/>
      <sheetName val="About"/>
      <sheetName val="ctdz35"/>
      <sheetName val="DGKV1"/>
      <sheetName val="GVTKV1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Du_lieu"/>
      <sheetName val="SILICATE"/>
      <sheetName val="Income Statement"/>
      <sheetName val="Shareholders' Equity"/>
      <sheetName val="PTDG (2)"/>
      <sheetName val="MTO REV.0"/>
      <sheetName val="dieuchinh"/>
      <sheetName val="gtrin⁨"/>
      <sheetName val="DM tt van DZ 35 kV"/>
      <sheetName val="Hoá Đơn NV"/>
      <sheetName val="Long"/>
      <sheetName val="Son Tay"/>
      <sheetName val="Hoa Binh"/>
      <sheetName val="Thuong Tin"/>
      <sheetName val="Vang Lai"/>
      <sheetName val="NV6"/>
      <sheetName val="NV7"/>
      <sheetName val="NV8"/>
      <sheetName val="NV9"/>
      <sheetName val="NV10"/>
      <sheetName val="Tong Xuat"/>
      <sheetName val="Tong Nhap"/>
      <sheetName val="Nhap Xuat Ton"/>
      <sheetName val="Ton Kho Ban Giao Chi Oanh"/>
      <sheetName val="QC"/>
      <sheetName val="NV"/>
      <sheetName val="So xuat hang Nuoc"/>
      <sheetName val="The kho Nuoc"/>
      <sheetName val="So Xuat hang Dac"/>
      <sheetName val="The kho Dac"/>
      <sheetName val="13.BANG CT"/>
      <sheetName val="14.MMUS GIUA NHIP"/>
      <sheetName val="4.HSPBngang"/>
      <sheetName val="6.Tinh tai"/>
      <sheetName val="2 NSl"/>
      <sheetName val="17.US CHU tho a_b"/>
      <sheetName val="15.MMUS GOI"/>
      <sheetName val="5.BANG I"/>
      <sheetName val="Tien lumng MB-2"/>
      <sheetName val="Tien lumng MB-5"/>
      <sheetName val="DG_QUANG NINH"/>
      <sheetName val="Hướng dẫn"/>
      <sheetName val="Ví dụ hàm Vlookup"/>
      <sheetName val="Gvl_QN"/>
      <sheetName val="Gvlks_QN"/>
      <sheetName val="     ien 110 kV"/>
      <sheetName val="NC Day su      ien"/>
      <sheetName val="     ien 35 kV"/>
      <sheetName val="chitimc"/>
      <sheetName val="dtxl"/>
      <sheetName val="KH-Q1,Q2,01"/>
      <sheetName val="Hu?ng d?n"/>
      <sheetName val="Ví d? hàm Vlookup"/>
      <sheetName val="Thep dia"/>
      <sheetName val="THDT DZ 010 kV"/>
      <sheetName val="XL4Poppy"/>
      <sheetName val="LKVL_CK_HT_GD1"/>
      <sheetName val="CHITIET VL_NC"/>
      <sheetName val="VCV_BE_TONG"/>
      <sheetName val="TTDZ22"/>
      <sheetName val="NHATKY"/>
      <sheetName val="cot_xa"/>
      <sheetName val="Mong"/>
      <sheetName val="CT -THVLNC"/>
      <sheetName val="VL-NCf 35 KV"/>
      <sheetName val="M@-2"/>
      <sheetName val="gvl_x0000__x0000__x0000__x0000__x0000__x0000__x0000__x0000__x0000__x0000__x0000__x0000_쉘ž_x0000__x0004__x0000__x0000__x0000__x0000__x0000__x0000_॔ǥ_x0000__x0000__x0000__x0000_"/>
      <sheetName val="Hu_ng d_n"/>
      <sheetName val="Ví d_ hàm Vlookup"/>
      <sheetName val="DE tu van"/>
      <sheetName val="Chiettinh dz0,4"/>
      <sheetName val="gtrin?"/>
      <sheetName val="Hoá Ðon NV"/>
      <sheetName val="MTL$-INTER"/>
      <sheetName val="gvl????????????쉘ž?_x0004_??????॔ǥ????"/>
      <sheetName val="gtrin_"/>
      <sheetName val="TTVanChuyen"/>
      <sheetName val="Tien luonc LB-2"/>
      <sheetName val="Tien luong MB%4"/>
      <sheetName val="Tien luong LBK"/>
      <sheetName val="Tien duong MP-12"/>
      <sheetName val="ML18-6"/>
      <sheetName val="Sheut2"/>
      <sheetName val="gaathanh1"/>
      <sheetName val="ctdg"/>
      <sheetName val="tonghop"/>
      <sheetName val="DG_LANG SON"/>
      <sheetName val="Gvl_LS"/>
      <sheetName val="Gvlks_LS"/>
      <sheetName val="Tie~ luong M4T-1"/>
      <sheetName val="gvl____________쉘ž__x0004_______॔ǥ____"/>
      <sheetName val="Revenue"/>
      <sheetName val="gvl_x0000_쉘ž_x0000__x0004__x0000_॔ǥ_x0000_쌄ž_x0000_O_x0000_J[DZ110K~1.XLS"/>
      <sheetName val="PTVT"/>
      <sheetName val="DGKS"/>
      <sheetName val="KSTK"/>
      <sheetName val="THKP"/>
      <sheetName val="XL"/>
      <sheetName val="DTCT"/>
      <sheetName val="PTDG"/>
      <sheetName val="GiaTB"/>
      <sheetName val="THMayTC"/>
      <sheetName val="THVT"/>
      <sheetName val="Hý?ng d?n"/>
      <sheetName val="Hoá Ðõn NV"/>
      <sheetName val="TONG_x000b_E3p "/>
      <sheetName val="'iathanh1"/>
      <sheetName val="CHITIE_x0004_ VL-NC-_x0004_T -1p"/>
      <sheetName val="CHITIET _x0016_L-NC"/>
      <sheetName val="_x0006_C"/>
      <sheetName val="KP_x0016_C-BD "/>
      <sheetName val="THCT"/>
      <sheetName val="THDZ0,4"/>
      <sheetName val="TH DZ35"/>
      <sheetName val="THTram"/>
      <sheetName val="kinh phí XD"/>
      <sheetName val="VL,NC,MTC"/>
      <sheetName val="_x0000__x0000__x0000__x0000__x0000__x0000__x0000__x0000__x0000__x0000__x0000__x0000_J[DZ110K~1.XLS]THPD"/>
      <sheetName val="????????????J[DZ110K~1.XLS]THPD"/>
      <sheetName val="gvl____________?__x0004_______?g____"/>
      <sheetName val="g-vl"/>
      <sheetName val="Phu kien 1࠱0 kV"/>
      <sheetName val="T_x000f_NG HOP VL-NC TT"/>
      <sheetName val="gvl?쉘ž?_x0004_?॔ǥ?쌄ž?O?J[DZ110K~1.XLS"/>
      <sheetName val="Don_gia"/>
      <sheetName val="DM_tu_van_DZ_110_kV"/>
      <sheetName val="DM_tu_van_DZ_35_kV"/>
      <sheetName val="DM_tu_van"/>
      <sheetName val="táng_hîp"/>
      <sheetName val="THDT_DZ_110_kV"/>
      <sheetName val="VL-NC-M_110_KV"/>
      <sheetName val="Phu_kien_110_kV"/>
      <sheetName val="NC_Day_su_Phu_kien"/>
      <sheetName val="THDT_DZ_35_kV"/>
      <sheetName val="VL-NC-M_35_KV"/>
      <sheetName val="Phu_kien_35_kV"/>
      <sheetName val="Tiep_dia"/>
      <sheetName val="Tien_luong_M4T-1"/>
      <sheetName val="Tien_luong_M4T-2"/>
      <sheetName val="Tien_luong_M4T-3"/>
      <sheetName val="Tien_luong_MB-1"/>
      <sheetName val="Tien_luong_MB-2"/>
      <sheetName val="Tien_luong_MB-3"/>
      <sheetName val="Tien_luong_MB-4"/>
      <sheetName val="Tien_luong_MB-5"/>
      <sheetName val="Tien_luong_MBK"/>
      <sheetName val="Gia_thanh_chuoi_su"/>
      <sheetName val="Tien_luong_MB-6"/>
      <sheetName val="Tien_luong_MP-12"/>
      <sheetName val="Truoc_thue)"/>
      <sheetName val="Tong_hop_1"/>
      <sheetName val="Xay_lap"/>
      <sheetName val="Chi_tiet1"/>
      <sheetName val="Chi_tiet"/>
      <sheetName val="Bu_VL"/>
      <sheetName val="Phu kiej 35 kV"/>
      <sheetName val="Ti%n luong L4T-2"/>
      <sheetName val="Tidn luong MB-2"/>
      <sheetName val="Tien huong MB-3"/>
      <sheetName val="MP_x000d_12"/>
      <sheetName val="Tien luong MP-02"/>
      <sheetName val="Cheet2"/>
      <sheetName val="PL4Test1"/>
      <sheetName val="THPP.3"/>
      <sheetName val="DH,CD_x000c_THCN.1"/>
      <sheetName val="K.Tra do vkng dan hoi"/>
      <sheetName val="Abgut"/>
      <sheetName val="Tien luong L4T-2"/>
      <sheetName val="Tien huong MB-5"/>
      <sheetName val="DH,CD,DHCN.3"/>
      <sheetName val="ÿhaoÿgo"/>
      <sheetName val="DZ 35"/>
      <sheetName val="Cto"/>
      <sheetName val="tm"/>
      <sheetName val="ck"/>
      <sheetName val="th"/>
      <sheetName val="dt"/>
      <sheetName val="cl"/>
      <sheetName val="sl"/>
      <sheetName val="dth"/>
      <sheetName val="vt"/>
      <sheetName val="vc1"/>
      <sheetName val="vc2"/>
      <sheetName val="db"/>
      <sheetName val="nl"/>
      <sheetName val="tra2"/>
      <sheetName val=""/>
      <sheetName val="____________J_DZ110K~1.XLS_THPD"/>
      <sheetName val="gvl_______________x0004________g____"/>
      <sheetName val="Hý_ng d_n"/>
      <sheetName val="BK-C T"/>
      <sheetName val="MP_x000a_12"/>
      <sheetName val="BK04"/>
      <sheetName val="KB"/>
      <sheetName val="DZ 0.4"/>
      <sheetName val="NC Dai su Phu kien"/>
      <sheetName val="Dinh nghia"/>
      <sheetName val="gvl_x0000__x0000__x0000__x0000__x0000__x0000__x0000__x0000__x0000__x0000__x0000__x0000_?_x0000__x0004__x0000__x0000__x0000__x0000__x0000__x0000_?g_x0000__x0000__x0000__x0000_"/>
      <sheetName val="ru4Test5"/>
      <sheetName val="gvl??????????????_x0004_???????g????"/>
      <sheetName val="gvl_x0000_?_x0000__x0004__x0000_?g_x0000_?_x0000_O_x0000_J[DZ110K~1.XLS"/>
      <sheetName val="Tong hop"/>
      <sheetName val="LJVL-CK-HT-GD1"/>
      <sheetName val="DGVT"/>
      <sheetName val="gvl_x0000__x0000__x0000__x0000__x0000__x0000__x0000__x0000__x0000__x0000__x0000__x0000_??_x0000__x0004__x0000__x0000__x0000__x0000__x0000__x0000_??_x0000__x0000__x0000__x0000_"/>
      <sheetName val="Gia_GC_Satthep"/>
      <sheetName val="_iathanh1"/>
      <sheetName val="Balance Sheet"/>
      <sheetName val="DM_tu_van_DZ_110_kV1"/>
      <sheetName val="DM_tu_van_DZ_35_kV1"/>
      <sheetName val="DM_tu_van1"/>
      <sheetName val="Don_gia1"/>
      <sheetName val="táng_hîp1"/>
      <sheetName val="THDT_DZ_110_kV1"/>
      <sheetName val="VL-NC-M_110_KV1"/>
      <sheetName val="Phu_kien_110_kV1"/>
      <sheetName val="NC_Day_su_Phu_kien1"/>
      <sheetName val="THDT_DZ_35_kV1"/>
      <sheetName val="VL-NC-M_35_KV1"/>
      <sheetName val="Phu_kien_35_kV1"/>
      <sheetName val="Tiep_dia1"/>
      <sheetName val="Tien_luong_M4T-11"/>
      <sheetName val="Tien_luong_M4T-21"/>
      <sheetName val="Tien_luong_M4T-31"/>
      <sheetName val="Tien_luong_MB-11"/>
      <sheetName val="Tien_luong_MB-21"/>
      <sheetName val="Tien_luong_MB-31"/>
      <sheetName val="Tien_luong_MB-41"/>
      <sheetName val="Tien_luong_MB-51"/>
      <sheetName val="Tien_luong_MBK1"/>
      <sheetName val="Gia_thanh_chuoi_su1"/>
      <sheetName val="Tien_luong_MB-61"/>
      <sheetName val="Tien_luong_MP-121"/>
      <sheetName val="Truoc_thue)1"/>
      <sheetName val="Tong_hop_11"/>
      <sheetName val="Xay_lap1"/>
      <sheetName val="Chi_tiet11"/>
      <sheetName val="Chi_tiet2"/>
      <sheetName val="Bu_VL1"/>
      <sheetName val="THPDMoi__(2)"/>
      <sheetName val="dongia_(2)"/>
      <sheetName val="TONG_HOP_VL-NC"/>
      <sheetName val="TONGKE3p_"/>
      <sheetName val="TH_VL,_NC,_DDHT_Thanhphuoc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13_BANG_CT"/>
      <sheetName val="14_MMUS_GIUA_NHIP"/>
      <sheetName val="4_HSPBngang"/>
      <sheetName val="6_Tinh_tai"/>
      <sheetName val="2_NSl"/>
      <sheetName val="17_US_CHU_tho_a_b"/>
      <sheetName val="15_MMUS_GOI"/>
      <sheetName val="5_BANG_I"/>
      <sheetName val="Du_bao_LL_xe"/>
      <sheetName val="K_Tra_do_vong_dan_hoi"/>
      <sheetName val="Tinh_truot"/>
      <sheetName val="Tinh_Keo_uon"/>
      <sheetName val="Cac_bang_tra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DM_tt_van_DZ_35_kV"/>
      <sheetName val="Hoá_Đơn_NV"/>
      <sheetName val="Son_Tay"/>
      <sheetName val="Hoa_Binh"/>
      <sheetName val="Thuong_Tin"/>
      <sheetName val="Vang_Lai"/>
      <sheetName val="Tong_Xuat"/>
      <sheetName val="Tong_Nhap"/>
      <sheetName val="Nhap_Xuat_Ton"/>
      <sheetName val="Ton_Kho_Ban_Giao_Chi_Oanh"/>
      <sheetName val="So_xuat_hang_Nuoc"/>
      <sheetName val="The_kho_Nuoc"/>
      <sheetName val="So_Xuat_hang_Dac"/>
      <sheetName val="The_kho_Dac"/>
      <sheetName val="MTO_REV_0"/>
      <sheetName val="DG_QUANG_NINH"/>
      <sheetName val="Hướng_dẫn"/>
      <sheetName val="Ví_dụ_hàm_Vlookup"/>
      <sheetName val="_____ien_110_kV"/>
      <sheetName val="NC_Day_su______ien"/>
      <sheetName val="_____ien_35_kV"/>
      <sheetName val="Hu?ng_d?n"/>
      <sheetName val="Ví_d?_hàm_Vlookup"/>
      <sheetName val="DE_tu_van"/>
      <sheetName val="Income_Statement"/>
      <sheetName val="Shareholders'_Equity"/>
      <sheetName val="PTDG_(2)"/>
      <sheetName val="Chiettinh_dz0,4"/>
      <sheetName val="VL-NCf_35_KV"/>
      <sheetName val="Tien_lumng_MB-2"/>
      <sheetName val="Tien_lumng_MB-5"/>
      <sheetName val="Thep_dia"/>
      <sheetName val="THDT_DZ_010_kV"/>
      <sheetName val="CHITIET_VL_NC"/>
      <sheetName val="CT_-THVLNC"/>
      <sheetName val="Hoá_Ðon_NV"/>
      <sheetName val="gvl쉘ž॔ǥ쌄žOJ[DZ110K~1_XLS]THPD"/>
      <sheetName val="Hu_ng_d_n"/>
      <sheetName val="Ví_d__hàm_Vlookup"/>
      <sheetName val="Tien_luonc_LB-2"/>
      <sheetName val="Tien_luong_MB%4"/>
      <sheetName val="Tien_luong_LBK"/>
      <sheetName val="Tien_duong_MP-12"/>
      <sheetName val="gvl쉘ž॔ǥ"/>
      <sheetName val="DG_LANG_SON"/>
      <sheetName val="gvl????????????쉘ž???????॔ǥ????"/>
      <sheetName val="Tie~_luong_M4T-1"/>
      <sheetName val="gvl____________쉘ž_______॔ǥ____"/>
      <sheetName val="gvl쉘ž॔ǥ쌄žOJ[DZ110K~1_XLS"/>
      <sheetName val="Hý?ng_d?n"/>
      <sheetName val="Hoá_Ðõn_NV"/>
      <sheetName val="TONGE3p_"/>
      <sheetName val="CHITIE_VL-NC-T_-1p"/>
      <sheetName val="CHITIET_L-NC"/>
      <sheetName val="C"/>
      <sheetName val="KPC-BD_"/>
      <sheetName val="TH_DZ35"/>
      <sheetName val="kinh_phí_XD"/>
      <sheetName val="J[DZ110K~1_XLS]THPD"/>
      <sheetName val="????????????J[DZ110K~1_XLS]THPD"/>
      <sheetName val="gvl____________?_______?g____"/>
      <sheetName val="BK-C_T"/>
      <sheetName val="Phu_kiej_35_kV"/>
      <sheetName val="Ti%n_luong_L4T-2"/>
      <sheetName val="Tidn_luong_MB-2"/>
      <sheetName val="Tien_huong_MB-3"/>
      <sheetName val="Tien_luong_MP-02"/>
      <sheetName val="THPP_3"/>
      <sheetName val="DH,CDTHCN_1"/>
      <sheetName val="K_Tra_do_vkng_dan_hoi"/>
      <sheetName val="Tien_luong_L4T-2"/>
      <sheetName val="Tien_huong_MB-5"/>
      <sheetName val="DH,CD,DHCN_3"/>
      <sheetName val="Hý_ng_d_n"/>
      <sheetName val="DZ_35"/>
      <sheetName val="Phu_kien_1࠱0_kV"/>
      <sheetName val="NC_Dai_su_Phu_kien"/>
      <sheetName val="____________J_DZ110K~1_XLS_THPD"/>
      <sheetName val="gvl_____________________g____"/>
      <sheetName val="Balance_Sheet"/>
      <sheetName val="gvl?쉘ž??॔ǥ?쌄ž?O?J[DZ110K~1_XLS"/>
      <sheetName val="TNG_HOP_VL-NC_TT"/>
      <sheetName val="DM_tu_van_DZ_110_kV2"/>
      <sheetName val="DM_tu_van_DZ_35_kV2"/>
      <sheetName val="DM_tu_van2"/>
      <sheetName val="Don_gia2"/>
      <sheetName val="táng_hîp2"/>
      <sheetName val="THDT_DZ_110_kV2"/>
      <sheetName val="VL-NC-M_110_KV2"/>
      <sheetName val="Phu_kien_110_kV2"/>
      <sheetName val="NC_Day_su_Phu_kien2"/>
      <sheetName val="THDT_DZ_35_kV2"/>
      <sheetName val="VL-NC-M_35_KV2"/>
      <sheetName val="Phu_kien_35_kV2"/>
      <sheetName val="Tiep_dia2"/>
      <sheetName val="Tien_luong_M4T-12"/>
      <sheetName val="Tien_luong_M4T-22"/>
      <sheetName val="Tien_luong_M4T-32"/>
      <sheetName val="Tien_luong_MB-12"/>
      <sheetName val="Tien_luong_MB-22"/>
      <sheetName val="Tien_luong_MB-32"/>
      <sheetName val="Tien_luong_MB-42"/>
      <sheetName val="Tien_luong_MB-52"/>
      <sheetName val="Tien_luong_MBK2"/>
      <sheetName val="T_xffff_T.5"/>
      <sheetName val="lam-moi_x0000__x0000__x0000__x0000__x0000__x0000__x0000__x0000__x0000__x0000__x0009__x0000_═Х_x0000__x0004__x0000__x0000__x0000__x0000__x0000__x0000_Х"/>
      <sheetName val="tᮧ hỵp"/>
      <sheetName val="Phu kien 1?0 kV"/>
      <sheetName val="gvl____________쉘ž__x005f_x0004_______"/>
      <sheetName val="gvl_______________x005f_x0004_______"/>
      <sheetName val="Sheet4"/>
      <sheetName val="KHAU TRU 6%"/>
      <sheetName val="TRUY LUONG 350000"/>
      <sheetName val="00000001"/>
      <sheetName val="4.16-30"/>
      <sheetName val="Sheet10"/>
      <sheetName val="2.Them Gio"/>
      <sheetName val="6.1-15"/>
      <sheetName val="VL-NCfƒ 35 KV"/>
      <sheetName val="CT_LCGT"/>
      <sheetName val="CT_LCTT"/>
      <sheetName val="TM_ChenhLechCT"/>
      <sheetName val="DM"/>
      <sheetName val="Dieu_chinh"/>
      <sheetName val="Danh_muc"/>
      <sheetName val="Tong_hop"/>
      <sheetName val="Bao_cao"/>
      <sheetName val="Phan_bo"/>
      <sheetName val="Thong_tin"/>
      <sheetName val="PL"/>
      <sheetName val="gvl???_x0004_??g???O?J[DZ110K~1.XLS"/>
      <sheetName val="t? h?p"/>
      <sheetName val="lam-moi_x0000__x0000__x0000__x0000__x0000__x0000__x0000__x0000__x0000__x0000__x0009__x0000_-?_x0000__x0004__x0000__x0000__x0000__x0000__x0000__x0000_??"/>
      <sheetName val="gvl____________?__x005f_x0004_______"/>
      <sheetName val="Data"/>
      <sheetName val="TL1"/>
      <sheetName val="TL2"/>
      <sheetName val="TL3"/>
      <sheetName val="TL4"/>
      <sheetName val="TL5"/>
      <sheetName val="TL6"/>
      <sheetName val="Du toan2"/>
      <sheetName val="Du toan"/>
      <sheetName val="THKL"/>
      <sheetName val="BCVC"/>
      <sheetName val="LUONGNC"/>
      <sheetName val="BuNL"/>
      <sheetName val="BuNCLM"/>
      <sheetName val="LUONGNCLM"/>
      <sheetName val="TB"/>
      <sheetName val="THDT"/>
      <sheetName val="Info1"/>
      <sheetName val="TM "/>
      <sheetName val="Giá4"/>
      <sheetName val="Info2"/>
      <sheetName val="Info3"/>
      <sheetName val="Info4"/>
      <sheetName val="Info5"/>
      <sheetName val="Info6"/>
      <sheetName val="Info7"/>
      <sheetName val="Ket_Qua_Xoa_Chung_Tu"/>
      <sheetName val="gvl_쉘ž__x0004__॔ǥ_쌄ž_O_J_DZ110K~1.XLS"/>
      <sheetName val="MP_12"/>
    </sheetNames>
    <sheetDataSet>
      <sheetData sheetId="0"/>
      <sheetData sheetId="1"/>
      <sheetData sheetId="2"/>
      <sheetData sheetId="3" refreshError="1">
        <row r="3">
          <cell r="A3" t="str">
            <v>03.1112</v>
          </cell>
          <cell r="B3" t="str">
            <v>Ñaøo ñaát hoá theá saâu &gt;1m S ñaùy hoá £ 5 m 2  ñaát C2</v>
          </cell>
          <cell r="C3" t="str">
            <v>m 3</v>
          </cell>
          <cell r="D3">
            <v>16776</v>
          </cell>
          <cell r="E3">
            <v>16776</v>
          </cell>
          <cell r="F3">
            <v>0</v>
          </cell>
          <cell r="G3" t="str">
            <v>03.1112</v>
          </cell>
        </row>
        <row r="4">
          <cell r="A4" t="str">
            <v>03.1113</v>
          </cell>
          <cell r="B4" t="str">
            <v>Ñaøo ñaát hoá theá saâu &gt;1m S ñaùy hoá £ 5 m 2  ñaát C3</v>
          </cell>
          <cell r="C4" t="str">
            <v>m 3</v>
          </cell>
          <cell r="D4" t="str">
            <v>Xi m¨ng TW   KV NghÜa Lé</v>
          </cell>
          <cell r="E4">
            <v>24428</v>
          </cell>
          <cell r="F4" t="str">
            <v xml:space="preserve">§¸ d¨m  1x2            </v>
          </cell>
          <cell r="G4" t="str">
            <v>03.1113</v>
          </cell>
        </row>
        <row r="5">
          <cell r="A5" t="str">
            <v>03.2203</v>
          </cell>
          <cell r="B5" t="str">
            <v>Laáp ñaát hoá theá</v>
          </cell>
          <cell r="C5" t="str">
            <v>m 3</v>
          </cell>
          <cell r="D5">
            <v>10890</v>
          </cell>
          <cell r="E5">
            <v>10890</v>
          </cell>
          <cell r="F5">
            <v>0</v>
          </cell>
          <cell r="G5" t="str">
            <v>03.2203</v>
          </cell>
        </row>
        <row r="6">
          <cell r="A6" t="str">
            <v>03.1122</v>
          </cell>
          <cell r="B6" t="str">
            <v>Ñaøo moùng baèng TC ñaát C2  saâu £ 2 m dieän tích ñaùy moùng £ 15 m2</v>
          </cell>
          <cell r="C6" t="str">
            <v>m 3</v>
          </cell>
          <cell r="D6">
            <v>89429.123809523822</v>
          </cell>
          <cell r="E6">
            <v>11037</v>
          </cell>
          <cell r="F6">
            <v>0</v>
          </cell>
          <cell r="G6" t="str">
            <v>03.1122</v>
          </cell>
        </row>
        <row r="7">
          <cell r="A7" t="str">
            <v>03.1123</v>
          </cell>
          <cell r="B7" t="str">
            <v>Ñaøo moùng baèng TC ñaát C3  saâu £ 2 m dieän tích ñaùy moùng £ 15 m2</v>
          </cell>
          <cell r="C7" t="str">
            <v>m 3</v>
          </cell>
          <cell r="D7">
            <v>38</v>
          </cell>
          <cell r="E7">
            <v>16482</v>
          </cell>
          <cell r="F7" t="str">
            <v>03.1123</v>
          </cell>
          <cell r="G7" t="str">
            <v>03.1123</v>
          </cell>
        </row>
        <row r="8">
          <cell r="A8" t="str">
            <v>03.1132</v>
          </cell>
          <cell r="B8" t="str">
            <v>Ñaøo moùng baèng TC ñaát C2  saâu £ 3 m dieän tích ñaùy moùng £ 15 m2</v>
          </cell>
          <cell r="C8" t="str">
            <v>m 3</v>
          </cell>
          <cell r="D8">
            <v>1670.4761904761904</v>
          </cell>
          <cell r="E8">
            <v>11773</v>
          </cell>
          <cell r="F8" t="str">
            <v>03.1132</v>
          </cell>
          <cell r="G8" t="str">
            <v>03.1132</v>
          </cell>
        </row>
        <row r="9">
          <cell r="A9" t="str">
            <v>03.1133</v>
          </cell>
          <cell r="B9" t="str">
            <v>Ñaøo moùng baèng TC ñaát C3  saâu £ 3 m dieän tích ñaùy moùng £ 15 m2</v>
          </cell>
          <cell r="C9" t="str">
            <v>m 3</v>
          </cell>
          <cell r="D9">
            <v>1.3</v>
          </cell>
          <cell r="E9">
            <v>17659</v>
          </cell>
          <cell r="F9" t="str">
            <v>03.1133</v>
          </cell>
          <cell r="G9" t="str">
            <v>03.1133</v>
          </cell>
        </row>
        <row r="10">
          <cell r="A10" t="str">
            <v>03.1152</v>
          </cell>
          <cell r="B10" t="str">
            <v>Ñaøo moùng baèng TC ñaát C2  saâu £ 2 m dieän tích ñaùy moùng £ 25 m2</v>
          </cell>
          <cell r="C10" t="str">
            <v>m 3</v>
          </cell>
          <cell r="D10">
            <v>1</v>
          </cell>
          <cell r="E10">
            <v>11478</v>
          </cell>
          <cell r="F10" t="str">
            <v>03.1152</v>
          </cell>
          <cell r="G10" t="str">
            <v>03.1152</v>
          </cell>
        </row>
        <row r="11">
          <cell r="A11" t="str">
            <v>03.1153</v>
          </cell>
          <cell r="B11" t="str">
            <v>Ñaøo moùng baèng TC ñaát C3  saâu £ 2 m dieän tích ñaùy moùng £ 25 m2</v>
          </cell>
          <cell r="C11" t="str">
            <v>m 3</v>
          </cell>
          <cell r="D11">
            <v>0.2</v>
          </cell>
          <cell r="E11">
            <v>17365</v>
          </cell>
          <cell r="F11" t="str">
            <v>03.1153</v>
          </cell>
          <cell r="G11" t="str">
            <v>03.1153</v>
          </cell>
        </row>
        <row r="12">
          <cell r="A12" t="str">
            <v>03.1162</v>
          </cell>
          <cell r="B12" t="str">
            <v>Ñaøo moùng baèng TC ñaát C2  saâu £ 3 m dieän tích ñaùy moùng £ 25 m2</v>
          </cell>
          <cell r="C12" t="str">
            <v>m 3</v>
          </cell>
          <cell r="D12">
            <v>34538</v>
          </cell>
          <cell r="E12">
            <v>12508</v>
          </cell>
          <cell r="F12" t="str">
            <v>03.1162</v>
          </cell>
          <cell r="G12" t="str">
            <v>03.1162</v>
          </cell>
        </row>
        <row r="13">
          <cell r="A13" t="str">
            <v>03.1163</v>
          </cell>
          <cell r="B13" t="str">
            <v>Ñaøo moùng baèng TC ñaát C3  saâu £ 3 m dieän tích ñaùy moùng £ 25 m2</v>
          </cell>
          <cell r="C13" t="str">
            <v>m 3</v>
          </cell>
          <cell r="D13">
            <v>865522.27999999991</v>
          </cell>
          <cell r="E13">
            <v>18395</v>
          </cell>
          <cell r="F13">
            <v>0</v>
          </cell>
          <cell r="G13" t="str">
            <v>03.1163</v>
          </cell>
        </row>
        <row r="14">
          <cell r="A14" t="str">
            <v>03.1182</v>
          </cell>
          <cell r="B14" t="str">
            <v>Ñaøo moùng baèng TC ñaát C2  saâu £ 2 m dieän tích ñaùy moùng £ 35 m2</v>
          </cell>
          <cell r="C14" t="str">
            <v>m 3</v>
          </cell>
          <cell r="D14">
            <v>0.2</v>
          </cell>
          <cell r="E14">
            <v>12214</v>
          </cell>
          <cell r="F14" t="str">
            <v>03.1182</v>
          </cell>
          <cell r="G14" t="str">
            <v>03.1182</v>
          </cell>
        </row>
        <row r="15">
          <cell r="A15" t="str">
            <v>03.1183</v>
          </cell>
          <cell r="B15" t="str">
            <v>Ñaøo moùng baèng TC ñaát C3  saâu £ 2 m dieän tích ñaùy moùng £ 35 m2</v>
          </cell>
          <cell r="C15" t="str">
            <v>m 3</v>
          </cell>
          <cell r="D15">
            <v>5.5600000000000005</v>
          </cell>
          <cell r="E15">
            <v>18100</v>
          </cell>
          <cell r="F15" t="str">
            <v>03.1183</v>
          </cell>
          <cell r="G15" t="str">
            <v>03.1183</v>
          </cell>
        </row>
        <row r="16">
          <cell r="A16" t="str">
            <v>03.1192</v>
          </cell>
          <cell r="B16" t="str">
            <v>Ñaøo moùng baèng TC ñaát C2  saâu £ 3 m dieän tích ñaùy moùng £ 35 m2</v>
          </cell>
          <cell r="C16" t="str">
            <v>m 3</v>
          </cell>
          <cell r="D16">
            <v>13097</v>
          </cell>
          <cell r="E16">
            <v>13097</v>
          </cell>
          <cell r="F16">
            <v>0</v>
          </cell>
          <cell r="G16" t="str">
            <v>03.1192</v>
          </cell>
        </row>
        <row r="17">
          <cell r="A17" t="str">
            <v>03.1193</v>
          </cell>
          <cell r="B17" t="str">
            <v>Ñaøo moùng baèng TC ñaát C3  saâu £ 3 m dieän tích ñaùy moùng £ 35 m2</v>
          </cell>
          <cell r="C17" t="str">
            <v>m 3</v>
          </cell>
          <cell r="D17">
            <v>19425</v>
          </cell>
          <cell r="E17">
            <v>19425</v>
          </cell>
          <cell r="F17">
            <v>0</v>
          </cell>
          <cell r="G17" t="str">
            <v>03.1193</v>
          </cell>
        </row>
        <row r="18">
          <cell r="A18" t="str">
            <v>03.1212</v>
          </cell>
          <cell r="B18" t="str">
            <v>Ñaøo moùng baèng TC ñaát C2  saâu £ 2 m dieän tích ñaùy moùng £ 50 m2</v>
          </cell>
          <cell r="C18" t="str">
            <v>m 3</v>
          </cell>
          <cell r="D18">
            <v>5.5</v>
          </cell>
          <cell r="E18">
            <v>12803</v>
          </cell>
          <cell r="F18" t="str">
            <v>03.1212</v>
          </cell>
          <cell r="G18" t="str">
            <v>03.1212</v>
          </cell>
        </row>
        <row r="19">
          <cell r="A19" t="str">
            <v>03.1213</v>
          </cell>
          <cell r="B19" t="str">
            <v>Ñaøo moùng baèng TC ñaát C3  saâu £ 2 m dieän tích ñaùy moùng £ 50 m2</v>
          </cell>
          <cell r="C19" t="str">
            <v>m 3</v>
          </cell>
          <cell r="D19">
            <v>4.5199999999999996</v>
          </cell>
          <cell r="E19">
            <v>19130</v>
          </cell>
          <cell r="F19" t="str">
            <v>03.1213</v>
          </cell>
          <cell r="G19" t="str">
            <v>03.1213</v>
          </cell>
        </row>
        <row r="20">
          <cell r="A20" t="str">
            <v>03.1222</v>
          </cell>
          <cell r="B20" t="str">
            <v>Ñaøo moùng baèng TC ñaát C2  saâu £ 3 m dieän tích ñaùy moùng £ 50 m2</v>
          </cell>
          <cell r="C20" t="str">
            <v>m 3</v>
          </cell>
          <cell r="D20">
            <v>25.06</v>
          </cell>
          <cell r="E20">
            <v>13833</v>
          </cell>
          <cell r="F20" t="str">
            <v>03.1222</v>
          </cell>
          <cell r="G20" t="str">
            <v>03.1222</v>
          </cell>
        </row>
        <row r="21">
          <cell r="A21" t="str">
            <v>03.1223</v>
          </cell>
          <cell r="B21" t="str">
            <v>Ñaøo moùng baèng TC ñaát C3  saâu £ 3 m dieän tích ñaùy moùng £ 50 m2</v>
          </cell>
          <cell r="C21" t="str">
            <v>m 3</v>
          </cell>
          <cell r="D21">
            <v>34538</v>
          </cell>
          <cell r="E21">
            <v>20455</v>
          </cell>
          <cell r="F21">
            <v>34538</v>
          </cell>
          <cell r="G21" t="str">
            <v>03.1223</v>
          </cell>
        </row>
        <row r="22">
          <cell r="A22" t="str">
            <v>03.1252</v>
          </cell>
          <cell r="B22" t="str">
            <v>Ñaøo moùng baèng TC ñaát C2  saâu £ 2 m dieän tích ñaùy moùng £ 75 m2</v>
          </cell>
          <cell r="C22" t="str">
            <v>m 3</v>
          </cell>
          <cell r="D22">
            <v>954951.40380952368</v>
          </cell>
          <cell r="E22">
            <v>13097</v>
          </cell>
          <cell r="F22">
            <v>0</v>
          </cell>
          <cell r="G22" t="str">
            <v>03.1252</v>
          </cell>
        </row>
        <row r="23">
          <cell r="A23" t="str">
            <v>03.1253</v>
          </cell>
          <cell r="B23" t="str">
            <v>Ñaøo moùng baèng TC ñaát C3  saâu £ 2 m dieän tích ñaùy moùng £ 75 m2</v>
          </cell>
          <cell r="C23" t="str">
            <v>m 3</v>
          </cell>
          <cell r="D23">
            <v>796000</v>
          </cell>
          <cell r="E23">
            <v>19572</v>
          </cell>
          <cell r="F23">
            <v>110000</v>
          </cell>
          <cell r="G23" t="str">
            <v>03.1253</v>
          </cell>
        </row>
        <row r="24">
          <cell r="A24" t="str">
            <v>03.1262</v>
          </cell>
          <cell r="B24" t="str">
            <v>Ñaøo moùng baèng TC ñaát C2  saâu £ 3 m dieän tích ñaùy moùng £ 75 m2</v>
          </cell>
          <cell r="C24" t="str">
            <v>m 3</v>
          </cell>
          <cell r="D24">
            <v>1750951.4038095237</v>
          </cell>
          <cell r="E24">
            <v>14127</v>
          </cell>
          <cell r="F24">
            <v>110000</v>
          </cell>
          <cell r="G24" t="str">
            <v>03.1262</v>
          </cell>
        </row>
        <row r="25">
          <cell r="A25" t="str">
            <v>03.1263</v>
          </cell>
          <cell r="B25" t="str">
            <v>Ñaøo moùng baèng TC ñaát C3  saâu £ 3 m dieän tích ñaùy moùng £ 75 m2</v>
          </cell>
          <cell r="C25" t="str">
            <v>m 3</v>
          </cell>
          <cell r="D25">
            <v>639000</v>
          </cell>
          <cell r="E25">
            <v>21043</v>
          </cell>
          <cell r="F25">
            <v>73000</v>
          </cell>
          <cell r="G25" t="str">
            <v>03.1263</v>
          </cell>
        </row>
        <row r="26">
          <cell r="A26" t="str">
            <v>03.1292</v>
          </cell>
          <cell r="B26" t="str">
            <v>Ñaøo moùng baèng TC ñaát C2  saâu £ 2 m dieän tích ñaùy moùng £ 100 m2</v>
          </cell>
          <cell r="C26" t="str">
            <v>m 3</v>
          </cell>
          <cell r="D26">
            <v>1111951.4038095237</v>
          </cell>
          <cell r="E26">
            <v>13391</v>
          </cell>
          <cell r="F26">
            <v>37000</v>
          </cell>
          <cell r="G26" t="str">
            <v>03.1292</v>
          </cell>
        </row>
        <row r="27">
          <cell r="A27" t="str">
            <v>03.1293</v>
          </cell>
          <cell r="B27" t="str">
            <v>Ñaøo moùng baèng TC ñaát C3  saâu £ 2 m dieän tích ñaùy moùng £ 100 m2</v>
          </cell>
          <cell r="C27" t="str">
            <v>m 3</v>
          </cell>
          <cell r="D27">
            <v>20308</v>
          </cell>
          <cell r="E27">
            <v>20308</v>
          </cell>
          <cell r="F27">
            <v>0</v>
          </cell>
          <cell r="G27" t="str">
            <v>03.1293</v>
          </cell>
        </row>
        <row r="28">
          <cell r="A28" t="str">
            <v>03.1302</v>
          </cell>
          <cell r="B28" t="str">
            <v>Ñaøo moùng baèng TC ñaát C2  saâu £ 3 m dieän tích ñaùy moùng £ 100 m2</v>
          </cell>
          <cell r="C28" t="str">
            <v>m 3</v>
          </cell>
          <cell r="D28">
            <v>14569</v>
          </cell>
          <cell r="E28">
            <v>14569</v>
          </cell>
          <cell r="F28">
            <v>0</v>
          </cell>
          <cell r="G28" t="str">
            <v>03.1302</v>
          </cell>
        </row>
        <row r="29">
          <cell r="A29" t="str">
            <v>03.1303</v>
          </cell>
          <cell r="B29" t="str">
            <v>Ñaøo moùng baèng TC ñaát C3  saâu £ 3 m dieän tích ñaùy moùng £ 100 m2</v>
          </cell>
          <cell r="C29" t="str">
            <v>m 3</v>
          </cell>
          <cell r="D29" t="str">
            <v>Xi m¨ng TW   KV NghÜa Lé</v>
          </cell>
          <cell r="E29">
            <v>21632</v>
          </cell>
          <cell r="F29" t="str">
            <v xml:space="preserve">§¸ d¨m  1x2            </v>
          </cell>
          <cell r="G29" t="str">
            <v>03.1303</v>
          </cell>
        </row>
        <row r="30">
          <cell r="A30" t="str">
            <v>03.1332</v>
          </cell>
          <cell r="B30" t="str">
            <v>Ñaøo moùng baèng TC ñaát C2  saâu £ 2 m dieän tích ñaùy moùng £ 150 m2</v>
          </cell>
          <cell r="C30" t="str">
            <v>m 3</v>
          </cell>
          <cell r="D30">
            <v>14127</v>
          </cell>
          <cell r="E30">
            <v>14127</v>
          </cell>
          <cell r="F30">
            <v>0</v>
          </cell>
          <cell r="G30" t="str">
            <v>03.1332</v>
          </cell>
        </row>
        <row r="31">
          <cell r="A31" t="str">
            <v>03.1333</v>
          </cell>
          <cell r="B31" t="str">
            <v>Ñaøo moùng baèng TC ñaát C3  saâu £ 2 m dieän tích ñaùy moùng £ 150 m2</v>
          </cell>
          <cell r="C31" t="str">
            <v>m 3</v>
          </cell>
          <cell r="D31">
            <v>89429.123809523822</v>
          </cell>
          <cell r="E31">
            <v>21191</v>
          </cell>
          <cell r="F31">
            <v>0</v>
          </cell>
          <cell r="G31" t="str">
            <v>03.1333</v>
          </cell>
        </row>
        <row r="32">
          <cell r="A32" t="str">
            <v>03.1342</v>
          </cell>
          <cell r="B32" t="str">
            <v>Ñaøo moùng baèng TC ñaát C2  saâu £ 3 m dieän tích ñaùy moùng £ 150 m2</v>
          </cell>
          <cell r="C32" t="str">
            <v>m 3</v>
          </cell>
          <cell r="D32">
            <v>38</v>
          </cell>
          <cell r="E32">
            <v>15451</v>
          </cell>
          <cell r="F32" t="str">
            <v>03.1342</v>
          </cell>
          <cell r="G32" t="str">
            <v>03.1342</v>
          </cell>
        </row>
        <row r="33">
          <cell r="A33" t="str">
            <v>03.1343</v>
          </cell>
          <cell r="B33" t="str">
            <v>Ñaøo moùng baèng TC ñaát C3  saâu £ 3 m dieän tích ñaùy moùng £ 150 m2</v>
          </cell>
          <cell r="C33" t="str">
            <v>m 3</v>
          </cell>
          <cell r="D33">
            <v>1670.4761904761904</v>
          </cell>
          <cell r="E33">
            <v>22809</v>
          </cell>
          <cell r="F33" t="str">
            <v>03.1343</v>
          </cell>
          <cell r="G33" t="str">
            <v>03.1343</v>
          </cell>
        </row>
        <row r="34">
          <cell r="A34" t="str">
            <v>03.1352</v>
          </cell>
          <cell r="B34" t="str">
            <v>Ñaøo moùng baèng TC ñaát C2  saâu £ 4 m dieän tích ñaùy moùng £ 150 m2</v>
          </cell>
          <cell r="C34" t="str">
            <v>m 3</v>
          </cell>
          <cell r="D34">
            <v>1.3</v>
          </cell>
          <cell r="E34">
            <v>16629</v>
          </cell>
          <cell r="F34" t="str">
            <v>03.1352</v>
          </cell>
          <cell r="G34" t="str">
            <v>03.1352</v>
          </cell>
        </row>
        <row r="35">
          <cell r="A35" t="str">
            <v>03.1353</v>
          </cell>
          <cell r="B35" t="str">
            <v>Ñaøo moùng baèng TC ñaát C3  saâu £ 4 m dieän tích ñaùy moùng £ 150 m2</v>
          </cell>
          <cell r="C35" t="str">
            <v>m 3</v>
          </cell>
          <cell r="D35">
            <v>1</v>
          </cell>
          <cell r="E35">
            <v>24134</v>
          </cell>
          <cell r="F35" t="str">
            <v>03.1353</v>
          </cell>
          <cell r="G35" t="str">
            <v>03.1353</v>
          </cell>
        </row>
        <row r="36">
          <cell r="A36" t="str">
            <v>03.1372</v>
          </cell>
          <cell r="B36" t="str">
            <v>Ñaøo moùng baèng TC ñaát C2  saâu £ 2 m dieän tích ñaùy moùng £ 200 m2</v>
          </cell>
          <cell r="C36" t="str">
            <v>m 3</v>
          </cell>
          <cell r="D36">
            <v>0.2</v>
          </cell>
          <cell r="E36">
            <v>14716</v>
          </cell>
          <cell r="F36" t="str">
            <v>03.1372</v>
          </cell>
          <cell r="G36" t="str">
            <v>03.1372</v>
          </cell>
        </row>
        <row r="37">
          <cell r="A37" t="str">
            <v>03.1373</v>
          </cell>
          <cell r="B37" t="str">
            <v>Ñaøo moùng baèng TC ñaát C3  saâu £ 2 m dieän tích ñaùy moùng £ 200 m2</v>
          </cell>
          <cell r="C37" t="str">
            <v>m 3</v>
          </cell>
          <cell r="D37">
            <v>34538</v>
          </cell>
          <cell r="E37">
            <v>22074</v>
          </cell>
          <cell r="F37" t="str">
            <v>03.1373</v>
          </cell>
          <cell r="G37" t="str">
            <v>03.1373</v>
          </cell>
        </row>
        <row r="38">
          <cell r="A38" t="str">
            <v>03.1382</v>
          </cell>
          <cell r="B38" t="str">
            <v>Ñaøo moùng baèng TC ñaát C2  saâu £ 3 m dieän tích ñaùy moùng £ 200 m2</v>
          </cell>
          <cell r="C38" t="str">
            <v>m 3</v>
          </cell>
          <cell r="D38">
            <v>740632.87199999997</v>
          </cell>
          <cell r="E38">
            <v>16334</v>
          </cell>
          <cell r="F38">
            <v>0</v>
          </cell>
          <cell r="G38" t="str">
            <v>03.1382</v>
          </cell>
        </row>
        <row r="39">
          <cell r="A39" t="str">
            <v>03.1383</v>
          </cell>
          <cell r="B39" t="str">
            <v>Ñaøo moùng baèng TC ñaát C3  saâu £ 3 m dieän tích ñaùy moùng £ 200 m2</v>
          </cell>
          <cell r="C39" t="str">
            <v>m 3</v>
          </cell>
          <cell r="D39">
            <v>0.2</v>
          </cell>
          <cell r="E39">
            <v>23987</v>
          </cell>
          <cell r="F39" t="str">
            <v>03.1383</v>
          </cell>
          <cell r="G39" t="str">
            <v>03.1383</v>
          </cell>
        </row>
        <row r="40">
          <cell r="A40" t="str">
            <v>03.1392</v>
          </cell>
          <cell r="B40" t="str">
            <v>Ñaøo moùng baèng TC ñaát C2  saâu £ 3 m dieän tích ñaùy moùng £ 200 m2</v>
          </cell>
          <cell r="C40" t="str">
            <v>m 3</v>
          </cell>
          <cell r="D40">
            <v>4.7</v>
          </cell>
          <cell r="E40">
            <v>17512</v>
          </cell>
          <cell r="F40" t="str">
            <v>03.1392</v>
          </cell>
          <cell r="G40" t="str">
            <v>03.1392</v>
          </cell>
        </row>
        <row r="41">
          <cell r="A41" t="str">
            <v>03.1393</v>
          </cell>
          <cell r="B41" t="str">
            <v>Ñaøo moùng baèng TC ñaát C3  saâu £ 3 m dieän tích ñaùy moùng £ 200 m2</v>
          </cell>
          <cell r="C41" t="str">
            <v>m 3</v>
          </cell>
          <cell r="D41">
            <v>25311</v>
          </cell>
          <cell r="E41">
            <v>25311</v>
          </cell>
          <cell r="F41">
            <v>0</v>
          </cell>
          <cell r="G41" t="str">
            <v>03.1393</v>
          </cell>
        </row>
        <row r="42">
          <cell r="A42" t="str">
            <v>03.1422</v>
          </cell>
          <cell r="B42" t="str">
            <v>Ñaøo moùng baèng TC ñaát C2  saâu £ 2 m dieän tích ñaùy moùng &gt; 200 m2</v>
          </cell>
          <cell r="C42" t="str">
            <v>m 3</v>
          </cell>
          <cell r="D42">
            <v>16187</v>
          </cell>
          <cell r="E42">
            <v>16187</v>
          </cell>
          <cell r="F42">
            <v>0</v>
          </cell>
          <cell r="G42" t="str">
            <v>03.1422</v>
          </cell>
        </row>
        <row r="43">
          <cell r="A43" t="str">
            <v>03.1423</v>
          </cell>
          <cell r="B43" t="str">
            <v>Ñaøo moùng baèng TC ñaát C3  saâu £ 2 m dieän tích ñaùy moùng &gt; 200 m2</v>
          </cell>
          <cell r="C43" t="str">
            <v>m 3</v>
          </cell>
          <cell r="D43">
            <v>4.7</v>
          </cell>
          <cell r="E43">
            <v>24281</v>
          </cell>
          <cell r="F43" t="str">
            <v>03.1423</v>
          </cell>
          <cell r="G43" t="str">
            <v>03.1423</v>
          </cell>
        </row>
        <row r="44">
          <cell r="A44" t="str">
            <v>03.1432</v>
          </cell>
          <cell r="B44" t="str">
            <v>Ñaøo moùng baèng TC ñaát C2  saâu £ 3 m dieän tích ñaùy moùng &gt; 200 m2</v>
          </cell>
          <cell r="C44" t="str">
            <v>m 3</v>
          </cell>
          <cell r="D44">
            <v>4.5199999999999996</v>
          </cell>
          <cell r="E44">
            <v>17217</v>
          </cell>
          <cell r="F44" t="str">
            <v>03.1432</v>
          </cell>
          <cell r="G44" t="str">
            <v>03.1432</v>
          </cell>
        </row>
        <row r="45">
          <cell r="A45" t="str">
            <v>03.1433</v>
          </cell>
          <cell r="B45" t="str">
            <v>Ñaøo moùng baèng TC ñaát C3  saâu £ 3 m dieän tích ñaùy moùng &gt; 200 m2</v>
          </cell>
          <cell r="C45" t="str">
            <v>m 3</v>
          </cell>
          <cell r="D45">
            <v>21.443999999999999</v>
          </cell>
          <cell r="E45">
            <v>25458</v>
          </cell>
          <cell r="F45" t="str">
            <v>03.1433</v>
          </cell>
          <cell r="G45" t="str">
            <v>03.1433</v>
          </cell>
        </row>
        <row r="46">
          <cell r="A46" t="str">
            <v>03.1442</v>
          </cell>
          <cell r="B46" t="str">
            <v>Ñaøo moùng baèng TC ñaát C2  saâu £ 3 m dieän tích ñaùy moùng &gt; 200 m2</v>
          </cell>
          <cell r="C46" t="str">
            <v>m 3</v>
          </cell>
          <cell r="D46">
            <v>34538</v>
          </cell>
          <cell r="E46">
            <v>18836</v>
          </cell>
          <cell r="F46" t="str">
            <v>03.1442</v>
          </cell>
          <cell r="G46" t="str">
            <v>03.1442</v>
          </cell>
        </row>
        <row r="47">
          <cell r="A47" t="str">
            <v>03.1443</v>
          </cell>
          <cell r="B47" t="str">
            <v>Ñaøo moùng baèng TC ñaát C3  saâu £ 3 m dieän tích ñaùy moùng &gt; 200 m2</v>
          </cell>
          <cell r="C47" t="str">
            <v>m 3</v>
          </cell>
          <cell r="D47">
            <v>830061.99580952385</v>
          </cell>
          <cell r="E47">
            <v>27960</v>
          </cell>
          <cell r="F47">
            <v>0</v>
          </cell>
          <cell r="G47" t="str">
            <v>03.1443</v>
          </cell>
        </row>
        <row r="48">
          <cell r="A48" t="str">
            <v>03.2202</v>
          </cell>
          <cell r="B48" t="str">
            <v>Laáp hoá moùng + chaân truï C2</v>
          </cell>
          <cell r="C48" t="str">
            <v>m 3</v>
          </cell>
          <cell r="D48">
            <v>796000</v>
          </cell>
          <cell r="E48">
            <v>9712</v>
          </cell>
          <cell r="F48">
            <v>110000</v>
          </cell>
          <cell r="G48" t="str">
            <v>03.2202</v>
          </cell>
        </row>
        <row r="49">
          <cell r="A49" t="str">
            <v>03.2203</v>
          </cell>
          <cell r="B49" t="str">
            <v>Laáp hoá moùng + chaân truï C3</v>
          </cell>
          <cell r="C49" t="str">
            <v>m 3</v>
          </cell>
          <cell r="D49">
            <v>1626061.9958095239</v>
          </cell>
          <cell r="E49">
            <v>10890</v>
          </cell>
          <cell r="F49">
            <v>110000</v>
          </cell>
          <cell r="G49" t="str">
            <v>03.2203</v>
          </cell>
        </row>
        <row r="50">
          <cell r="A50" t="str">
            <v>03.3102</v>
          </cell>
          <cell r="B50" t="str">
            <v>Ñaøo ñaát raõnh tieáp ñòa ñaát C2</v>
          </cell>
          <cell r="C50" t="str">
            <v>m 3</v>
          </cell>
          <cell r="D50">
            <v>639000</v>
          </cell>
          <cell r="E50">
            <v>14716</v>
          </cell>
          <cell r="F50">
            <v>73000</v>
          </cell>
          <cell r="G50" t="str">
            <v>03.3102</v>
          </cell>
        </row>
        <row r="51">
          <cell r="A51" t="str">
            <v>03.3103</v>
          </cell>
          <cell r="B51" t="str">
            <v>Ñaøo ñaát raõnh tieáp ñòa ñaát C3</v>
          </cell>
          <cell r="C51" t="str">
            <v>m 3</v>
          </cell>
          <cell r="D51">
            <v>987061.99580952385</v>
          </cell>
          <cell r="E51">
            <v>21926</v>
          </cell>
          <cell r="F51">
            <v>37000</v>
          </cell>
          <cell r="G51" t="str">
            <v>03.3103</v>
          </cell>
        </row>
        <row r="52">
          <cell r="A52" t="str">
            <v>03.3202</v>
          </cell>
          <cell r="B52" t="str">
            <v>Laáp ñaát raõnh tieáp ñòa ñaát C2</v>
          </cell>
          <cell r="C52" t="str">
            <v>m 3</v>
          </cell>
          <cell r="D52">
            <v>8682</v>
          </cell>
          <cell r="E52">
            <v>8682</v>
          </cell>
          <cell r="F52">
            <v>0</v>
          </cell>
          <cell r="G52" t="str">
            <v>03.3202</v>
          </cell>
        </row>
        <row r="53">
          <cell r="A53" t="str">
            <v>03.3203</v>
          </cell>
          <cell r="B53" t="str">
            <v>Laáp ñaát raõnh tieáp ñòa ñaát C3</v>
          </cell>
          <cell r="C53" t="str">
            <v>m 3</v>
          </cell>
          <cell r="D53">
            <v>10007</v>
          </cell>
          <cell r="E53">
            <v>10007</v>
          </cell>
          <cell r="F53">
            <v>0</v>
          </cell>
          <cell r="G53" t="str">
            <v>03.3203</v>
          </cell>
        </row>
        <row r="54">
          <cell r="A54" t="str">
            <v>03.4001</v>
          </cell>
          <cell r="B54" t="str">
            <v>Ñaép bôø bao ñoä saâu buøn nöôùc £ 30cm</v>
          </cell>
          <cell r="C54" t="str">
            <v>m</v>
          </cell>
          <cell r="D54">
            <v>5592</v>
          </cell>
          <cell r="E54">
            <v>5592</v>
          </cell>
          <cell r="F54">
            <v>0</v>
          </cell>
          <cell r="G54" t="str">
            <v>03.4001</v>
          </cell>
        </row>
        <row r="55">
          <cell r="A55" t="str">
            <v>03.4002</v>
          </cell>
          <cell r="B55" t="str">
            <v>Ñaép bôø bao ñoä saâu buøn nöôùc £ 50cm</v>
          </cell>
          <cell r="C55" t="str">
            <v>m</v>
          </cell>
          <cell r="D55">
            <v>22400</v>
          </cell>
          <cell r="E55">
            <v>8241</v>
          </cell>
          <cell r="F55" t="str">
            <v>03.4002</v>
          </cell>
          <cell r="G55" t="str">
            <v>03.4002</v>
          </cell>
        </row>
        <row r="56">
          <cell r="A56" t="str">
            <v>03.4003</v>
          </cell>
          <cell r="B56" t="str">
            <v>Ñaép bôø bao ñoä saâu buøn nöôùc £ 80cm</v>
          </cell>
          <cell r="C56" t="str">
            <v>m</v>
          </cell>
          <cell r="D56">
            <v>35000</v>
          </cell>
          <cell r="E56">
            <v>12655</v>
          </cell>
          <cell r="F56" t="str">
            <v>03.4003</v>
          </cell>
          <cell r="G56" t="str">
            <v>03.4003</v>
          </cell>
        </row>
        <row r="57">
          <cell r="A57" t="str">
            <v>03.4004</v>
          </cell>
          <cell r="B57" t="str">
            <v>Ñaép bôø bao ñoä saâu buøn nöôùc £ 100cm</v>
          </cell>
          <cell r="C57" t="str">
            <v>m</v>
          </cell>
          <cell r="D57">
            <v>42000</v>
          </cell>
          <cell r="E57">
            <v>16187</v>
          </cell>
          <cell r="F57" t="str">
            <v>03.4004</v>
          </cell>
          <cell r="G57" t="str">
            <v>03.4004</v>
          </cell>
        </row>
        <row r="58">
          <cell r="A58" t="str">
            <v>03.5100</v>
          </cell>
          <cell r="B58" t="str">
            <v xml:space="preserve">Bôm taùt nöôùc baèng thuû coâng </v>
          </cell>
          <cell r="C58" t="str">
            <v>m 3</v>
          </cell>
          <cell r="D58" t="str">
            <v>03.5100</v>
          </cell>
          <cell r="E58">
            <v>0</v>
          </cell>
          <cell r="F58">
            <v>0</v>
          </cell>
          <cell r="G58" t="str">
            <v>03.5100</v>
          </cell>
        </row>
        <row r="59">
          <cell r="A59" t="str">
            <v>03.5200</v>
          </cell>
          <cell r="B59" t="str">
            <v>Bôm taùt nöôùc baèng maùy</v>
          </cell>
          <cell r="C59" t="str">
            <v>m 3</v>
          </cell>
          <cell r="D59" t="str">
            <v>03.5200</v>
          </cell>
          <cell r="E59">
            <v>0</v>
          </cell>
          <cell r="F59">
            <v>0</v>
          </cell>
          <cell r="G59" t="str">
            <v>03.5200</v>
          </cell>
        </row>
        <row r="60">
          <cell r="A60" t="str">
            <v>03.7001</v>
          </cell>
          <cell r="B60" t="str">
            <v>Ñaép caùt coâng trình</v>
          </cell>
          <cell r="C60" t="str">
            <v>m 3</v>
          </cell>
          <cell r="D60">
            <v>27750</v>
          </cell>
          <cell r="E60">
            <v>9124</v>
          </cell>
          <cell r="F60" t="str">
            <v>03.7001</v>
          </cell>
          <cell r="G60" t="str">
            <v>03.7001</v>
          </cell>
        </row>
        <row r="61">
          <cell r="A61" t="str">
            <v>04.1101</v>
          </cell>
          <cell r="B61" t="str">
            <v>SX laép döïng coát theùp £ F10</v>
          </cell>
          <cell r="C61" t="str">
            <v>kg</v>
          </cell>
          <cell r="D61">
            <v>4267.6769999999997</v>
          </cell>
          <cell r="E61">
            <v>201.59299999999999</v>
          </cell>
          <cell r="F61">
            <v>16.917999999999999</v>
          </cell>
          <cell r="G61" t="str">
            <v>04.1101</v>
          </cell>
        </row>
        <row r="62">
          <cell r="A62" t="str">
            <v>04.1102</v>
          </cell>
          <cell r="B62" t="str">
            <v>SX laép döïng coát theùp £ F18</v>
          </cell>
          <cell r="C62" t="str">
            <v>kg</v>
          </cell>
          <cell r="D62">
            <v>4316.2070000000003</v>
          </cell>
          <cell r="E62">
            <v>148.48500000000001</v>
          </cell>
          <cell r="F62">
            <v>187.36099999999999</v>
          </cell>
          <cell r="G62" t="str">
            <v>04.1102</v>
          </cell>
        </row>
        <row r="63">
          <cell r="A63" t="str">
            <v>04.1103</v>
          </cell>
          <cell r="B63" t="str">
            <v>SX laép döïng coát theùp &gt; F18</v>
          </cell>
          <cell r="C63" t="str">
            <v>kg</v>
          </cell>
          <cell r="D63">
            <v>4322.2129999999997</v>
          </cell>
          <cell r="E63">
            <v>113.02800000000001</v>
          </cell>
          <cell r="F63">
            <v>203.874</v>
          </cell>
          <cell r="G63" t="str">
            <v>04.1103</v>
          </cell>
        </row>
        <row r="64">
          <cell r="A64" t="str">
            <v>04.2002</v>
          </cell>
          <cell r="B64" t="str">
            <v>Vaùn khuoân</v>
          </cell>
          <cell r="C64" t="str">
            <v>m2</v>
          </cell>
          <cell r="D64">
            <v>19977.759999999998</v>
          </cell>
          <cell r="E64">
            <v>5702.46</v>
          </cell>
          <cell r="F64">
            <v>0</v>
          </cell>
          <cell r="G64" t="str">
            <v>04.2002</v>
          </cell>
        </row>
        <row r="65">
          <cell r="A65" t="str">
            <v>04.3210</v>
          </cell>
          <cell r="B65" t="str">
            <v>Beâ toâng loùt M#100 ñaù 4x6</v>
          </cell>
          <cell r="C65" t="str">
            <v>m 3</v>
          </cell>
          <cell r="D65">
            <v>263424</v>
          </cell>
          <cell r="E65">
            <v>39732</v>
          </cell>
          <cell r="F65" t="str">
            <v>04.3210</v>
          </cell>
          <cell r="G65" t="str">
            <v>04.3210</v>
          </cell>
        </row>
        <row r="66">
          <cell r="A66" t="str">
            <v>04.3210</v>
          </cell>
          <cell r="B66" t="str">
            <v>Beâ toâng loùt M#150 ñaù 4x6</v>
          </cell>
          <cell r="C66" t="str">
            <v>m 3</v>
          </cell>
          <cell r="D66">
            <v>306285</v>
          </cell>
          <cell r="E66">
            <v>39732</v>
          </cell>
          <cell r="F66" t="str">
            <v>04.3210</v>
          </cell>
          <cell r="G66" t="str">
            <v>04.3210</v>
          </cell>
        </row>
        <row r="67">
          <cell r="A67" t="str">
            <v>04.3333</v>
          </cell>
          <cell r="B67" t="str">
            <v>BT moùng truï coù caàu coâng taùc M#200 ñaù 2x4 (TC keát hôïp ñaàm duøi)</v>
          </cell>
          <cell r="C67" t="str">
            <v>m 3</v>
          </cell>
          <cell r="D67">
            <v>389539</v>
          </cell>
          <cell r="E67">
            <v>44589</v>
          </cell>
          <cell r="F67">
            <v>4003</v>
          </cell>
          <cell r="G67" t="str">
            <v>04.3333</v>
          </cell>
        </row>
        <row r="68">
          <cell r="A68" t="str">
            <v>04.3334</v>
          </cell>
          <cell r="B68" t="str">
            <v>BT moùng truï coù caàu coâng taùc M#250 ñaù 2x4 (TC keát hôïp ñaàm duøi)</v>
          </cell>
          <cell r="C68" t="str">
            <v>m 3</v>
          </cell>
          <cell r="D68">
            <v>436341</v>
          </cell>
          <cell r="E68">
            <v>44589</v>
          </cell>
          <cell r="F68">
            <v>4003</v>
          </cell>
          <cell r="G68" t="str">
            <v>04.3334</v>
          </cell>
        </row>
        <row r="69">
          <cell r="A69" t="str">
            <v>04.3343</v>
          </cell>
          <cell r="B69" t="str">
            <v>BT moùng truï khoâng coù caàu coâng taùc M#200 ñaù 2x4 (TC keát hôïp ñaàm duøi)</v>
          </cell>
          <cell r="C69" t="str">
            <v>m 3</v>
          </cell>
          <cell r="D69">
            <v>368838</v>
          </cell>
          <cell r="E69">
            <v>38261</v>
          </cell>
          <cell r="F69">
            <v>4003</v>
          </cell>
          <cell r="G69" t="str">
            <v>04.3343</v>
          </cell>
        </row>
        <row r="70">
          <cell r="A70" t="str">
            <v>04.3344</v>
          </cell>
          <cell r="B70" t="str">
            <v>BT moùng truï khoâng coù caàu coâng taùc M#250 ñaù 2x4 (TC keát hôïp ñaàm duøi)</v>
          </cell>
          <cell r="C70" t="str">
            <v>m 3</v>
          </cell>
          <cell r="D70">
            <v>415640</v>
          </cell>
          <cell r="E70">
            <v>38261</v>
          </cell>
          <cell r="F70">
            <v>4003</v>
          </cell>
          <cell r="G70" t="str">
            <v>04.3344</v>
          </cell>
        </row>
        <row r="71">
          <cell r="A71" t="str">
            <v>04.3353</v>
          </cell>
          <cell r="B71" t="str">
            <v>BT moùng baûnï coù caàu coâng taùc M#200 ñaù 2x4 (TC keát hôïp ñaàm duøi)</v>
          </cell>
          <cell r="C71" t="str">
            <v>m 3</v>
          </cell>
          <cell r="D71">
            <v>389539</v>
          </cell>
          <cell r="E71">
            <v>41498</v>
          </cell>
          <cell r="F71">
            <v>4003</v>
          </cell>
          <cell r="G71" t="str">
            <v>04.3353</v>
          </cell>
        </row>
        <row r="72">
          <cell r="A72" t="str">
            <v>04.3354</v>
          </cell>
          <cell r="B72" t="str">
            <v>BT moùng baûnï coù caàu coâng taùc M#250 ñaù 2x4 (TC keát hôïp ñaàm duøi)</v>
          </cell>
          <cell r="C72" t="str">
            <v>m 3</v>
          </cell>
          <cell r="D72">
            <v>436341</v>
          </cell>
          <cell r="E72">
            <v>41498</v>
          </cell>
          <cell r="F72">
            <v>4003</v>
          </cell>
          <cell r="G72" t="str">
            <v>04.3354</v>
          </cell>
        </row>
        <row r="73">
          <cell r="A73" t="str">
            <v>04.3801</v>
          </cell>
          <cell r="B73" t="str">
            <v>Laép ñaët moùng neùo troïng löôïng £ 0,25T</v>
          </cell>
          <cell r="C73" t="str">
            <v>caùi</v>
          </cell>
          <cell r="D73">
            <v>4.4000000000000004</v>
          </cell>
          <cell r="E73">
            <v>11051</v>
          </cell>
          <cell r="F73">
            <v>0.15</v>
          </cell>
          <cell r="G73" t="str">
            <v>04.3801</v>
          </cell>
        </row>
        <row r="74">
          <cell r="A74" t="str">
            <v>04.3802</v>
          </cell>
          <cell r="B74" t="str">
            <v>Laép ñaët moùng neùo troïng löôïng £ 0,5T</v>
          </cell>
          <cell r="C74" t="str">
            <v>caùi</v>
          </cell>
          <cell r="D74">
            <v>24214</v>
          </cell>
          <cell r="E74">
            <v>24214</v>
          </cell>
          <cell r="F74">
            <v>0</v>
          </cell>
          <cell r="G74" t="str">
            <v>04.3802</v>
          </cell>
        </row>
        <row r="75">
          <cell r="A75" t="str">
            <v>04.3803</v>
          </cell>
          <cell r="B75" t="str">
            <v>Laép ñaët moùng neùo troïng löôïng &gt; 0,5T</v>
          </cell>
          <cell r="C75" t="str">
            <v>caùi</v>
          </cell>
          <cell r="D75">
            <v>42252</v>
          </cell>
          <cell r="E75">
            <v>42252</v>
          </cell>
          <cell r="F75">
            <v>0</v>
          </cell>
          <cell r="G75" t="str">
            <v>04.3803</v>
          </cell>
        </row>
        <row r="76">
          <cell r="A76" t="str">
            <v>05.4101</v>
          </cell>
          <cell r="B76" t="str">
            <v>Laép ñaët coät theùp baèng thuû coâng (chieáu cao £15m)</v>
          </cell>
          <cell r="C76" t="str">
            <v>taán</v>
          </cell>
          <cell r="D76">
            <v>4516</v>
          </cell>
          <cell r="E76">
            <v>183473</v>
          </cell>
          <cell r="F76">
            <v>0.15</v>
          </cell>
          <cell r="G76" t="str">
            <v>05.4101</v>
          </cell>
        </row>
        <row r="77">
          <cell r="A77" t="str">
            <v>05.4201</v>
          </cell>
          <cell r="B77" t="str">
            <v>Laép ñaët coät theùp baèng thuû coâng (chieáu cao £25m)</v>
          </cell>
          <cell r="C77" t="str">
            <v>taán</v>
          </cell>
          <cell r="D77">
            <v>9686</v>
          </cell>
          <cell r="E77">
            <v>201837</v>
          </cell>
          <cell r="F77">
            <v>4.5999999999999996</v>
          </cell>
          <cell r="G77" t="str">
            <v>05.4201</v>
          </cell>
        </row>
        <row r="78">
          <cell r="A78" t="str">
            <v>05.4301</v>
          </cell>
          <cell r="B78" t="str">
            <v>Laép ñaët coät theùp baèng thuû coâng (chieáu cao £40m)</v>
          </cell>
          <cell r="C78" t="str">
            <v>taán</v>
          </cell>
          <cell r="D78">
            <v>10330</v>
          </cell>
          <cell r="E78">
            <v>232064</v>
          </cell>
          <cell r="F78">
            <v>0.89999999999999991</v>
          </cell>
          <cell r="G78" t="str">
            <v>05.4301</v>
          </cell>
        </row>
        <row r="79">
          <cell r="A79" t="str">
            <v>05.4401</v>
          </cell>
          <cell r="B79" t="str">
            <v>Laép ñaët coät theùp baèng thuû coâng (chieáu cao £55m)</v>
          </cell>
          <cell r="C79" t="str">
            <v>taán</v>
          </cell>
          <cell r="D79">
            <v>12271</v>
          </cell>
          <cell r="E79">
            <v>266841</v>
          </cell>
          <cell r="F79">
            <v>34538</v>
          </cell>
          <cell r="G79" t="str">
            <v>05.4401</v>
          </cell>
        </row>
        <row r="80">
          <cell r="A80" t="str">
            <v>05.4501</v>
          </cell>
          <cell r="B80" t="str">
            <v>Laép ñaët coät theùp baèng thuû coâng (chieáu cao £70m)</v>
          </cell>
          <cell r="C80" t="str">
            <v>taán</v>
          </cell>
          <cell r="D80">
            <v>12915</v>
          </cell>
          <cell r="E80">
            <v>307143</v>
          </cell>
          <cell r="F80">
            <v>31084.199999999997</v>
          </cell>
          <cell r="G80" t="str">
            <v>05.4501</v>
          </cell>
        </row>
        <row r="81">
          <cell r="A81" t="str">
            <v>05.4601</v>
          </cell>
          <cell r="B81" t="str">
            <v>Laép ñaët coät theùp baèng thuû coâng (chieáu cao £85m)</v>
          </cell>
          <cell r="C81" t="str">
            <v>taán</v>
          </cell>
          <cell r="D81">
            <v>13558</v>
          </cell>
          <cell r="E81">
            <v>352808</v>
          </cell>
          <cell r="F81">
            <v>110000</v>
          </cell>
          <cell r="G81" t="str">
            <v>05.4601</v>
          </cell>
        </row>
        <row r="82">
          <cell r="A82" t="str">
            <v>05.4701</v>
          </cell>
          <cell r="B82" t="str">
            <v>Laép ñaët coät theùp baèng thuû coâng (chieáu cao £100m)</v>
          </cell>
          <cell r="C82" t="str">
            <v>taán</v>
          </cell>
          <cell r="D82">
            <v>13558</v>
          </cell>
          <cell r="E82">
            <v>405786</v>
          </cell>
          <cell r="F82">
            <v>141084.20000000001</v>
          </cell>
          <cell r="G82" t="str">
            <v>05.4701</v>
          </cell>
        </row>
        <row r="83">
          <cell r="A83" t="str">
            <v>05.5101</v>
          </cell>
          <cell r="B83" t="str">
            <v>Noái coät beâ toâng baèng maët bích (ÑH bình thöôøng)</v>
          </cell>
          <cell r="C83" t="str">
            <v>moái</v>
          </cell>
          <cell r="D83">
            <v>5407</v>
          </cell>
          <cell r="E83">
            <v>48753</v>
          </cell>
          <cell r="F83">
            <v>73000</v>
          </cell>
          <cell r="G83" t="str">
            <v>05.5101</v>
          </cell>
        </row>
        <row r="84">
          <cell r="A84" t="str">
            <v>05.5102</v>
          </cell>
          <cell r="B84" t="str">
            <v>Noái coät beâ toâng baèng maët bích (ÑH söôøn ñoài)</v>
          </cell>
          <cell r="C84" t="str">
            <v>moái</v>
          </cell>
          <cell r="D84">
            <v>5407</v>
          </cell>
          <cell r="E84">
            <v>51190</v>
          </cell>
          <cell r="F84">
            <v>68084.200000000012</v>
          </cell>
          <cell r="G84" t="str">
            <v>05.5102</v>
          </cell>
        </row>
        <row r="85">
          <cell r="A85" t="str">
            <v>05.5103</v>
          </cell>
          <cell r="B85" t="str">
            <v>Noái coät beâ toâng baèng maët bích (ÑH sình laày)</v>
          </cell>
          <cell r="C85" t="str">
            <v>moái</v>
          </cell>
          <cell r="D85">
            <v>13755</v>
          </cell>
          <cell r="E85">
            <v>58503</v>
          </cell>
          <cell r="F85" t="str">
            <v>05.5103</v>
          </cell>
          <cell r="G85" t="str">
            <v>05.5103</v>
          </cell>
        </row>
        <row r="86">
          <cell r="A86" t="str">
            <v>05.5211</v>
          </cell>
          <cell r="B86" t="str">
            <v>Döïng coät beâ toâng baèng thuû coâng (chieáu cao £ 8m)</v>
          </cell>
          <cell r="C86" t="str">
            <v>coät</v>
          </cell>
          <cell r="D86">
            <v>8490</v>
          </cell>
          <cell r="E86">
            <v>74917</v>
          </cell>
          <cell r="F86" t="str">
            <v>05.5211</v>
          </cell>
          <cell r="G86" t="str">
            <v>05.5211</v>
          </cell>
        </row>
        <row r="87">
          <cell r="A87" t="str">
            <v>05.5212</v>
          </cell>
          <cell r="B87" t="str">
            <v>Döïng coät beâ toâng baèng thuû coâng (chieáu cao £ 10m)</v>
          </cell>
          <cell r="C87" t="str">
            <v>coät</v>
          </cell>
          <cell r="D87">
            <v>8490</v>
          </cell>
          <cell r="E87">
            <v>80605</v>
          </cell>
          <cell r="F87" t="str">
            <v>05.5212</v>
          </cell>
          <cell r="G87" t="str">
            <v>05.5212</v>
          </cell>
        </row>
        <row r="88">
          <cell r="A88" t="str">
            <v>05.5213</v>
          </cell>
          <cell r="B88" t="str">
            <v>Döïng coät beâ toâng baèng thuû coâng (chieáu cao £ 12m)</v>
          </cell>
          <cell r="C88" t="str">
            <v>coät</v>
          </cell>
          <cell r="D88">
            <v>8490</v>
          </cell>
          <cell r="E88">
            <v>86293</v>
          </cell>
          <cell r="F88" t="str">
            <v>§¸ d¨m  1x2            ®Ëp thñ c«ng    t¹i chç</v>
          </cell>
          <cell r="G88" t="str">
            <v>05.5213</v>
          </cell>
        </row>
        <row r="89">
          <cell r="A89" t="str">
            <v>05.5214</v>
          </cell>
          <cell r="B89" t="str">
            <v>Döïng coät beâ toâng baèng thuû coâng (chieáu cao £ 14m)</v>
          </cell>
          <cell r="C89" t="str">
            <v>coät</v>
          </cell>
          <cell r="D89">
            <v>8490</v>
          </cell>
          <cell r="E89">
            <v>107419</v>
          </cell>
          <cell r="F89" t="str">
            <v>05.5214</v>
          </cell>
          <cell r="G89" t="str">
            <v>05.5214</v>
          </cell>
        </row>
        <row r="90">
          <cell r="A90" t="str">
            <v>05.5215</v>
          </cell>
          <cell r="B90" t="str">
            <v>Döïng coät beâ toâng baèng thuû coâng (chieáu cao £ 16m)</v>
          </cell>
          <cell r="C90" t="str">
            <v>coät</v>
          </cell>
          <cell r="D90">
            <v>9854</v>
          </cell>
          <cell r="E90">
            <v>116844</v>
          </cell>
          <cell r="F90">
            <v>0</v>
          </cell>
          <cell r="G90" t="str">
            <v>05.5215</v>
          </cell>
        </row>
        <row r="91">
          <cell r="A91" t="str">
            <v>05.5216</v>
          </cell>
          <cell r="B91" t="str">
            <v>Döïng coät beâ toâng baèng thuû coâng (chieáu cao £ 18m)</v>
          </cell>
          <cell r="C91" t="str">
            <v>coät</v>
          </cell>
          <cell r="D91">
            <v>9854</v>
          </cell>
          <cell r="E91">
            <v>152271</v>
          </cell>
          <cell r="F91" t="str">
            <v>05.5216</v>
          </cell>
          <cell r="G91" t="str">
            <v>05.5216</v>
          </cell>
        </row>
        <row r="92">
          <cell r="A92" t="str">
            <v>05.5217</v>
          </cell>
          <cell r="B92" t="str">
            <v>Döïng coät beâ toâng baèng thuû coâng (chieáu cao £ 20m)</v>
          </cell>
          <cell r="C92" t="str">
            <v>coät</v>
          </cell>
          <cell r="D92">
            <v>9854</v>
          </cell>
          <cell r="E92">
            <v>177460</v>
          </cell>
          <cell r="F92" t="str">
            <v>05.5217</v>
          </cell>
          <cell r="G92" t="str">
            <v>05.5217</v>
          </cell>
        </row>
        <row r="93">
          <cell r="A93" t="str">
            <v>05.5218</v>
          </cell>
          <cell r="B93" t="str">
            <v>Döïng coät beâ toâng baèng thuû coâng (chieáu cao &gt; 20m)</v>
          </cell>
          <cell r="C93" t="str">
            <v>coät</v>
          </cell>
          <cell r="D93">
            <v>9854</v>
          </cell>
          <cell r="E93">
            <v>193711</v>
          </cell>
          <cell r="F93" t="str">
            <v>05.5218</v>
          </cell>
          <cell r="G93" t="str">
            <v>05.5218</v>
          </cell>
        </row>
        <row r="94">
          <cell r="A94" t="str">
            <v>05.6011</v>
          </cell>
          <cell r="B94" t="str">
            <v>Laép ñaët xaø theùp cho coät ñôõ (troïng löôïng 25 kg)</v>
          </cell>
          <cell r="C94" t="str">
            <v>boä</v>
          </cell>
          <cell r="D94">
            <v>1</v>
          </cell>
          <cell r="E94">
            <v>13161</v>
          </cell>
          <cell r="F94" t="str">
            <v>05.6011</v>
          </cell>
          <cell r="G94" t="str">
            <v>05.6011</v>
          </cell>
        </row>
        <row r="95">
          <cell r="A95" t="str">
            <v>05.6021</v>
          </cell>
          <cell r="B95" t="str">
            <v>Laép ñaët xaø theùp cho coät ñôõ (troïng löôïng 50 kg)</v>
          </cell>
          <cell r="C95" t="str">
            <v>boä</v>
          </cell>
          <cell r="D95">
            <v>0.2</v>
          </cell>
          <cell r="E95">
            <v>17806</v>
          </cell>
          <cell r="F95" t="str">
            <v>05.6021</v>
          </cell>
          <cell r="G95" t="str">
            <v>05.6021</v>
          </cell>
        </row>
        <row r="96">
          <cell r="A96" t="str">
            <v>05.6031</v>
          </cell>
          <cell r="B96" t="str">
            <v>Laép ñaët xaø theùp cho coät ñôõ (troïng löôïng 100 kg)</v>
          </cell>
          <cell r="C96" t="str">
            <v>boä</v>
          </cell>
          <cell r="D96">
            <v>34538</v>
          </cell>
          <cell r="E96">
            <v>23999</v>
          </cell>
          <cell r="F96" t="str">
            <v>05.6031</v>
          </cell>
          <cell r="G96" t="str">
            <v>05.6031</v>
          </cell>
        </row>
        <row r="97">
          <cell r="A97" t="str">
            <v>05.6041</v>
          </cell>
          <cell r="B97" t="str">
            <v>Laép ñaët xaø theùp cho coät ñôõ (troïng löôïng 140 kg)</v>
          </cell>
          <cell r="C97" t="str">
            <v>boä</v>
          </cell>
          <cell r="D97">
            <v>678188.16799999983</v>
          </cell>
          <cell r="E97">
            <v>28799</v>
          </cell>
          <cell r="F97">
            <v>0</v>
          </cell>
          <cell r="G97" t="str">
            <v>05.6041</v>
          </cell>
        </row>
        <row r="98">
          <cell r="A98" t="str">
            <v>05.6051</v>
          </cell>
          <cell r="B98" t="str">
            <v>Laép ñaët xaø theùp cho coät ñôõ (troïng löôïng 230 kg)</v>
          </cell>
          <cell r="C98" t="str">
            <v>boä</v>
          </cell>
          <cell r="D98">
            <v>0.2</v>
          </cell>
          <cell r="E98">
            <v>39792</v>
          </cell>
          <cell r="F98" t="str">
            <v>05.6051</v>
          </cell>
          <cell r="G98" t="str">
            <v>05.6051</v>
          </cell>
        </row>
        <row r="99">
          <cell r="A99" t="str">
            <v>05.6061</v>
          </cell>
          <cell r="B99" t="str">
            <v>Laép ñaët xaø theùp cho coät ñôõ (troïng löôïng 320 kg)</v>
          </cell>
          <cell r="C99" t="str">
            <v>boä</v>
          </cell>
          <cell r="D99">
            <v>4.96</v>
          </cell>
          <cell r="E99">
            <v>50785</v>
          </cell>
          <cell r="F99" t="str">
            <v>05.6061</v>
          </cell>
          <cell r="G99" t="str">
            <v>05.6061</v>
          </cell>
        </row>
        <row r="100">
          <cell r="A100" t="str">
            <v>05.6071</v>
          </cell>
          <cell r="B100" t="str">
            <v>Laép ñaët xaø theùp cho coät ñôõ (troïng löôïng 410 kg)</v>
          </cell>
          <cell r="C100" t="str">
            <v>boä</v>
          </cell>
          <cell r="D100">
            <v>59920</v>
          </cell>
          <cell r="E100">
            <v>59920</v>
          </cell>
          <cell r="F100">
            <v>0</v>
          </cell>
          <cell r="G100" t="str">
            <v>05.6071</v>
          </cell>
        </row>
        <row r="101">
          <cell r="A101" t="str">
            <v>05.6081</v>
          </cell>
          <cell r="B101" t="str">
            <v>Laép ñaët xaø theùp cho coät ñôõ (troïng löôïng 500 kg)</v>
          </cell>
          <cell r="C101" t="str">
            <v>boä</v>
          </cell>
          <cell r="D101">
            <v>70759</v>
          </cell>
          <cell r="E101">
            <v>70759</v>
          </cell>
          <cell r="F101">
            <v>0</v>
          </cell>
          <cell r="G101" t="str">
            <v>05.6081</v>
          </cell>
        </row>
        <row r="102">
          <cell r="A102" t="str">
            <v>05.6012</v>
          </cell>
          <cell r="B102" t="str">
            <v>Laép ñaët xaø theùp cho coät neùo (troïng löôïng 25 kg)</v>
          </cell>
          <cell r="C102" t="str">
            <v>boä</v>
          </cell>
          <cell r="D102">
            <v>4.3</v>
          </cell>
          <cell r="E102">
            <v>17496</v>
          </cell>
          <cell r="F102" t="str">
            <v>05.6012</v>
          </cell>
          <cell r="G102" t="str">
            <v>05.6012</v>
          </cell>
        </row>
        <row r="103">
          <cell r="A103" t="str">
            <v>05.6022</v>
          </cell>
          <cell r="B103" t="str">
            <v>Laép ñaët xaø theùp cho coät neùoõ (troïng löôïng 50 kg)</v>
          </cell>
          <cell r="C103" t="str">
            <v>boä</v>
          </cell>
          <cell r="D103">
            <v>4.5199999999999996</v>
          </cell>
          <cell r="E103">
            <v>23689</v>
          </cell>
          <cell r="F103" t="str">
            <v>05.6022</v>
          </cell>
          <cell r="G103" t="str">
            <v>05.6022</v>
          </cell>
        </row>
        <row r="104">
          <cell r="A104" t="str">
            <v>05.6032</v>
          </cell>
          <cell r="B104" t="str">
            <v>Laép ñaët xaø theùp cho coät neùo (troïng löôïng 100 kg)</v>
          </cell>
          <cell r="C104" t="str">
            <v>boä</v>
          </cell>
          <cell r="D104">
            <v>19.635999999999996</v>
          </cell>
          <cell r="E104">
            <v>31896</v>
          </cell>
          <cell r="F104" t="str">
            <v>05.6032</v>
          </cell>
          <cell r="G104" t="str">
            <v>05.6032</v>
          </cell>
        </row>
        <row r="105">
          <cell r="A105" t="str">
            <v>05.6042</v>
          </cell>
          <cell r="B105" t="str">
            <v>Laép ñaët xaø theùp cho coät neùo (troïng löôïng 140 kg)</v>
          </cell>
          <cell r="C105" t="str">
            <v>boä</v>
          </cell>
          <cell r="D105">
            <v>34538</v>
          </cell>
          <cell r="E105">
            <v>38244</v>
          </cell>
          <cell r="F105">
            <v>34538</v>
          </cell>
          <cell r="G105" t="str">
            <v>05.6042</v>
          </cell>
        </row>
        <row r="106">
          <cell r="A106" t="str">
            <v>05.6052</v>
          </cell>
          <cell r="B106" t="str">
            <v>Laép ñaët xaø theùp cho coät neùo (troïng löôïng 230 kg)</v>
          </cell>
          <cell r="C106" t="str">
            <v>boä</v>
          </cell>
          <cell r="D106">
            <v>767617.29180952371</v>
          </cell>
          <cell r="E106">
            <v>52798</v>
          </cell>
          <cell r="F106">
            <v>0</v>
          </cell>
          <cell r="G106" t="str">
            <v>05.6052</v>
          </cell>
        </row>
        <row r="107">
          <cell r="A107" t="str">
            <v>05.6062</v>
          </cell>
          <cell r="B107" t="str">
            <v>Laép ñaët xaø theùp cho coät neùo (troïng löôïng 320 kg)</v>
          </cell>
          <cell r="C107" t="str">
            <v>boä</v>
          </cell>
          <cell r="D107">
            <v>735000</v>
          </cell>
          <cell r="E107">
            <v>67507</v>
          </cell>
          <cell r="F107">
            <v>110000</v>
          </cell>
          <cell r="G107" t="str">
            <v>05.6062</v>
          </cell>
        </row>
        <row r="108">
          <cell r="A108" t="str">
            <v>05.6072</v>
          </cell>
          <cell r="B108" t="str">
            <v>Laép ñaët xaø theùp cho coät neùo (troïng löôïng 410 kg)</v>
          </cell>
          <cell r="C108" t="str">
            <v>boä</v>
          </cell>
          <cell r="D108">
            <v>1502617.2918095237</v>
          </cell>
          <cell r="E108">
            <v>79584</v>
          </cell>
          <cell r="F108">
            <v>110000</v>
          </cell>
          <cell r="G108" t="str">
            <v>05.6072</v>
          </cell>
        </row>
        <row r="109">
          <cell r="A109" t="str">
            <v>05.6082</v>
          </cell>
          <cell r="B109" t="str">
            <v>Laép ñaët xaø theùp cho coät neùo (troïng löôïng 500 kg)</v>
          </cell>
          <cell r="C109" t="str">
            <v>boä</v>
          </cell>
          <cell r="D109">
            <v>639000</v>
          </cell>
          <cell r="E109">
            <v>93984</v>
          </cell>
          <cell r="F109">
            <v>73000</v>
          </cell>
          <cell r="G109" t="str">
            <v>05.6082</v>
          </cell>
        </row>
        <row r="110">
          <cell r="A110" t="str">
            <v>05.6043</v>
          </cell>
          <cell r="B110" t="str">
            <v>Laép ñaët xaø theùp cho coät ñuùp (troïng löôïng 140 kg)</v>
          </cell>
          <cell r="C110" t="str">
            <v>boä</v>
          </cell>
          <cell r="D110">
            <v>863617.29180952371</v>
          </cell>
          <cell r="E110">
            <v>32515</v>
          </cell>
          <cell r="F110">
            <v>37000</v>
          </cell>
          <cell r="G110" t="str">
            <v>05.6043</v>
          </cell>
        </row>
        <row r="111">
          <cell r="A111" t="str">
            <v>05.6053</v>
          </cell>
          <cell r="B111" t="str">
            <v>Laép ñaët xaø theùp cho coät ñuùp (troïng löôïng 230 kg)</v>
          </cell>
          <cell r="C111" t="str">
            <v>boä</v>
          </cell>
          <cell r="D111">
            <v>46295</v>
          </cell>
          <cell r="E111">
            <v>46295</v>
          </cell>
          <cell r="F111">
            <v>0</v>
          </cell>
          <cell r="G111" t="str">
            <v>05.6053</v>
          </cell>
        </row>
        <row r="112">
          <cell r="A112" t="str">
            <v>05.6063</v>
          </cell>
          <cell r="B112" t="str">
            <v>Laép ñaët xaø theùp cho coät ñuùp (troïng löôïng 320 kg)</v>
          </cell>
          <cell r="C112" t="str">
            <v>boä</v>
          </cell>
          <cell r="D112">
            <v>58062</v>
          </cell>
          <cell r="E112">
            <v>58062</v>
          </cell>
          <cell r="F112" t="str">
            <v xml:space="preserve">         </v>
          </cell>
          <cell r="G112" t="str">
            <v>05.6063</v>
          </cell>
        </row>
        <row r="113">
          <cell r="A113" t="str">
            <v>05.6073</v>
          </cell>
          <cell r="B113" t="str">
            <v>Laép ñaët xaø theùp cho coät ñuùp (troïng löôïng 410 kg)</v>
          </cell>
          <cell r="C113" t="str">
            <v>boä</v>
          </cell>
          <cell r="D113">
            <v>64101</v>
          </cell>
          <cell r="E113">
            <v>64101</v>
          </cell>
          <cell r="F113">
            <v>0</v>
          </cell>
          <cell r="G113" t="str">
            <v>05.6073</v>
          </cell>
        </row>
        <row r="114">
          <cell r="A114" t="str">
            <v>05.6083</v>
          </cell>
          <cell r="B114" t="str">
            <v>Laép ñaët xaø theùp cho coät ñuùp (troïng löôïng 500 kg)</v>
          </cell>
          <cell r="C114" t="str">
            <v>boä</v>
          </cell>
          <cell r="D114">
            <v>69985</v>
          </cell>
          <cell r="E114">
            <v>69985</v>
          </cell>
          <cell r="F114">
            <v>0</v>
          </cell>
          <cell r="G114" t="str">
            <v>05.6083</v>
          </cell>
        </row>
        <row r="115">
          <cell r="A115" t="str">
            <v>05.6093</v>
          </cell>
          <cell r="B115" t="str">
            <v>Laép ñaët xaø theùp cho coät ñuùp (troïng löôïng 750 kg)</v>
          </cell>
          <cell r="C115" t="str">
            <v>boä</v>
          </cell>
          <cell r="D115">
            <v>89648</v>
          </cell>
          <cell r="E115">
            <v>89648</v>
          </cell>
          <cell r="F115">
            <v>0</v>
          </cell>
          <cell r="G115" t="str">
            <v>05.6093</v>
          </cell>
        </row>
        <row r="116">
          <cell r="A116" t="str">
            <v>05.6103</v>
          </cell>
          <cell r="B116" t="str">
            <v>Laép ñaët xaø theùp cho coät ñuùp (troïng löôïng 1000 kg)</v>
          </cell>
          <cell r="C116" t="str">
            <v>boä</v>
          </cell>
          <cell r="D116">
            <v>105751</v>
          </cell>
          <cell r="E116">
            <v>105751</v>
          </cell>
          <cell r="F116">
            <v>0</v>
          </cell>
          <cell r="G116" t="str">
            <v>05.6103</v>
          </cell>
        </row>
        <row r="117">
          <cell r="A117" t="str">
            <v>05.6044</v>
          </cell>
          <cell r="B117" t="str">
            <v>Laép ñaët xaø theùp cho coät ñuùp (troïng löôïng 140 kg)</v>
          </cell>
          <cell r="C117" t="str">
            <v>boä</v>
          </cell>
          <cell r="D117">
            <v>36076</v>
          </cell>
          <cell r="E117">
            <v>36076</v>
          </cell>
          <cell r="F117">
            <v>0</v>
          </cell>
          <cell r="G117" t="str">
            <v>05.6044</v>
          </cell>
        </row>
        <row r="118">
          <cell r="A118" t="str">
            <v>05.6054</v>
          </cell>
          <cell r="B118" t="str">
            <v>Laép ñaët xaø theùp cho coät ñuùp (troïng löôïng 230 kg)</v>
          </cell>
          <cell r="C118" t="str">
            <v>boä</v>
          </cell>
          <cell r="D118">
            <v>51559</v>
          </cell>
          <cell r="E118">
            <v>51559</v>
          </cell>
          <cell r="F118">
            <v>0</v>
          </cell>
          <cell r="G118" t="str">
            <v>05.6054</v>
          </cell>
        </row>
        <row r="119">
          <cell r="A119" t="str">
            <v>05.6064</v>
          </cell>
          <cell r="B119" t="str">
            <v>Laép ñaët xaø theùp cho coät ñuùp (troïng löôïng 320 kg)</v>
          </cell>
          <cell r="C119" t="str">
            <v>boä</v>
          </cell>
          <cell r="D119">
            <v>64565</v>
          </cell>
          <cell r="E119">
            <v>64565</v>
          </cell>
          <cell r="F119">
            <v>0</v>
          </cell>
          <cell r="G119" t="str">
            <v>05.6064</v>
          </cell>
        </row>
        <row r="120">
          <cell r="A120" t="str">
            <v>05.6074</v>
          </cell>
          <cell r="B120" t="str">
            <v>Laép ñaët xaø theùp cho coät ñuùp (troïng löôïng 410 kg)</v>
          </cell>
          <cell r="C120" t="str">
            <v>boä</v>
          </cell>
          <cell r="D120" t="str">
            <v>§¬n vÞ</v>
          </cell>
          <cell r="E120">
            <v>71223</v>
          </cell>
          <cell r="F120" t="str">
            <v>HÖ sè bËc hµng</v>
          </cell>
          <cell r="G120" t="str">
            <v>05.6074</v>
          </cell>
        </row>
        <row r="121">
          <cell r="A121" t="str">
            <v>05.6084</v>
          </cell>
          <cell r="B121" t="str">
            <v>Laép ñaët xaø theùp cho coät ñuùp (troïng löôïng 500 kg)</v>
          </cell>
          <cell r="C121" t="str">
            <v>boä</v>
          </cell>
          <cell r="D121">
            <v>77726</v>
          </cell>
          <cell r="E121">
            <v>77726</v>
          </cell>
          <cell r="F121">
            <v>0</v>
          </cell>
          <cell r="G121" t="str">
            <v>05.6084</v>
          </cell>
        </row>
        <row r="122">
          <cell r="A122" t="str">
            <v>05.6094</v>
          </cell>
          <cell r="B122" t="str">
            <v>Laép ñaët xaø theùp cho coät ñuùp (troïng löôïng 750 kg)</v>
          </cell>
          <cell r="C122" t="str">
            <v>boä</v>
          </cell>
          <cell r="D122">
            <v>99558</v>
          </cell>
          <cell r="E122">
            <v>99558</v>
          </cell>
          <cell r="F122">
            <v>1.3</v>
          </cell>
          <cell r="G122" t="str">
            <v>05.6094</v>
          </cell>
        </row>
        <row r="123">
          <cell r="A123" t="str">
            <v>05.6104</v>
          </cell>
          <cell r="B123" t="str">
            <v>Laép ñaët xaø theùp cho coät ñuùp (troïng löôïng 1000 kg)</v>
          </cell>
          <cell r="C123" t="str">
            <v>boä</v>
          </cell>
          <cell r="D123">
            <v>117518</v>
          </cell>
          <cell r="E123">
            <v>117518</v>
          </cell>
          <cell r="F123">
            <v>1.3</v>
          </cell>
          <cell r="G123" t="str">
            <v>05.6104</v>
          </cell>
        </row>
        <row r="124">
          <cell r="A124" t="str">
            <v>06.1105</v>
          </cell>
          <cell r="B124" t="str">
            <v>Laép ñaët söù ñöùng 22 kV</v>
          </cell>
          <cell r="C124" t="str">
            <v>söù</v>
          </cell>
          <cell r="D124">
            <v>155</v>
          </cell>
          <cell r="E124">
            <v>3499.2</v>
          </cell>
          <cell r="F124" t="str">
            <v>06.1105</v>
          </cell>
          <cell r="G124" t="str">
            <v>06.1105</v>
          </cell>
        </row>
        <row r="125">
          <cell r="A125" t="str">
            <v>06.1106</v>
          </cell>
          <cell r="B125" t="str">
            <v>Laép ñaët söù ñöùng 35 kV</v>
          </cell>
          <cell r="C125" t="str">
            <v>söù</v>
          </cell>
          <cell r="D125">
            <v>155</v>
          </cell>
          <cell r="E125">
            <v>4459.2</v>
          </cell>
          <cell r="F125" t="str">
            <v>06.1106</v>
          </cell>
          <cell r="G125" t="str">
            <v>06.1106</v>
          </cell>
        </row>
        <row r="126">
          <cell r="A126" t="str">
            <v>06.1213</v>
          </cell>
          <cell r="B126" t="str">
            <v>Laép ñaët söù ñöùng haï theá loaïi 2 söù</v>
          </cell>
          <cell r="C126" t="str">
            <v>söù</v>
          </cell>
          <cell r="D126">
            <v>4735.5</v>
          </cell>
          <cell r="E126">
            <v>2884.3</v>
          </cell>
          <cell r="F126" t="str">
            <v>06.1213</v>
          </cell>
          <cell r="G126" t="str">
            <v>06.1213</v>
          </cell>
        </row>
        <row r="127">
          <cell r="A127" t="str">
            <v>06.1214</v>
          </cell>
          <cell r="B127" t="str">
            <v>Laép ñaët söù ñöùng haï theá loaïi 3 söù</v>
          </cell>
          <cell r="C127" t="str">
            <v>söù</v>
          </cell>
          <cell r="D127">
            <v>14490</v>
          </cell>
          <cell r="E127">
            <v>4017.4</v>
          </cell>
          <cell r="F127" t="str">
            <v>06.1214</v>
          </cell>
          <cell r="G127" t="str">
            <v>06.1214</v>
          </cell>
        </row>
        <row r="128">
          <cell r="A128" t="str">
            <v>06.1215</v>
          </cell>
          <cell r="B128" t="str">
            <v>Laép ñaët söù ñöùng haï theá loaïi 4 söù</v>
          </cell>
          <cell r="C128" t="str">
            <v>söù</v>
          </cell>
          <cell r="D128">
            <v>21000</v>
          </cell>
          <cell r="E128">
            <v>5665.5</v>
          </cell>
          <cell r="F128" t="str">
            <v>06.1215</v>
          </cell>
          <cell r="G128" t="str">
            <v>06.1215</v>
          </cell>
        </row>
        <row r="129">
          <cell r="A129" t="str">
            <v>06.1411</v>
          </cell>
          <cell r="B129" t="str">
            <v>Laép ñaët chuoãi söù ñôõ £ 2 baùt chieàu cao £ 20m</v>
          </cell>
          <cell r="C129" t="str">
            <v>chuoãi</v>
          </cell>
          <cell r="D129">
            <v>405</v>
          </cell>
          <cell r="E129">
            <v>2925</v>
          </cell>
          <cell r="F129" t="str">
            <v>06.1411</v>
          </cell>
          <cell r="G129" t="str">
            <v>06.1411</v>
          </cell>
        </row>
        <row r="130">
          <cell r="A130" t="str">
            <v>06.1412</v>
          </cell>
          <cell r="B130" t="str">
            <v>Laép ñaët chuoãi söù ñôõ £ 2 baùt chieàu cao £ 30m</v>
          </cell>
          <cell r="C130" t="str">
            <v>chuoãi</v>
          </cell>
          <cell r="D130">
            <v>405</v>
          </cell>
          <cell r="E130">
            <v>3738</v>
          </cell>
          <cell r="F130" t="str">
            <v>06.1412</v>
          </cell>
          <cell r="G130" t="str">
            <v>06.1412</v>
          </cell>
        </row>
        <row r="131">
          <cell r="A131" t="str">
            <v>06.1421</v>
          </cell>
          <cell r="B131" t="str">
            <v>Laép ñaët chuoãi söù ñôõ £ 5 baùt chieàu cao £ 20m</v>
          </cell>
          <cell r="C131" t="str">
            <v>chuoãi</v>
          </cell>
          <cell r="D131">
            <v>610</v>
          </cell>
          <cell r="E131">
            <v>6500</v>
          </cell>
          <cell r="F131" t="str">
            <v>06.1421</v>
          </cell>
          <cell r="G131" t="str">
            <v>06.1421</v>
          </cell>
        </row>
        <row r="132">
          <cell r="A132" t="str">
            <v>06.1422</v>
          </cell>
          <cell r="B132" t="str">
            <v>Laép ñaët chuoãi söù ñôõ £ 5 baùt chieàu cao £ 30m</v>
          </cell>
          <cell r="C132" t="str">
            <v>chuoãi</v>
          </cell>
          <cell r="D132">
            <v>610</v>
          </cell>
          <cell r="E132">
            <v>6825</v>
          </cell>
          <cell r="F132" t="str">
            <v>06.1422</v>
          </cell>
          <cell r="G132" t="str">
            <v>06.1422</v>
          </cell>
        </row>
        <row r="133">
          <cell r="A133" t="str">
            <v>06.1431</v>
          </cell>
          <cell r="B133" t="str">
            <v>Laép ñaët chuoãi söù ñôõ £ 8 baùt chieàu cao £ 20m</v>
          </cell>
          <cell r="C133" t="str">
            <v>chuoãi</v>
          </cell>
          <cell r="D133">
            <v>975</v>
          </cell>
          <cell r="E133">
            <v>10401</v>
          </cell>
          <cell r="F133" t="str">
            <v>06.1431</v>
          </cell>
          <cell r="G133" t="str">
            <v>06.1431</v>
          </cell>
        </row>
        <row r="134">
          <cell r="A134" t="str">
            <v>06.1432</v>
          </cell>
          <cell r="B134" t="str">
            <v>Laép ñaët chuoãi söù ñôõ £ 8 baùt chieàu cao £ 30m</v>
          </cell>
          <cell r="C134" t="str">
            <v>chuoãi</v>
          </cell>
          <cell r="D134">
            <v>975</v>
          </cell>
          <cell r="E134">
            <v>10888</v>
          </cell>
          <cell r="F134" t="str">
            <v>06.1432</v>
          </cell>
          <cell r="G134" t="str">
            <v>06.1432</v>
          </cell>
        </row>
        <row r="135">
          <cell r="A135" t="str">
            <v>06.1441</v>
          </cell>
          <cell r="B135" t="str">
            <v>Laép ñaët chuoãi söù ñôõ £ 11 baùt chieàu cao £ 20m</v>
          </cell>
          <cell r="C135" t="str">
            <v>chuoãi</v>
          </cell>
          <cell r="D135">
            <v>1335</v>
          </cell>
          <cell r="E135">
            <v>14626</v>
          </cell>
          <cell r="F135" t="str">
            <v>06.1441</v>
          </cell>
          <cell r="G135" t="str">
            <v>06.1441</v>
          </cell>
        </row>
        <row r="136">
          <cell r="A136" t="str">
            <v>06.1442</v>
          </cell>
          <cell r="B136" t="str">
            <v>Laép ñaët chuoãi söù ñôõ £ 11 baùt chieàu cao £ 30m</v>
          </cell>
          <cell r="C136" t="str">
            <v>chuoãi</v>
          </cell>
          <cell r="D136">
            <v>1335</v>
          </cell>
          <cell r="E136">
            <v>15438</v>
          </cell>
          <cell r="F136" t="str">
            <v>06.1442</v>
          </cell>
          <cell r="G136" t="str">
            <v>06.1442</v>
          </cell>
        </row>
        <row r="137">
          <cell r="A137" t="str">
            <v>06.1511</v>
          </cell>
          <cell r="B137" t="str">
            <v>Laép ñaët chuoãi söù neùo £ 2 baùt chieàu cao £ 20m</v>
          </cell>
          <cell r="C137" t="str">
            <v>chuoãi</v>
          </cell>
          <cell r="D137">
            <v>405</v>
          </cell>
          <cell r="E137">
            <v>3088</v>
          </cell>
          <cell r="F137" t="str">
            <v>06.1511</v>
          </cell>
          <cell r="G137" t="str">
            <v>06.1511</v>
          </cell>
        </row>
        <row r="138">
          <cell r="A138" t="str">
            <v>06.1512</v>
          </cell>
          <cell r="B138" t="str">
            <v>Laép ñaët chuoãi söù neùo £ 2 baùt chieàu cao £ 30m</v>
          </cell>
          <cell r="C138" t="str">
            <v>chuoãi</v>
          </cell>
          <cell r="D138">
            <v>405</v>
          </cell>
          <cell r="E138">
            <v>3900</v>
          </cell>
          <cell r="F138" t="str">
            <v>06.1512</v>
          </cell>
          <cell r="G138" t="str">
            <v>06.1512</v>
          </cell>
        </row>
        <row r="139">
          <cell r="A139" t="str">
            <v>06.1521</v>
          </cell>
          <cell r="B139" t="str">
            <v>Laép ñaët chuoãi söù neùo £ 5 baùt chieàu cao £ 20m</v>
          </cell>
          <cell r="C139" t="str">
            <v>chuoãi</v>
          </cell>
          <cell r="D139">
            <v>610</v>
          </cell>
          <cell r="E139">
            <v>7313</v>
          </cell>
          <cell r="F139" t="str">
            <v>06.1521</v>
          </cell>
          <cell r="G139" t="str">
            <v>06.1521</v>
          </cell>
        </row>
        <row r="140">
          <cell r="A140" t="str">
            <v>06.1522</v>
          </cell>
          <cell r="B140" t="str">
            <v>Laép ñaët chuoãi söù neùo £ 5 baùt chieàu cao £ 30m</v>
          </cell>
          <cell r="C140" t="str">
            <v>chuoãi</v>
          </cell>
          <cell r="D140">
            <v>610</v>
          </cell>
          <cell r="E140">
            <v>7638</v>
          </cell>
          <cell r="F140" t="str">
            <v>06.1522</v>
          </cell>
          <cell r="G140" t="str">
            <v>06.1522</v>
          </cell>
        </row>
        <row r="141">
          <cell r="A141" t="str">
            <v>06.1531</v>
          </cell>
          <cell r="B141" t="str">
            <v>Laép ñaët chuoãi söù neùo £ 8 baùt chieàu cao £ 20m</v>
          </cell>
          <cell r="C141" t="str">
            <v>chuoãi</v>
          </cell>
          <cell r="D141">
            <v>975</v>
          </cell>
          <cell r="E141">
            <v>11538</v>
          </cell>
          <cell r="F141" t="str">
            <v>06.1531</v>
          </cell>
          <cell r="G141" t="str">
            <v>06.1531</v>
          </cell>
        </row>
        <row r="142">
          <cell r="A142" t="str">
            <v>06.1532</v>
          </cell>
          <cell r="B142" t="str">
            <v>Laép ñaët chuoãi söù neùo £ 8 baùt chieàu cao £ 30m</v>
          </cell>
          <cell r="C142" t="str">
            <v>chuoãi</v>
          </cell>
          <cell r="D142">
            <v>975</v>
          </cell>
          <cell r="E142">
            <v>12188</v>
          </cell>
          <cell r="F142" t="str">
            <v>06.1532</v>
          </cell>
          <cell r="G142" t="str">
            <v>06.1532</v>
          </cell>
        </row>
        <row r="143">
          <cell r="A143" t="str">
            <v>06.1541</v>
          </cell>
          <cell r="B143" t="str">
            <v>Laép ñaët chuoãi söù neùo £ 11 baùt chieàu cao £ 20m</v>
          </cell>
          <cell r="C143" t="str">
            <v>chuoãi</v>
          </cell>
          <cell r="D143">
            <v>1335</v>
          </cell>
          <cell r="E143">
            <v>16413</v>
          </cell>
          <cell r="F143" t="str">
            <v>06.1541</v>
          </cell>
          <cell r="G143" t="str">
            <v>06.1541</v>
          </cell>
        </row>
        <row r="144">
          <cell r="A144" t="str">
            <v>06.1542</v>
          </cell>
          <cell r="B144" t="str">
            <v>Laép ñaët chuoãi söù neùo £ 11 baùt chieàu cao £ 30m</v>
          </cell>
          <cell r="C144" t="str">
            <v>chuoãi</v>
          </cell>
          <cell r="D144">
            <v>1335</v>
          </cell>
          <cell r="E144">
            <v>17389</v>
          </cell>
          <cell r="F144" t="str">
            <v>06.1542</v>
          </cell>
          <cell r="G144" t="str">
            <v>06.1542</v>
          </cell>
        </row>
        <row r="145">
          <cell r="A145" t="str">
            <v>06.2011</v>
          </cell>
          <cell r="B145" t="str">
            <v>Laép taï choáng rung (Coät coù chieàu cao £ 20m)</v>
          </cell>
          <cell r="C145" t="str">
            <v>boä</v>
          </cell>
          <cell r="D145">
            <v>5850</v>
          </cell>
          <cell r="E145">
            <v>5850</v>
          </cell>
          <cell r="F145">
            <v>0</v>
          </cell>
          <cell r="G145" t="str">
            <v>06.2011</v>
          </cell>
        </row>
        <row r="146">
          <cell r="A146" t="str">
            <v>06.2012</v>
          </cell>
          <cell r="B146" t="str">
            <v>Laép taï choáng rung (Coät coù chieàu cao £ 30m)</v>
          </cell>
          <cell r="C146" t="str">
            <v>boä</v>
          </cell>
          <cell r="D146">
            <v>6175</v>
          </cell>
          <cell r="E146">
            <v>6175</v>
          </cell>
          <cell r="F146">
            <v>0</v>
          </cell>
          <cell r="G146" t="str">
            <v>06.2012</v>
          </cell>
        </row>
        <row r="147">
          <cell r="A147" t="str">
            <v>06.2013</v>
          </cell>
          <cell r="B147" t="str">
            <v>Laép taï choáng rung (Coät coù chieàu cao £ 40m)</v>
          </cell>
          <cell r="C147" t="str">
            <v>boä</v>
          </cell>
          <cell r="D147">
            <v>6988</v>
          </cell>
          <cell r="E147">
            <v>6988</v>
          </cell>
          <cell r="F147">
            <v>0</v>
          </cell>
          <cell r="G147" t="str">
            <v>06.2013</v>
          </cell>
        </row>
        <row r="148">
          <cell r="A148" t="str">
            <v>06.2014</v>
          </cell>
          <cell r="B148" t="str">
            <v>Laép taï choáng rung (Coät coù chieàu cao £ 50m)</v>
          </cell>
          <cell r="C148" t="str">
            <v>boä</v>
          </cell>
          <cell r="D148">
            <v>7963</v>
          </cell>
          <cell r="E148">
            <v>7963</v>
          </cell>
          <cell r="F148">
            <v>0</v>
          </cell>
          <cell r="G148" t="str">
            <v>06.2014</v>
          </cell>
        </row>
        <row r="149">
          <cell r="A149" t="str">
            <v>06.2015</v>
          </cell>
          <cell r="B149" t="str">
            <v>Laép taï choáng rung (Coät coù chieàu cao &gt; 50m)</v>
          </cell>
          <cell r="C149" t="str">
            <v>boä</v>
          </cell>
          <cell r="D149">
            <v>8776</v>
          </cell>
          <cell r="E149">
            <v>8776</v>
          </cell>
          <cell r="F149">
            <v>0</v>
          </cell>
          <cell r="G149" t="str">
            <v>06.2015</v>
          </cell>
        </row>
        <row r="150">
          <cell r="A150" t="str">
            <v>06.2110</v>
          </cell>
          <cell r="B150" t="str">
            <v>Laép ñaët coå deà</v>
          </cell>
          <cell r="C150" t="str">
            <v>boä</v>
          </cell>
          <cell r="D150">
            <v>5688</v>
          </cell>
          <cell r="E150">
            <v>5688</v>
          </cell>
          <cell r="F150">
            <v>0</v>
          </cell>
          <cell r="G150" t="str">
            <v>06.2110</v>
          </cell>
        </row>
        <row r="151">
          <cell r="A151" t="str">
            <v>06.2120</v>
          </cell>
          <cell r="B151" t="str">
            <v xml:space="preserve">Laép ñaët daây neùo </v>
          </cell>
          <cell r="C151" t="str">
            <v>boä</v>
          </cell>
          <cell r="D151">
            <v>7313</v>
          </cell>
          <cell r="E151">
            <v>7313</v>
          </cell>
          <cell r="F151">
            <v>0</v>
          </cell>
          <cell r="G151" t="str">
            <v>06.2120</v>
          </cell>
        </row>
        <row r="152">
          <cell r="A152" t="str">
            <v>06.2141</v>
          </cell>
          <cell r="B152" t="str">
            <v>Laép ñaët khoùa ñôõ daây choáng seùt tieát dieän £ 70 (Coät coù chieàu cao £ 20m)</v>
          </cell>
          <cell r="C152" t="str">
            <v>boä</v>
          </cell>
          <cell r="D152">
            <v>1788</v>
          </cell>
          <cell r="E152">
            <v>1788</v>
          </cell>
          <cell r="F152">
            <v>0</v>
          </cell>
          <cell r="G152" t="str">
            <v>06.2141</v>
          </cell>
        </row>
        <row r="153">
          <cell r="A153" t="str">
            <v>06.2142</v>
          </cell>
          <cell r="B153" t="str">
            <v>Laép ñaët khoùa ñôõ daây choáng seùt tieát dieän £ 70 (Coät coù chieàu cao £ 30m)</v>
          </cell>
          <cell r="C153" t="str">
            <v>boä</v>
          </cell>
          <cell r="D153">
            <v>1950</v>
          </cell>
          <cell r="E153">
            <v>1950</v>
          </cell>
          <cell r="F153">
            <v>0</v>
          </cell>
          <cell r="G153" t="str">
            <v>06.2142</v>
          </cell>
        </row>
        <row r="154">
          <cell r="A154" t="str">
            <v>06.2151</v>
          </cell>
          <cell r="B154" t="str">
            <v>Laép ñaët khoùa ñôõ daây choáng seùt tieát dieän £ 240 (Coät coù chieàu cao £ 20m)</v>
          </cell>
          <cell r="C154" t="str">
            <v>boä</v>
          </cell>
          <cell r="D154">
            <v>75046</v>
          </cell>
          <cell r="E154">
            <v>2763</v>
          </cell>
          <cell r="F154">
            <v>0</v>
          </cell>
          <cell r="G154" t="str">
            <v>06.2151</v>
          </cell>
        </row>
        <row r="155">
          <cell r="A155" t="str">
            <v>06.2152</v>
          </cell>
          <cell r="B155" t="str">
            <v>Laép ñaët khoùa ñôõ daây choáng seùt tieát dieän £ 240 (Coät coù chieàu cao £ 30m)</v>
          </cell>
          <cell r="C155" t="str">
            <v>boä</v>
          </cell>
          <cell r="D155">
            <v>2925</v>
          </cell>
          <cell r="E155">
            <v>2925</v>
          </cell>
          <cell r="F155">
            <v>0</v>
          </cell>
          <cell r="G155" t="str">
            <v>06.2152</v>
          </cell>
        </row>
        <row r="156">
          <cell r="A156" t="str">
            <v>06.2161</v>
          </cell>
          <cell r="B156" t="str">
            <v>Laép ñaët khoùa ñôõ daây choáng seùt tieát dieän &gt; 240 (Coät coù chieàu cao £ 20m)</v>
          </cell>
          <cell r="C156" t="str">
            <v>boä</v>
          </cell>
          <cell r="D156">
            <v>5688</v>
          </cell>
          <cell r="E156">
            <v>5688</v>
          </cell>
          <cell r="F156">
            <v>0</v>
          </cell>
          <cell r="G156" t="str">
            <v>06.2161</v>
          </cell>
        </row>
        <row r="157">
          <cell r="A157" t="str">
            <v>06.2162</v>
          </cell>
          <cell r="B157" t="str">
            <v>Laép ñaët khoùa ñôõ daây choáng seùt tieát dieän &gt; 240 (Coät coù chieàu cao £ 30m)</v>
          </cell>
          <cell r="C157" t="str">
            <v>boä</v>
          </cell>
          <cell r="D157">
            <v>5850</v>
          </cell>
          <cell r="E157">
            <v>5850</v>
          </cell>
          <cell r="F157">
            <v>0</v>
          </cell>
          <cell r="G157" t="str">
            <v>06.2162</v>
          </cell>
        </row>
        <row r="158">
          <cell r="A158" t="str">
            <v>06.5011</v>
          </cell>
          <cell r="B158" t="str">
            <v>Vöôït ñöôøng daây thoâng tin tieát dieän daây £ 50</v>
          </cell>
          <cell r="C158" t="str">
            <v>V.trí</v>
          </cell>
          <cell r="D158">
            <v>75046</v>
          </cell>
          <cell r="E158">
            <v>78346</v>
          </cell>
          <cell r="F158" t="str">
            <v>06.5011</v>
          </cell>
          <cell r="G158" t="str">
            <v>06.5011</v>
          </cell>
        </row>
        <row r="159">
          <cell r="A159" t="str">
            <v>06.5012</v>
          </cell>
          <cell r="B159" t="str">
            <v>Vöôït ñöôøng daây thoâng tin tieát dieän daây £ 95</v>
          </cell>
          <cell r="C159" t="str">
            <v>V.trí</v>
          </cell>
          <cell r="D159">
            <v>104623</v>
          </cell>
          <cell r="E159">
            <v>90887</v>
          </cell>
          <cell r="F159" t="str">
            <v>06.5012</v>
          </cell>
          <cell r="G159" t="str">
            <v>06.5012</v>
          </cell>
        </row>
        <row r="160">
          <cell r="A160" t="str">
            <v>06.5013</v>
          </cell>
          <cell r="B160" t="str">
            <v>Vöôït ñöôøng daây thoâng tin tieát dieän daây £ 150</v>
          </cell>
          <cell r="C160" t="str">
            <v>V.trí</v>
          </cell>
          <cell r="D160">
            <v>134516</v>
          </cell>
          <cell r="E160">
            <v>127737</v>
          </cell>
          <cell r="F160" t="str">
            <v>06.5013</v>
          </cell>
          <cell r="G160" t="str">
            <v>06.5013</v>
          </cell>
        </row>
        <row r="161">
          <cell r="A161" t="str">
            <v>06.5014</v>
          </cell>
          <cell r="B161" t="str">
            <v>Vöôït ñöôøng daây thoâng tin tieát dieän daây £ 240</v>
          </cell>
          <cell r="C161" t="str">
            <v>V.trí</v>
          </cell>
          <cell r="D161">
            <v>163462</v>
          </cell>
          <cell r="E161">
            <v>143530</v>
          </cell>
          <cell r="F161" t="str">
            <v>06.5014</v>
          </cell>
          <cell r="G161" t="str">
            <v>06.5014</v>
          </cell>
        </row>
        <row r="162">
          <cell r="A162" t="str">
            <v>06.5015</v>
          </cell>
          <cell r="B162" t="str">
            <v>Vöôït ñöôøng daây thoâng tin tieát dieän daây &gt; 240</v>
          </cell>
          <cell r="C162" t="str">
            <v>V.trí</v>
          </cell>
          <cell r="D162">
            <v>223247</v>
          </cell>
          <cell r="E162">
            <v>226521</v>
          </cell>
          <cell r="F162">
            <v>0</v>
          </cell>
          <cell r="G162" t="str">
            <v>06.5015</v>
          </cell>
        </row>
        <row r="163">
          <cell r="A163" t="str">
            <v>06.5011</v>
          </cell>
          <cell r="B163" t="str">
            <v>Vöôït ñöôøng daây haï theá tieát dieän daây £ 50</v>
          </cell>
          <cell r="C163" t="str">
            <v>V.trí</v>
          </cell>
          <cell r="D163">
            <v>75046</v>
          </cell>
          <cell r="E163">
            <v>78346</v>
          </cell>
          <cell r="F163" t="str">
            <v>06.5011</v>
          </cell>
          <cell r="G163" t="str">
            <v>06.5011</v>
          </cell>
        </row>
        <row r="164">
          <cell r="A164" t="str">
            <v>06.5012</v>
          </cell>
          <cell r="B164" t="str">
            <v>Vöôït ñöôøng daây haï theá tieát dieän daây £ 95</v>
          </cell>
          <cell r="C164" t="str">
            <v>V.trí</v>
          </cell>
          <cell r="D164">
            <v>104623</v>
          </cell>
          <cell r="E164">
            <v>90887</v>
          </cell>
          <cell r="F164" t="str">
            <v>06.5012</v>
          </cell>
          <cell r="G164" t="str">
            <v>06.5012</v>
          </cell>
        </row>
        <row r="165">
          <cell r="A165" t="str">
            <v>06.5013</v>
          </cell>
          <cell r="B165" t="str">
            <v>Vöôït ñöôøng daây haï theá tieát dieän daây £ 150</v>
          </cell>
          <cell r="C165" t="str">
            <v>V.trí</v>
          </cell>
          <cell r="D165">
            <v>134516</v>
          </cell>
          <cell r="E165">
            <v>127737</v>
          </cell>
          <cell r="F165" t="str">
            <v>06.5013</v>
          </cell>
          <cell r="G165" t="str">
            <v>06.5013</v>
          </cell>
        </row>
        <row r="166">
          <cell r="A166" t="str">
            <v>06.5014</v>
          </cell>
          <cell r="B166" t="str">
            <v>Vöôït ñöôøng daây haï theá tieát dieän daây £ 240</v>
          </cell>
          <cell r="C166" t="str">
            <v>V.trí</v>
          </cell>
          <cell r="D166">
            <v>163462</v>
          </cell>
          <cell r="E166">
            <v>143530</v>
          </cell>
          <cell r="F166" t="str">
            <v>06.5014</v>
          </cell>
          <cell r="G166" t="str">
            <v>06.5014</v>
          </cell>
        </row>
        <row r="167">
          <cell r="A167" t="str">
            <v>06.5015</v>
          </cell>
          <cell r="B167" t="str">
            <v>Vöôït ñöôøng daây haï theá tieát dieän daây &gt; 240</v>
          </cell>
          <cell r="C167" t="str">
            <v>V.trí</v>
          </cell>
          <cell r="D167">
            <v>223247</v>
          </cell>
          <cell r="E167">
            <v>226521</v>
          </cell>
          <cell r="F167" t="str">
            <v>06.5015</v>
          </cell>
          <cell r="G167" t="str">
            <v>06.5015</v>
          </cell>
        </row>
        <row r="168">
          <cell r="A168" t="str">
            <v>06.5021</v>
          </cell>
          <cell r="B168" t="str">
            <v>Vöôït ñöôøng daây 35 kV tieát dieän daây £ 50</v>
          </cell>
          <cell r="C168" t="str">
            <v>V.trí</v>
          </cell>
          <cell r="D168">
            <v>119570</v>
          </cell>
          <cell r="E168">
            <v>105596</v>
          </cell>
          <cell r="F168" t="str">
            <v>06.5021</v>
          </cell>
          <cell r="G168" t="str">
            <v>06.5021</v>
          </cell>
        </row>
        <row r="169">
          <cell r="A169" t="str">
            <v>06.5022</v>
          </cell>
          <cell r="B169" t="str">
            <v>Vöôït ñöôøng daây 35 kV tieát dieän daây £ 95</v>
          </cell>
          <cell r="C169" t="str">
            <v>V.trí</v>
          </cell>
          <cell r="D169">
            <v>149462</v>
          </cell>
          <cell r="E169">
            <v>121544</v>
          </cell>
          <cell r="F169" t="str">
            <v>06.5022</v>
          </cell>
          <cell r="G169" t="str">
            <v>06.5022</v>
          </cell>
        </row>
        <row r="170">
          <cell r="A170" t="str">
            <v>06.5023</v>
          </cell>
          <cell r="B170" t="str">
            <v>Vöôït ñöôøng daây 35 kV tieát dieän daây £ 150</v>
          </cell>
          <cell r="C170" t="str">
            <v>V.trí</v>
          </cell>
          <cell r="D170">
            <v>178093</v>
          </cell>
          <cell r="E170">
            <v>148495</v>
          </cell>
          <cell r="F170" t="str">
            <v>06.5023</v>
          </cell>
          <cell r="G170" t="str">
            <v>06.5023</v>
          </cell>
        </row>
        <row r="171">
          <cell r="A171" t="str">
            <v>06.5024</v>
          </cell>
          <cell r="B171" t="str">
            <v>Vöôït ñöôøng daây 35 kV tieát dieän daây £ 240</v>
          </cell>
          <cell r="C171" t="str">
            <v>V.trí</v>
          </cell>
          <cell r="D171">
            <v>224193</v>
          </cell>
          <cell r="E171">
            <v>166446</v>
          </cell>
          <cell r="F171" t="str">
            <v>06.5024</v>
          </cell>
          <cell r="G171" t="str">
            <v>06.5024</v>
          </cell>
        </row>
        <row r="172">
          <cell r="A172" t="str">
            <v>06.5025</v>
          </cell>
          <cell r="B172" t="str">
            <v>Vöôït ñöôøng daây 35 kV tieát dieän daây &gt; 240</v>
          </cell>
          <cell r="C172" t="str">
            <v>V.trí</v>
          </cell>
          <cell r="D172">
            <v>313870</v>
          </cell>
          <cell r="E172">
            <v>290467</v>
          </cell>
          <cell r="F172" t="str">
            <v>06.5025</v>
          </cell>
          <cell r="G172" t="str">
            <v>06.5025</v>
          </cell>
        </row>
        <row r="173">
          <cell r="A173" t="str">
            <v>06.5061</v>
          </cell>
          <cell r="B173" t="str">
            <v>Vöôït ñöôøng giao thoâng &gt;10m tieát dieän daây £ 50</v>
          </cell>
          <cell r="C173" t="str">
            <v>V.trí</v>
          </cell>
          <cell r="D173">
            <v>177462</v>
          </cell>
          <cell r="E173">
            <v>143995</v>
          </cell>
          <cell r="F173" t="str">
            <v>06.5061</v>
          </cell>
          <cell r="G173" t="str">
            <v>06.5061</v>
          </cell>
        </row>
        <row r="174">
          <cell r="A174" t="str">
            <v>06.5062</v>
          </cell>
          <cell r="B174" t="str">
            <v>Vöôït ñöôøng giao thoâng &gt;10m tieát dieän daây £ 95</v>
          </cell>
          <cell r="C174" t="str">
            <v>V.trí</v>
          </cell>
          <cell r="D174">
            <v>252130</v>
          </cell>
          <cell r="E174">
            <v>190445</v>
          </cell>
          <cell r="F174" t="str">
            <v>06.5062</v>
          </cell>
          <cell r="G174" t="str">
            <v>06.5062</v>
          </cell>
        </row>
        <row r="175">
          <cell r="A175" t="str">
            <v>06.5063</v>
          </cell>
          <cell r="B175" t="str">
            <v>Vöôït ñöôøng giao thoâng &gt;10m tieát dieän daây £ 150</v>
          </cell>
          <cell r="C175" t="str">
            <v>V.trí</v>
          </cell>
          <cell r="D175">
            <v>328186</v>
          </cell>
          <cell r="E175">
            <v>233024</v>
          </cell>
          <cell r="F175" t="str">
            <v>06.5063</v>
          </cell>
          <cell r="G175" t="str">
            <v>06.5063</v>
          </cell>
        </row>
        <row r="176">
          <cell r="A176" t="str">
            <v>06.5064</v>
          </cell>
          <cell r="B176" t="str">
            <v>Vöôït ñöôøng giao thoâng &gt;10m tieát dieän daây £ 240</v>
          </cell>
          <cell r="C176" t="str">
            <v>V.trí</v>
          </cell>
          <cell r="D176">
            <v>285447</v>
          </cell>
          <cell r="E176">
            <v>261823</v>
          </cell>
          <cell r="F176" t="str">
            <v>06.5064</v>
          </cell>
          <cell r="G176" t="str">
            <v>06.5064</v>
          </cell>
        </row>
        <row r="177">
          <cell r="A177" t="str">
            <v>06.5065</v>
          </cell>
          <cell r="B177" t="str">
            <v>Vöôït ñöôøng giao thoâng &gt;10m tieát dieän daây &gt; 240</v>
          </cell>
          <cell r="C177" t="str">
            <v>V.trí</v>
          </cell>
          <cell r="D177">
            <v>532260</v>
          </cell>
          <cell r="E177">
            <v>410618</v>
          </cell>
          <cell r="F177" t="str">
            <v>06.5065</v>
          </cell>
          <cell r="G177" t="str">
            <v>06.5065</v>
          </cell>
        </row>
        <row r="178">
          <cell r="A178" t="str">
            <v>06.5071</v>
          </cell>
          <cell r="B178" t="str">
            <v>Vò trí beû goùc tieát dieän daây £ 50</v>
          </cell>
          <cell r="C178" t="str">
            <v>V.trí</v>
          </cell>
          <cell r="D178">
            <v>30697</v>
          </cell>
          <cell r="E178">
            <v>30697</v>
          </cell>
          <cell r="F178">
            <v>0</v>
          </cell>
          <cell r="G178" t="str">
            <v>06.5071</v>
          </cell>
        </row>
        <row r="179">
          <cell r="A179" t="str">
            <v>06.5072</v>
          </cell>
          <cell r="B179" t="str">
            <v>Vò trí beû goùc tieát dieän daây £ 95</v>
          </cell>
          <cell r="C179" t="str">
            <v>V.trí</v>
          </cell>
          <cell r="D179">
            <v>61933</v>
          </cell>
          <cell r="E179">
            <v>61933</v>
          </cell>
          <cell r="F179">
            <v>0</v>
          </cell>
          <cell r="G179" t="str">
            <v>06.5072</v>
          </cell>
        </row>
        <row r="180">
          <cell r="A180" t="str">
            <v>06.5073</v>
          </cell>
          <cell r="B180" t="str">
            <v>Vò trí beû goùc tieát dieän daây £ 150</v>
          </cell>
          <cell r="C180" t="str">
            <v>V.trí</v>
          </cell>
          <cell r="D180">
            <v>78346</v>
          </cell>
          <cell r="E180">
            <v>78346</v>
          </cell>
          <cell r="F180">
            <v>0</v>
          </cell>
          <cell r="G180" t="str">
            <v>06.5073</v>
          </cell>
        </row>
        <row r="181">
          <cell r="A181" t="str">
            <v>06.5074</v>
          </cell>
          <cell r="B181" t="str">
            <v>Vò trí beû goùc tieát dieän daây £ 240</v>
          </cell>
          <cell r="C181" t="str">
            <v>V.trí</v>
          </cell>
          <cell r="D181">
            <v>80978</v>
          </cell>
          <cell r="E181">
            <v>80978</v>
          </cell>
          <cell r="F181">
            <v>0</v>
          </cell>
          <cell r="G181" t="str">
            <v>06.5074</v>
          </cell>
        </row>
        <row r="182">
          <cell r="A182" t="str">
            <v>06.5075</v>
          </cell>
          <cell r="B182" t="str">
            <v>Vò trí beû goùc tieát dieän daây &gt; 240</v>
          </cell>
          <cell r="C182" t="str">
            <v>V.trí</v>
          </cell>
          <cell r="D182">
            <v>150188</v>
          </cell>
          <cell r="E182">
            <v>150188</v>
          </cell>
          <cell r="F182">
            <v>0</v>
          </cell>
          <cell r="G182" t="str">
            <v>06.5075</v>
          </cell>
        </row>
        <row r="183">
          <cell r="A183" t="str">
            <v>06.6104</v>
          </cell>
          <cell r="B183" t="str">
            <v>Raûi caêng daây laáy ñoä voõng daây AC-50mm 2</v>
          </cell>
          <cell r="C183" t="str">
            <v>km</v>
          </cell>
          <cell r="D183">
            <v>212189</v>
          </cell>
          <cell r="E183">
            <v>261153</v>
          </cell>
          <cell r="F183" t="str">
            <v>06.6104</v>
          </cell>
          <cell r="G183" t="str">
            <v>06.6104</v>
          </cell>
        </row>
        <row r="184">
          <cell r="A184" t="str">
            <v>06.6105</v>
          </cell>
          <cell r="B184" t="str">
            <v>Raûi caêng daây laáy ñoä voõng daây AC-70mm 2</v>
          </cell>
          <cell r="C184" t="str">
            <v>km</v>
          </cell>
          <cell r="D184">
            <v>212789</v>
          </cell>
          <cell r="E184">
            <v>348908</v>
          </cell>
          <cell r="F184" t="str">
            <v>06.6105</v>
          </cell>
          <cell r="G184" t="str">
            <v>06.6105</v>
          </cell>
        </row>
        <row r="185">
          <cell r="A185" t="str">
            <v>06.6106</v>
          </cell>
          <cell r="B185" t="str">
            <v>Raûi caêng daây laáy ñoä voõng daây AC-95mm 2</v>
          </cell>
          <cell r="C185" t="str">
            <v>km</v>
          </cell>
          <cell r="D185">
            <v>212789</v>
          </cell>
          <cell r="E185">
            <v>475178</v>
          </cell>
          <cell r="F185" t="str">
            <v>06.6106</v>
          </cell>
          <cell r="G185" t="str">
            <v>06.6106</v>
          </cell>
        </row>
        <row r="186">
          <cell r="A186" t="str">
            <v>06.6107</v>
          </cell>
          <cell r="B186" t="str">
            <v>Raûi caêng daây laáy ñoä voõng daây AC-120mm 2</v>
          </cell>
          <cell r="C186" t="str">
            <v>km</v>
          </cell>
          <cell r="D186">
            <v>298671</v>
          </cell>
          <cell r="E186">
            <v>588862</v>
          </cell>
          <cell r="F186" t="str">
            <v>06.6107</v>
          </cell>
          <cell r="G186" t="str">
            <v>06.6107</v>
          </cell>
        </row>
        <row r="187">
          <cell r="A187" t="str">
            <v>06.6108</v>
          </cell>
          <cell r="B187" t="str">
            <v>Raûi caêng daây laáy ñoä voõng daây AC-150mm 2</v>
          </cell>
          <cell r="C187" t="str">
            <v>km</v>
          </cell>
          <cell r="D187">
            <v>298671</v>
          </cell>
          <cell r="E187">
            <v>712550</v>
          </cell>
          <cell r="F187" t="str">
            <v>06.6108</v>
          </cell>
          <cell r="G187" t="str">
            <v>06.6108</v>
          </cell>
        </row>
        <row r="188">
          <cell r="A188" t="str">
            <v>06.6109</v>
          </cell>
          <cell r="B188" t="str">
            <v>Raûi caêng daây laáy ñoä voõng daây AC-185mm 2</v>
          </cell>
          <cell r="C188" t="str">
            <v>km</v>
          </cell>
          <cell r="D188">
            <v>298671</v>
          </cell>
          <cell r="E188">
            <v>840899</v>
          </cell>
          <cell r="F188" t="str">
            <v>06.6109</v>
          </cell>
          <cell r="G188" t="str">
            <v>06.6109</v>
          </cell>
        </row>
        <row r="189">
          <cell r="A189" t="str">
            <v>06.6110</v>
          </cell>
          <cell r="B189" t="str">
            <v>Raûi caêng daây laáy ñoä voõng daây AC-240mm 2</v>
          </cell>
          <cell r="C189" t="str">
            <v>km</v>
          </cell>
          <cell r="D189">
            <v>298671</v>
          </cell>
          <cell r="E189">
            <v>924792</v>
          </cell>
          <cell r="F189" t="str">
            <v>06.6110</v>
          </cell>
          <cell r="G189" t="str">
            <v>06.6110</v>
          </cell>
        </row>
        <row r="190">
          <cell r="A190" t="str">
            <v>06.6124</v>
          </cell>
          <cell r="B190" t="str">
            <v>Raûi caêng daây laáy ñoä voõng daây A-50mm 2</v>
          </cell>
          <cell r="C190" t="str">
            <v>km</v>
          </cell>
          <cell r="D190">
            <v>212189</v>
          </cell>
          <cell r="E190">
            <v>208012</v>
          </cell>
          <cell r="F190" t="str">
            <v>06.6124</v>
          </cell>
          <cell r="G190" t="str">
            <v>06.6124</v>
          </cell>
        </row>
        <row r="191">
          <cell r="A191" t="str">
            <v>06.6125</v>
          </cell>
          <cell r="B191" t="str">
            <v>Raûi caêng daây laáy ñoä voõng daây A-70mm 2</v>
          </cell>
          <cell r="C191" t="str">
            <v>km</v>
          </cell>
          <cell r="D191">
            <v>212189</v>
          </cell>
          <cell r="E191">
            <v>279516</v>
          </cell>
          <cell r="F191" t="str">
            <v>06.6125</v>
          </cell>
          <cell r="G191" t="str">
            <v>06.6125</v>
          </cell>
        </row>
        <row r="192">
          <cell r="A192" t="str">
            <v>06.6126</v>
          </cell>
          <cell r="B192" t="str">
            <v>Raûi caêng daây laáy ñoä voõng daây A-95mm 2</v>
          </cell>
          <cell r="C192" t="str">
            <v>km</v>
          </cell>
          <cell r="D192">
            <v>212189</v>
          </cell>
          <cell r="E192">
            <v>381897</v>
          </cell>
          <cell r="F192" t="str">
            <v>06.6126</v>
          </cell>
          <cell r="G192" t="str">
            <v>06.6126</v>
          </cell>
        </row>
        <row r="193">
          <cell r="A193" t="str">
            <v>06.6133</v>
          </cell>
          <cell r="B193" t="str">
            <v>Raûi caêng daây choáng seùt tieát dieän 35mm 2</v>
          </cell>
          <cell r="C193" t="str">
            <v>km</v>
          </cell>
          <cell r="D193">
            <v>211789</v>
          </cell>
          <cell r="E193">
            <v>365484</v>
          </cell>
          <cell r="F193" t="str">
            <v>06.6133</v>
          </cell>
          <cell r="G193" t="str">
            <v>06.6133</v>
          </cell>
        </row>
        <row r="194">
          <cell r="A194" t="str">
            <v>06.6134</v>
          </cell>
          <cell r="B194" t="str">
            <v>Raûi caêng daây choáng seùt tieát dieän 50mm 2</v>
          </cell>
          <cell r="C194" t="str">
            <v>km</v>
          </cell>
          <cell r="D194">
            <v>211789</v>
          </cell>
          <cell r="E194">
            <v>409524</v>
          </cell>
          <cell r="F194" t="str">
            <v>06.6134</v>
          </cell>
          <cell r="G194" t="str">
            <v>06.6134</v>
          </cell>
        </row>
        <row r="195">
          <cell r="A195" t="str">
            <v>06.6135</v>
          </cell>
          <cell r="B195" t="str">
            <v>Raûi caêng daây choáng seùt tieát dieän 70mm 2</v>
          </cell>
          <cell r="C195" t="str">
            <v>km</v>
          </cell>
          <cell r="D195">
            <v>211789</v>
          </cell>
          <cell r="E195">
            <v>491429</v>
          </cell>
          <cell r="F195" t="str">
            <v>06.6135</v>
          </cell>
          <cell r="G195" t="str">
            <v>06.6135</v>
          </cell>
        </row>
        <row r="197">
          <cell r="A197" t="str">
            <v>02.1211</v>
          </cell>
          <cell r="B197" t="str">
            <v>Vaän chuyeån xi maêng cöï ly 100m</v>
          </cell>
          <cell r="C197" t="str">
            <v>taán</v>
          </cell>
          <cell r="D197">
            <v>71813</v>
          </cell>
          <cell r="E197">
            <v>71813</v>
          </cell>
        </row>
        <row r="198">
          <cell r="A198" t="str">
            <v>02.1212</v>
          </cell>
          <cell r="B198" t="str">
            <v>Vaän chuyeån xi maêng cöï ly 300m</v>
          </cell>
          <cell r="C198" t="str">
            <v>taán</v>
          </cell>
          <cell r="D198">
            <v>67545</v>
          </cell>
          <cell r="E198">
            <v>67545</v>
          </cell>
        </row>
        <row r="199">
          <cell r="A199" t="str">
            <v>02.1213</v>
          </cell>
          <cell r="B199" t="str">
            <v>Vaän chuyeån xi maêng cöï ly 500m</v>
          </cell>
          <cell r="C199" t="str">
            <v>taán</v>
          </cell>
          <cell r="D199">
            <v>66956</v>
          </cell>
          <cell r="E199">
            <v>66956</v>
          </cell>
        </row>
        <row r="200">
          <cell r="A200" t="str">
            <v>02.1214</v>
          </cell>
          <cell r="B200" t="str">
            <v>Vaän chuyeån xi maêng cöï ly &gt;500m</v>
          </cell>
          <cell r="C200" t="str">
            <v>taán</v>
          </cell>
          <cell r="D200">
            <v>66515</v>
          </cell>
          <cell r="E200">
            <v>66515</v>
          </cell>
        </row>
        <row r="202">
          <cell r="A202" t="str">
            <v>02.1241</v>
          </cell>
          <cell r="B202" t="str">
            <v xml:space="preserve">Vaän chuyeån ñaù </v>
          </cell>
          <cell r="C202" t="str">
            <v>m3</v>
          </cell>
          <cell r="D202">
            <v>70635</v>
          </cell>
          <cell r="E202">
            <v>70635</v>
          </cell>
        </row>
        <row r="203">
          <cell r="A203" t="str">
            <v>02.1242</v>
          </cell>
          <cell r="B203" t="str">
            <v xml:space="preserve">Vaän chuyeån ñaù </v>
          </cell>
          <cell r="C203" t="str">
            <v>m3</v>
          </cell>
          <cell r="D203">
            <v>67692</v>
          </cell>
          <cell r="E203">
            <v>67692</v>
          </cell>
        </row>
        <row r="204">
          <cell r="A204" t="str">
            <v>02.1243</v>
          </cell>
          <cell r="B204" t="str">
            <v xml:space="preserve">Vaän chuyeån ñaù </v>
          </cell>
          <cell r="C204" t="str">
            <v>m3</v>
          </cell>
          <cell r="D204">
            <v>67104</v>
          </cell>
          <cell r="E204">
            <v>67104</v>
          </cell>
        </row>
        <row r="205">
          <cell r="A205" t="str">
            <v>02.1244</v>
          </cell>
          <cell r="B205" t="str">
            <v xml:space="preserve">Vaän chuyeån ñaù </v>
          </cell>
          <cell r="C205" t="str">
            <v>m3</v>
          </cell>
          <cell r="D205">
            <v>66662</v>
          </cell>
          <cell r="E205">
            <v>66662</v>
          </cell>
        </row>
        <row r="206">
          <cell r="A206" t="str">
            <v>02.1232</v>
          </cell>
          <cell r="B206" t="str">
            <v>Vaän chuyeån caÙt</v>
          </cell>
          <cell r="C206" t="str">
            <v>m3</v>
          </cell>
        </row>
        <row r="207">
          <cell r="A207" t="str">
            <v>02.1231</v>
          </cell>
          <cell r="B207" t="str">
            <v>Vaän chuyeån caùt</v>
          </cell>
          <cell r="C207" t="str">
            <v>m3</v>
          </cell>
          <cell r="D207">
            <v>67251</v>
          </cell>
          <cell r="E207">
            <v>67251</v>
          </cell>
        </row>
        <row r="208">
          <cell r="A208" t="str">
            <v>02.1232</v>
          </cell>
          <cell r="B208" t="str">
            <v>Vaän chuyeån caùt</v>
          </cell>
          <cell r="C208" t="str">
            <v>m3</v>
          </cell>
          <cell r="D208">
            <v>64308</v>
          </cell>
          <cell r="E208">
            <v>64308</v>
          </cell>
        </row>
        <row r="209">
          <cell r="A209" t="str">
            <v>02.1233</v>
          </cell>
          <cell r="B209" t="str">
            <v>Vaän chuyeån caùt</v>
          </cell>
          <cell r="C209" t="str">
            <v>m3</v>
          </cell>
          <cell r="D209">
            <v>63719</v>
          </cell>
          <cell r="E209">
            <v>63719</v>
          </cell>
        </row>
        <row r="210">
          <cell r="A210" t="str">
            <v>02.1234</v>
          </cell>
          <cell r="B210" t="str">
            <v>Vaän chuyeån caùt</v>
          </cell>
          <cell r="C210" t="str">
            <v>m3</v>
          </cell>
          <cell r="D210">
            <v>62983</v>
          </cell>
          <cell r="E210">
            <v>62983</v>
          </cell>
        </row>
        <row r="212">
          <cell r="A212" t="str">
            <v>02.1351</v>
          </cell>
          <cell r="B212" t="str">
            <v>Vaän chuyeån coát theùp + bulon</v>
          </cell>
          <cell r="C212" t="str">
            <v>Taán</v>
          </cell>
          <cell r="D212">
            <v>110221</v>
          </cell>
          <cell r="E212">
            <v>110221</v>
          </cell>
        </row>
        <row r="213">
          <cell r="A213" t="str">
            <v>02.1352</v>
          </cell>
          <cell r="B213" t="str">
            <v>Vaän chuyeån coát theùp + bulon</v>
          </cell>
          <cell r="C213" t="str">
            <v>Taán</v>
          </cell>
          <cell r="D213">
            <v>103451</v>
          </cell>
          <cell r="E213">
            <v>103451</v>
          </cell>
        </row>
        <row r="214">
          <cell r="A214" t="str">
            <v>02.1353</v>
          </cell>
          <cell r="B214" t="str">
            <v>Vaän chuyeån coát theùp + bulon</v>
          </cell>
          <cell r="C214" t="str">
            <v>Taán</v>
          </cell>
          <cell r="D214">
            <v>102127</v>
          </cell>
          <cell r="E214">
            <v>102127</v>
          </cell>
        </row>
        <row r="215">
          <cell r="A215" t="str">
            <v>02.1354</v>
          </cell>
          <cell r="B215" t="str">
            <v>Vaän chuyeån coát theùp + bulon</v>
          </cell>
          <cell r="C215" t="str">
            <v>Taán</v>
          </cell>
          <cell r="D215">
            <v>93739</v>
          </cell>
          <cell r="E215">
            <v>93739</v>
          </cell>
        </row>
        <row r="217">
          <cell r="A217" t="str">
            <v>02.1331</v>
          </cell>
          <cell r="B217" t="str">
            <v>Vaän chuyeån vaùn khuoân</v>
          </cell>
          <cell r="C217" t="str">
            <v>m3</v>
          </cell>
          <cell r="D217">
            <v>57391</v>
          </cell>
          <cell r="E217">
            <v>57391</v>
          </cell>
        </row>
        <row r="218">
          <cell r="A218" t="str">
            <v>02.1332</v>
          </cell>
          <cell r="B218" t="str">
            <v>Vaän chuyeån vaùn khuoân</v>
          </cell>
          <cell r="C218" t="str">
            <v>m3</v>
          </cell>
          <cell r="D218">
            <v>55037</v>
          </cell>
          <cell r="E218">
            <v>55037</v>
          </cell>
        </row>
        <row r="219">
          <cell r="A219" t="str">
            <v>02.1333</v>
          </cell>
          <cell r="B219" t="str">
            <v>Vaän chuyeån vaùn khuoân</v>
          </cell>
          <cell r="C219" t="str">
            <v>m3</v>
          </cell>
          <cell r="D219">
            <v>54301</v>
          </cell>
          <cell r="E219">
            <v>54301</v>
          </cell>
        </row>
        <row r="220">
          <cell r="A220" t="str">
            <v>02.1334</v>
          </cell>
          <cell r="B220" t="str">
            <v>Vaän chuyeån vaùn khuoân</v>
          </cell>
          <cell r="C220" t="str">
            <v>m3</v>
          </cell>
          <cell r="D220">
            <v>53859</v>
          </cell>
          <cell r="E220">
            <v>53859</v>
          </cell>
        </row>
        <row r="222">
          <cell r="A222" t="str">
            <v>02.1321</v>
          </cell>
          <cell r="B222" t="str">
            <v>Vaän chuyeån nöôùc</v>
          </cell>
          <cell r="C222" t="str">
            <v>m3</v>
          </cell>
          <cell r="D222">
            <v>134516</v>
          </cell>
          <cell r="E222">
            <v>57833</v>
          </cell>
        </row>
        <row r="223">
          <cell r="A223" t="str">
            <v>02.1322</v>
          </cell>
          <cell r="B223" t="str">
            <v>Vaän chuyeån nöôùc</v>
          </cell>
          <cell r="C223" t="str">
            <v>m3</v>
          </cell>
          <cell r="D223">
            <v>56950</v>
          </cell>
          <cell r="E223">
            <v>56950</v>
          </cell>
        </row>
        <row r="224">
          <cell r="A224" t="str">
            <v>02.1323</v>
          </cell>
          <cell r="B224" t="str">
            <v>Vaän chuyeån nöôùc</v>
          </cell>
          <cell r="C224" t="str">
            <v>m3</v>
          </cell>
          <cell r="D224">
            <v>49592</v>
          </cell>
          <cell r="E224">
            <v>49592</v>
          </cell>
        </row>
        <row r="225">
          <cell r="A225" t="str">
            <v>02.1324</v>
          </cell>
          <cell r="B225" t="str">
            <v>Vaän chuyeån nöôùc</v>
          </cell>
          <cell r="C225" t="str">
            <v>m3</v>
          </cell>
          <cell r="D225">
            <v>48415</v>
          </cell>
          <cell r="E225">
            <v>48415</v>
          </cell>
        </row>
        <row r="227">
          <cell r="A227" t="str">
            <v>02.1391</v>
          </cell>
          <cell r="B227" t="str">
            <v>Vaän chuyeån coïc tre</v>
          </cell>
          <cell r="C227" t="str">
            <v>coïc</v>
          </cell>
          <cell r="D227">
            <v>17953</v>
          </cell>
          <cell r="E227">
            <v>17953</v>
          </cell>
        </row>
        <row r="228">
          <cell r="A228" t="str">
            <v>02.1392</v>
          </cell>
          <cell r="B228" t="str">
            <v>Vaän chuyeån coïc tre</v>
          </cell>
          <cell r="C228" t="str">
            <v>coïc</v>
          </cell>
          <cell r="D228">
            <v>16923</v>
          </cell>
          <cell r="E228">
            <v>16923</v>
          </cell>
        </row>
        <row r="229">
          <cell r="A229" t="str">
            <v>02.1393</v>
          </cell>
          <cell r="B229" t="str">
            <v>Vaän chuyeån coïc tre</v>
          </cell>
          <cell r="C229" t="str">
            <v>coïc</v>
          </cell>
          <cell r="D229">
            <v>16776</v>
          </cell>
          <cell r="E229">
            <v>16776</v>
          </cell>
        </row>
        <row r="230">
          <cell r="A230" t="str">
            <v>02.1394</v>
          </cell>
          <cell r="B230" t="str">
            <v>Vaän chuyeån coïc tre</v>
          </cell>
          <cell r="C230" t="str">
            <v>coïc</v>
          </cell>
          <cell r="D230">
            <v>16629</v>
          </cell>
          <cell r="E230">
            <v>16629</v>
          </cell>
        </row>
        <row r="232">
          <cell r="A232" t="str">
            <v>02.1391</v>
          </cell>
          <cell r="B232" t="str">
            <v>Vaän chuyeån coùt eùp</v>
          </cell>
          <cell r="C232" t="str">
            <v>taám</v>
          </cell>
          <cell r="D232">
            <v>17953</v>
          </cell>
          <cell r="E232">
            <v>17953</v>
          </cell>
        </row>
        <row r="233">
          <cell r="A233" t="str">
            <v>02.1392</v>
          </cell>
          <cell r="B233" t="str">
            <v>Vaän chuyeån coùt eùp</v>
          </cell>
          <cell r="C233" t="str">
            <v>taám</v>
          </cell>
          <cell r="D233">
            <v>16923</v>
          </cell>
          <cell r="E233">
            <v>16923</v>
          </cell>
        </row>
        <row r="234">
          <cell r="A234" t="str">
            <v>02.1393</v>
          </cell>
          <cell r="B234" t="str">
            <v>Vaän chuyeån coùt eùp</v>
          </cell>
          <cell r="C234" t="str">
            <v>taám</v>
          </cell>
          <cell r="D234">
            <v>16776</v>
          </cell>
          <cell r="E234">
            <v>16776</v>
          </cell>
        </row>
        <row r="235">
          <cell r="A235" t="str">
            <v>02.1394</v>
          </cell>
          <cell r="B235" t="str">
            <v>Vaän chuyeån coùt eùp</v>
          </cell>
          <cell r="C235" t="str">
            <v>taám</v>
          </cell>
          <cell r="D235">
            <v>16629</v>
          </cell>
          <cell r="E235">
            <v>16629</v>
          </cell>
        </row>
        <row r="237">
          <cell r="A237" t="str">
            <v>02.1481</v>
          </cell>
          <cell r="B237" t="str">
            <v>Vaän chuyeån DCTC</v>
          </cell>
          <cell r="C237" t="str">
            <v>Taán</v>
          </cell>
          <cell r="D237">
            <v>91090</v>
          </cell>
          <cell r="E237">
            <v>91090</v>
          </cell>
        </row>
        <row r="238">
          <cell r="A238" t="str">
            <v>02.1482</v>
          </cell>
          <cell r="B238" t="str">
            <v>Vaän chuyeån DCTC</v>
          </cell>
          <cell r="C238" t="str">
            <v>Taán</v>
          </cell>
          <cell r="D238">
            <v>84615</v>
          </cell>
          <cell r="E238">
            <v>84615</v>
          </cell>
        </row>
        <row r="239">
          <cell r="A239" t="str">
            <v>02.1483</v>
          </cell>
          <cell r="B239" t="str">
            <v>Vaän chuyeån DCTC</v>
          </cell>
          <cell r="C239" t="str">
            <v>Taán</v>
          </cell>
          <cell r="D239">
            <v>83585</v>
          </cell>
          <cell r="E239">
            <v>83585</v>
          </cell>
        </row>
        <row r="240">
          <cell r="A240" t="str">
            <v>02.1484</v>
          </cell>
          <cell r="B240" t="str">
            <v>Vaän chuyeån DCTC</v>
          </cell>
          <cell r="C240" t="str">
            <v>Taán</v>
          </cell>
          <cell r="D240">
            <v>82849</v>
          </cell>
          <cell r="E240">
            <v>82849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HT"/>
      <sheetName val="THKP"/>
      <sheetName val="KL XL2000"/>
      <sheetName val="KLXL2001"/>
      <sheetName val="THKP2001"/>
      <sheetName val="KLphanbo"/>
      <sheetName val="Chiet tinh"/>
      <sheetName val="XL4Poppy"/>
      <sheetName val="Van chuyen"/>
      <sheetName val="THKP (2)"/>
      <sheetName val="T.Bi"/>
      <sheetName val="Thiet ke"/>
      <sheetName val="Sheet2"/>
      <sheetName val="Sheet1"/>
      <sheetName val="CT"/>
      <sheetName val="K.luong"/>
      <sheetName val="Sheet4"/>
      <sheetName val="Sheet3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MD"/>
      <sheetName val="ND"/>
      <sheetName val="CONG"/>
      <sheetName val="DGCT"/>
      <sheetName val="Dong Dau"/>
      <sheetName val="Dong Dau (2)"/>
      <sheetName val="Sau dong"/>
      <sheetName val="Ma xa"/>
      <sheetName val="My dinh"/>
      <sheetName val="Tong cong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 2003 (moi max)"/>
      <sheetName val="Chart2"/>
      <sheetName val="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uyet minh"/>
      <sheetName val="CQ-HQ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TH"/>
      <sheetName val="be tong"/>
      <sheetName val="Thep"/>
      <sheetName val="Tong hop thep"/>
      <sheetName val="Phu luc"/>
      <sheetName val="Gia trÞ"/>
      <sheetName val="KH12"/>
      <sheetName val="CN12"/>
      <sheetName val="HD12"/>
      <sheetName val="KH1"/>
      <sheetName val="dutoan1"/>
      <sheetName val="Anhtoan"/>
      <sheetName val="dutoan2"/>
      <sheetName val="vat tu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9"/>
      <sheetName val="10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DT"/>
      <sheetName val="THND"/>
      <sheetName val="THMD"/>
      <sheetName val="Phtro1"/>
      <sheetName val="DTKS1"/>
      <sheetName val="CT1m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CHIT"/>
      <sheetName val="THXH"/>
      <sheetName val="BHXH"/>
      <sheetName val="01"/>
      <sheetName val="02"/>
      <sheetName val="03"/>
      <sheetName val="04"/>
      <sheetName val="05"/>
      <sheetName val="Sheet18"/>
      <sheetName val="Sheet19"/>
      <sheetName val="Sheet20"/>
      <sheetName val="cd viaK0-T6"/>
      <sheetName val="cdvia T6-Tc24"/>
      <sheetName val="cdvia Tc24-T46"/>
      <sheetName val="cdbtnL2ko-k0+361"/>
      <sheetName val="cd btnL2k0+361-T19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ong Q2"/>
      <sheetName val="T.U luong Q1"/>
      <sheetName val="T.U luong Q2"/>
      <sheetName val="T.U luong Q3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yet toan"/>
      <sheetName val="Thu hoi"/>
      <sheetName val="Lai vay"/>
      <sheetName val="Tien vay"/>
      <sheetName val="Cong no"/>
      <sheetName val="Cop pha"/>
      <sheetName val="2000000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00000001"/>
      <sheetName val="00000002"/>
      <sheetName val="00000003"/>
      <sheetName val="00000004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HDT"/>
      <sheetName val="DM-Goc"/>
      <sheetName val="Gia-CT"/>
      <sheetName val="PTCP"/>
      <sheetName val="cphoi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phan tich DG"/>
      <sheetName val="gia vat lieu"/>
      <sheetName val="gia xe may"/>
      <sheetName val="gia nhan cong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sent to"/>
      <sheetName val="Tien ung"/>
      <sheetName val="phi luong3"/>
      <sheetName val="binh do"/>
      <sheetName val="cot lieu"/>
      <sheetName val="van khuon"/>
      <sheetName val="CT BT"/>
      <sheetName val="lay mau"/>
      <sheetName val="mat ngoai goi"/>
      <sheetName val="coc tram-bt"/>
      <sheetName val="T1(T1)04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1-02"/>
      <sheetName val="Q2-02"/>
      <sheetName val="Q3-02"/>
      <sheetName val="TH du toan "/>
      <sheetName val="Du toan "/>
      <sheetName val="C.Tinh"/>
      <sheetName val="TK_cap"/>
      <sheetName val="KL Tram Cty"/>
      <sheetName val="Gam may Cty"/>
      <sheetName val="KL tram KH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Phu luc HD"/>
      <sheetName val="Gia du thau"/>
      <sheetName val="PTDG"/>
      <sheetName val="Ca xe"/>
      <sheetName val="VAT TU NHAN TXQN"/>
      <sheetName val="bang tong ke khoi luong vat tu"/>
      <sheetName val="hcong tkhe"/>
      <sheetName val="VAT TU NHAN TKHE"/>
      <sheetName val="hcong qn"/>
      <sheetName val="VAT TU NHAN (2)"/>
    </sheetNames>
    <definedNames>
      <definedName name="DataFilter"/>
      <definedName name="DataSort"/>
      <definedName name="GoBack" refersTo="#REF!" sheetId="1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/>
      <sheetData sheetId="771"/>
      <sheetData sheetId="77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t"/>
      <sheetName val="Tong hop "/>
      <sheetName val="ND"/>
      <sheetName val="Cau - Cong"/>
      <sheetName val="MD"/>
      <sheetName val="PTDGAntoanGT"/>
      <sheetName val="Tiendo"/>
      <sheetName val="vua"/>
      <sheetName val="00000000"/>
      <sheetName val="10000000"/>
      <sheetName val="20000000"/>
      <sheetName val="30000000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lop_btn"/>
      <sheetName val="2.lop_2.BTN"/>
      <sheetName val="2.lop_1.BTN"/>
      <sheetName val="Truot_nen"/>
      <sheetName val="3.lop_2.BTN"/>
      <sheetName val="4.lop_2.BTN"/>
      <sheetName val="USKU"/>
      <sheetName val="E"/>
      <sheetName val="T_3.13"/>
      <sheetName val="00000000"/>
      <sheetName val="XXXXXXXX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general"/>
      <sheetName val="Main Road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  <sheetName val="Sum"/>
      <sheetName val="DE "/>
      <sheetName val="RL"/>
      <sheetName val="TDQS"/>
      <sheetName val="40C"/>
      <sheetName val="40C-1"/>
      <sheetName val="thi lai"/>
      <sheetName val="DK6"/>
      <sheetName val="DK5"/>
      <sheetName val="DK4"/>
      <sheetName val="DK3"/>
      <sheetName val="DK2"/>
      <sheetName val="DK1"/>
      <sheetName val="ds1"/>
      <sheetName val="ds2"/>
      <sheetName val="ds3"/>
      <sheetName val="ds4"/>
      <sheetName val="ds5"/>
      <sheetName val="ds6"/>
      <sheetName val="6"/>
      <sheetName val="4"/>
      <sheetName val="5"/>
      <sheetName val="3"/>
      <sheetName val="2"/>
      <sheetName val="1"/>
      <sheetName val="DS"/>
      <sheetName val="HP"/>
      <sheetName val="LB"/>
      <sheetName val="SL"/>
      <sheetName val="hl"/>
      <sheetName val="40"/>
      <sheetName val="XXXXXXXX"/>
      <sheetName val="XXXXXXX0"/>
      <sheetName val="tra-vat-lieu"/>
      <sheetName val="Đoàn Vay Tiền"/>
      <sheetName val="Nợ Đoàn"/>
      <sheetName val="Chart1"/>
      <sheetName val="phùn tich DG"/>
      <sheetName val="BANGTRA"/>
      <sheetName val="QMCT"/>
      <sheetName val="hieuchinh30.11"/>
      <sheetName val="Bcaonhanh"/>
      <sheetName val="chitieth.chinh"/>
      <sheetName val="trinhEVN29.8"/>
      <sheetName val="Congty"/>
      <sheetName val="VPPN"/>
      <sheetName val="XN74"/>
      <sheetName val="XN54"/>
      <sheetName val="XN33"/>
      <sheetName val="NK96"/>
      <sheetName val="C.noTX0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DO AM DT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dtk490_x000d_491(PAI_x0009_"/>
      <sheetName val="QTNugc"/>
      <sheetName val="10000_x0010_00"/>
      <sheetName val="Ðoàn Vay Ti?n"/>
      <sheetName val="N? Ðoàn"/>
      <sheetName val="MTO REV.0"/>
      <sheetName val="thdt"/>
      <sheetName val="th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Input"/>
      <sheetName val="cong"/>
      <sheetName val="dtxl"/>
      <sheetName val="dtk486"/>
      <sheetName val="dudoan"/>
      <sheetName val="gia vat_x0000_lieu"/>
      <sheetName val="Ðoàn Vay Ti_n"/>
      <sheetName val="N_ Ðoàn"/>
      <sheetName val="Qheet1"/>
      <sheetName val=""/>
      <sheetName val="BanTinh"/>
      <sheetName val="dtk490_x000d_491(PAI "/>
      <sheetName val="dtk490_x000a_491(PAI_x0009_"/>
      <sheetName val="dtk490_491(PAI_x0009_"/>
      <sheetName val="CN kho doi"/>
      <sheetName val="CTHTchua TTn?ib?"/>
      <sheetName val="CN2004 N?p TCT"/>
      <sheetName val="gia vat"/>
      <sheetName val="G2G3_CDR_Dim"/>
      <sheetName val="G2_System_Inputs"/>
      <sheetName val="G2_TDT_Input"/>
      <sheetName val="G2_TDT_Advanced"/>
      <sheetName val="G2G3_GGSN_WC"/>
      <sheetName val="G3_System_Inputs"/>
      <sheetName val="G3_TDT_Input"/>
      <sheetName val="Tinh truoc VAT"/>
      <sheetName val="CP khaosat(Congtinh)"/>
      <sheetName val="CP khaosat(tuyettinh)"/>
      <sheetName val="Bia"/>
      <sheetName val="Tai trong"/>
      <sheetName val="Pile-Br-Capacity"/>
      <sheetName val="GIA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XL4Poppy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Chart1"/>
      <sheetName val="Phantich"/>
      <sheetName val="Toan_DA"/>
      <sheetName val="2004"/>
      <sheetName val="2005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Sheet2"/>
      <sheetName val="Sheet3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tong hop"/>
      <sheetName val="phan tich DG"/>
      <sheetName val="gia vat lieu"/>
      <sheetName val="gia xe may"/>
      <sheetName val="gia nhan cong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PC"/>
      <sheetName val="Ph-Thu"/>
      <sheetName val="Ph-Thu (2)"/>
      <sheetName val="PC (2)"/>
      <sheetName val="Chart2"/>
      <sheetName val="PC (3)"/>
      <sheetName val="5 nam (tach)"/>
      <sheetName val="5 nam (tach) (2)"/>
      <sheetName val="KH 2003"/>
      <sheetName val="Congty"/>
      <sheetName val="VPPN"/>
      <sheetName val="XN74"/>
      <sheetName val="XN54"/>
      <sheetName val="XN33"/>
      <sheetName val="NK96"/>
      <sheetName val="THop (2)"/>
      <sheetName val="phÐp 99"/>
      <sheetName val="Nghi s¬n (2)"/>
      <sheetName val="kt1 (2)"/>
      <sheetName val="Tiepthi"/>
      <sheetName val="THop"/>
      <sheetName val="Daotao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NEW_PANEL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KHOI LUONG"/>
      <sheetName val="ton tam"/>
      <sheetName val="Thep hinh"/>
      <sheetName val="p-in"/>
      <sheetName val="cong40_x0016_-410"/>
      <sheetName val="BL01"/>
      <sheetName val="BL02"/>
      <sheetName val="BL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"/>
      <sheetName val="Phan dap J95"/>
      <sheetName val="[heet30"/>
      <sheetName val="DSKH HN"/>
      <sheetName val="NKY "/>
      <sheetName val="DS-TT"/>
      <sheetName val=" HN NHAP"/>
      <sheetName val="KHO HN"/>
      <sheetName val="CNO 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kh Òv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gia vat mieu"/>
      <sheetName val="DTCT"/>
      <sheetName val="PTVT"/>
      <sheetName val="THDT"/>
      <sheetName val="THVT"/>
      <sheetName val="THGT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k`28-10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T9"/>
      <sheetName val="T2"/>
      <sheetName val="T1"/>
      <sheetName val="tuong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5 SBasa"/>
      <sheetName val="[PANEL.XLSŝQT thue 2001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SŨeet3"/>
      <sheetName val="[PANEL.XLS_x001d_T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Sheep75"/>
      <sheetName val="Bang PTKL/Luu"/>
      <sheetName val="KHTV _x0003__x0000_-2003"/>
      <sheetName val="Tuan B_x0000_ao"/>
      <sheetName val="Sheetး6"/>
      <sheetName val="NEW-PAN၅L"/>
      <sheetName val="UH"/>
      <sheetName val="Thg 2"/>
      <sheetName val="KHThufonT4-2003"/>
      <sheetName val="Giantiep"/>
      <sheetName val="Phucvu"/>
      <sheetName val="PXBTso1_SLa"/>
      <sheetName val="PXBT TQuang"/>
      <sheetName val="Doicogio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 refreshError="1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8"/>
      <sheetName val="GVL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hart1"/>
      <sheetName val="KL18Thang"/>
      <sheetName val="TH"/>
      <sheetName val="M200"/>
      <sheetName val="XXXXXXXX"/>
      <sheetName val="C47-456"/>
      <sheetName val="C46"/>
      <sheetName val="C47-PII"/>
      <sheetName val="dongia_x0000__x0000__x0000__x0000__x0000__x0000__x0000__x0000__x0000__x0000__x0009__x0000_㢠ś_x0000__x0004__x0000__x0000__x0000__x0000__x0000__x0000_㋄ś_x0000_"/>
      <sheetName val="Thang04"/>
      <sheetName val="Thang06"/>
      <sheetName val="Thang0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THCP"/>
      <sheetName val="BQT"/>
      <sheetName val="RG"/>
      <sheetName val="BCVT"/>
      <sheetName val="BKHD"/>
      <sheetName val="phan tich DG_x0000__x0000_㠨Ȣ_x0000__x0004__x0000__x0000__x0000__x0000__x0000__x0000_杀Ȣ_x0000__x0000__x0000__x0000__x0000_"/>
      <sheetName val="d䁧"/>
      <sheetName val="ND"/>
      <sheetName val="VL"/>
      <sheetName val="TN"/>
      <sheetName val="DTCT"/>
      <sheetName val="tra-vat-lieu"/>
      <sheetName val="Hướng dẫn"/>
      <sheetName val="Ví dụ hàm Vlookup"/>
      <sheetName val="Shaet4"/>
      <sheetName val="NEW-PANEL"/>
      <sheetName val="CPVCBT"/>
      <sheetName val="CPVCBD"/>
      <sheetName val="GVLBT"/>
      <sheetName val="GVLBD"/>
      <sheetName val="vuabt"/>
      <sheetName val="vuabd"/>
      <sheetName val="SXDDMO"/>
      <sheetName val="SXDH"/>
      <sheetName val="SXBTN"/>
      <sheetName val="SXDDMOD"/>
      <sheetName val="SXDHD"/>
      <sheetName val="SXBTND"/>
      <sheetName val="gcm"/>
      <sheetName val="gcm06"/>
      <sheetName val="cphoi"/>
      <sheetName val="cphoi2"/>
      <sheetName val="duoith"/>
      <sheetName val="cpnc205"/>
      <sheetName val="cpnc205mtc"/>
      <sheetName val="cpnclx205"/>
      <sheetName val="cpncvts"/>
      <sheetName val="cpnctnvs"/>
      <sheetName val="cpnctlan"/>
      <sheetName val="KGA"/>
      <sheetName val="ctldtb"/>
      <sheetName val="tonghopldtb"/>
      <sheetName val="ctldtbd"/>
      <sheetName val="tonghopldtbd"/>
      <sheetName val="_x0000__x0000__x0000__x0000__x0000__x0000__x0000__x0000__x0000__x0009__x0000_?s_x0000__x0004__x0000__x0000__x0000__x0000__x0000__x0000_?s_x0000__x0000__x0000__x0000__x0000__x0000__x0000__x0000_"/>
      <sheetName val="dongia_x0000_ 㢠ś_x0000__x0004__x0000_㋄ś_x0000_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_x0000_@_x0000_@_x0000_@_x0000_@_x0000_@_x0000_@_x0000_@_x0000_@_x0000_@_x0000_@_x0000_@_x0000_@_x0000_@_x0000_@_x0000_@_x0000_"/>
      <sheetName val="dongia_x0000__x0009_?s_x0000__x0004__x0000_?s_x0000_"/>
      <sheetName val="ch DG_x0000__x0000_??_x0000__x0004__x0000__x0000__x0000__x0000__x0000__x0000_??_x0000__x0000__x0000__x0000__x0000__x0000__x0000__x0000_??_x0000__x0000_"/>
      <sheetName val=""/>
      <sheetName val="d?"/>
      <sheetName val="Comb"/>
      <sheetName val="NEW_PANEL"/>
      <sheetName val="Page 3"/>
      <sheetName val="phan tich DG_x0000__x0000_??_x0000__x0004__x0000__x0000__x0000__x0000__x0000__x0000_??_x0000__x0000__x0000__x0000__x0000_"/>
      <sheetName val="dongia_x0000_ ?s_x0000__x0004__x0000_?s_x0000_"/>
      <sheetName val="Input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Cham cong 07-&gt;12"/>
      <sheetName val="Cham cong TH 1-&gt;6"/>
      <sheetName val="T Hop luong"/>
      <sheetName val="dongia??????????_x0009_?㢠ś?_x0004_??????㋄ś?"/>
      <sheetName val="dongia?_x0009_㢠ś?_x0004_?㋄ś?"/>
      <sheetName val="dongia?_x0009_㢠ś_x0004_?㋄ś"/>
      <sheetName val="phan tich DG??㠨Ȣ?_x0004_??????杀Ȣ?????"/>
      <sheetName val="?????????_x0009_??s?_x0004_???????s????????"/>
      <sheetName val="dongia??????????_x0009_??s?_x0004_???????s?"/>
      <sheetName val="dongia?_x0009_?s?_x0004_??s?"/>
      <sheetName val="dongia?_x0009_?s_x0004_??s"/>
      <sheetName val="ch DG?????_x0004_????????????????????"/>
      <sheetName val="dongia? 㢠ś?_x0004_?㋄ś?"/>
      <sheetName val="phan tich DG?????_x0004_?????????????"/>
      <sheetName val="dongia? ?s?_x0004_??s?"/>
      <sheetName val="_x0009_?s?_x0004_??s?"/>
      <sheetName val="ch DG????_x0004_???????"/>
      <sheetName val="phan tich DG????_x0004_????"/>
      <sheetName val="ch DG"/>
      <sheetName val="_x0009_?s"/>
      <sheetName val="Hu?ng d?n"/>
      <sheetName val="Ví d? hàm Vlookup"/>
      <sheetName val="dongia_x0000__x0000__x0000__x0000__x0000__x0000__x0002__x0000__x0000__x0000__x0009__x0000_?s_x0000__x0004__x0000__x0000__x0000__x0000__x0000__x0000_?s_x0000_"/>
      <sheetName val="phaɮ tich DG??㠨Ȣ?_x0004_??????杀Ȣ?????"/>
      <sheetName val="dongia??????_x0002_???_x0009_??s?_x0004_???????s?"/>
      <sheetName val="pha? tich DG?????_x0004_?????????????"/>
      <sheetName val="d_"/>
      <sheetName val=" ?s_x0000__x0004__x0000_?s_x0000_"/>
      <sheetName val="@_x0000_@_x0000_@_x0000_@_x0000_@_x0000_@_x0000_@_x0000_@_x0000_@_x0000_@_x0000_@_x0000_@_x0000_@_x0000_@_x0000_@_x0000_@"/>
      <sheetName val="_x0000__x0000__x0000__x0000__x0000__x0000__x0000__x0000__x0000__x0009__x0000_??_x0000__x0004__x0000__x0000__x0000__x0000__x0000__x0000_??_x0000__x0000__x0000__x0000__x0000__x0000__x0000__x0000_"/>
      <sheetName val="tuong"/>
      <sheetName val="?@?@?@?@?@?@?@?@?@?@?@?@?@?@?@?"/>
      <sheetName val="tong_hop"/>
      <sheetName val="phan_tich_DG"/>
      <sheetName val="gia_vat_lieu"/>
      <sheetName val="gia_xe_may"/>
      <sheetName val="gia_nhan_cong"/>
      <sheetName val="TC_"/>
      <sheetName val="TC__(2)"/>
      <sheetName val="PL_KS"/>
      <sheetName val="thi_sat"/>
      <sheetName val="den_bu"/>
      <sheetName val="dongia 㢠ś㋄ś"/>
      <sheetName val="Du_toan_(2)"/>
      <sheetName val="Du_toan"/>
      <sheetName val="Phan_tich_vat_tu"/>
      <sheetName val="Tong_hop_vat_tu"/>
      <sheetName val="Gia_tri_vat_tu"/>
      <sheetName val="Chenh_lech_vat_tu"/>
      <sheetName val="Du_thau"/>
      <sheetName val="Don_gia_chi_tiet"/>
      <sheetName val="Tu_van_Thiet_ke"/>
      <sheetName val="Tien_do_thi_cong"/>
      <sheetName val="Bia_du_toan"/>
      <sheetName val="Tro_giup"/>
      <sheetName val="dongia_㢠ś㋄ś"/>
      <sheetName val="phan_tich_DG㠨Ȣ杀Ȣ咄Ȣ"/>
      <sheetName val="GT_TT_(2)"/>
      <sheetName val="KLTC_giai_doan"/>
      <sheetName val="KL_(2)"/>
      <sheetName val="KLtt_lan3"/>
      <sheetName val="GTT2_lan3_tt"/>
      <sheetName val="GTT2_lan_4_dc_"/>
      <sheetName val="chenh_lech_gia"/>
      <sheetName val="KL_bao_con_lai"/>
      <sheetName val="GTT2_lan_4_tt"/>
      <sheetName val="Tai_khoan"/>
      <sheetName val="CT_doanh_thu_2005"/>
      <sheetName val="Dthu_2006_sua"/>
      <sheetName val="Doanh_thu_gia_thanh"/>
      <sheetName val="6_thang_2006"/>
      <sheetName val="Bao_cao_thue_(2)"/>
      <sheetName val="Tong_hop_CP_T10"/>
      <sheetName val="Bao_cao_thue"/>
      <sheetName val="Thue_cong_trinh"/>
      <sheetName val="Gia_thanh"/>
      <sheetName val="Pke_toan"/>
      <sheetName val="Gia_thanh_cong_trinh_-_Hoa"/>
      <sheetName val="Ke_toan_thuc_hien_cong_trinh"/>
      <sheetName val="Du_kien_DT_9_thang_de_nop"/>
      <sheetName val="TK_NO_111"/>
      <sheetName val="TK_NO_112"/>
      <sheetName val="TK_1418"/>
      <sheetName val="TK_331"/>
      <sheetName val="TK_1412"/>
      <sheetName val="BCAO_SDCT"/>
      <sheetName val="TK_142"/>
      <sheetName val="TK_242"/>
      <sheetName val="TK_CO_112"/>
      <sheetName val="TK_153"/>
      <sheetName val="CT_154"/>
      <sheetName val="TK_CO_111"/>
      <sheetName val="dongia_x0000_ ??_x0000__x0004__x0000_??_x0000_"/>
      <sheetName val="[DT-TN.xlsMCT"/>
      <sheetName val="Sheet9"/>
      <sheetName val="G_x0016_L"/>
      <sheetName val="donööö"/>
      <sheetName val="dongia_x0000_̃̃̃̃̃̃̃̃̃̃̃̃̃̃̃̃̃̃̃̃̃̃̃̃"/>
      <sheetName val="tong ho`"/>
      <sheetName val="_x0009__s"/>
      <sheetName val="dongia___________x0009__㢠ś__x0004_______㋄ś_"/>
      <sheetName val="dongia__x0009_㢠ś__x0004__㋄ś_"/>
      <sheetName val="dongia__x0009_㢠ś_x0004__㋄ś"/>
      <sheetName val="phan tich DG__㠨Ȣ__x0004_______杀Ȣ_____"/>
      <sheetName val="dongia_ 㢠ś__x0004__㋄ś_"/>
      <sheetName val="__________x0009___s__x0004________s________"/>
      <sheetName val="dongia___________x0009___s__x0004________s_"/>
      <sheetName val="ch DG______x0004_____________________"/>
      <sheetName val="dongia__x0009__s__x0004___s_"/>
      <sheetName val="dongia__x0009__s_x0004___s"/>
      <sheetName val="phan tich DG______x0004______________"/>
      <sheetName val="dongia_ _s__x0004___s_"/>
      <sheetName val="_x0009__s__x0004___s_"/>
      <sheetName val="ch DG_____x0004________"/>
      <sheetName val="phan tich DG_____x0004_____"/>
      <sheetName val="Hu_ng d_n"/>
      <sheetName val="Ví d_ hàm Vlookup"/>
      <sheetName val="phaɮ tich DG__㠨Ȣ__x0004_______杀Ȣ_____"/>
      <sheetName val="dongia_______x0002_____x0009___s__x0004________s_"/>
      <sheetName val="pha_ tich DG______x0004______________"/>
      <sheetName val="dongia?_x0002_?_x0009_?s?_x0004_??s?"/>
      <sheetName val="ch DG???_x0004_???????"/>
      <sheetName val="dongia? 㢠ś_x0004_?㋄ś"/>
      <sheetName val="@?@?@?@?@?@?@?@?@?@?@?@?@?@?@?@"/>
      <sheetName val="dongia? ?s_x0004_??s"/>
      <sheetName val="dongia__x0002___x0009__s__x0004___s_"/>
      <sheetName val="ch DG__"/>
      <sheetName val="_@_@_@_@_@_@_@_@_@_@_@_@_@_@_@_"/>
      <sheetName val="dongia_ 㢠ś_x0004__㋄ś"/>
      <sheetName val="ch DG____x0004________"/>
      <sheetName val="@"/>
      <sheetName val="dtct cau"/>
      <sheetName val="Gia"/>
      <sheetName val="@_@_@_@_@_@_@_@_@_@_@_@_@_@_@_@"/>
      <sheetName val="dongia_ _s_x0004___s"/>
      <sheetName val=" _s"/>
      <sheetName val="_DT-TN.xlsMCT"/>
      <sheetName val="Book 1 Summary"/>
      <sheetName val="?????????_x0009_????_x0004_????????????????"/>
      <sheetName val="Tra_bang"/>
      <sheetName val="ctTBA"/>
      <sheetName val="XXXPXXX0"/>
      <sheetName val="[DT-TN.xls_Cham cong TH 1-&gt;6"/>
      <sheetName val="@?@?@?@?@?@?@?@?@?@?@?@?@?@?@?"/>
      <sheetName val=" ?s?_x0004_??s?"/>
      <sheetName val="dongia?̃̃̃̃̃̃̃̃̃̃̃̃̃̃̃̃̃̃̃̃̃̃̃̃"/>
      <sheetName val="dongia?????????? ?㢠ś?_x0004_??????㋄ś?"/>
      <sheetName val="????????? ??s?_x0004_???????s????????"/>
      <sheetName val="dongia?????????? ??s?_x0004_???????s?"/>
      <sheetName val="dongia___________x0009__?s__x0004_______?s_"/>
      <sheetName val="dongia__x0009_?s__x0004__?s_"/>
      <sheetName val="dongia__x0009_?s_x0004__?s"/>
      <sheetName val="phan tich DG__??__x0004_______??_____"/>
      <sheetName val="dongia_ ?s__x0004__?s_"/>
      <sheetName val="dongia_ ?s_x0004__?s"/>
      <sheetName val="~~~~~~~~~~~~~~~~~~~~~~~~~~~~~~~"/>
      <sheetName val="_DT-TN.xls_Cham cong TH 1-&gt;6"/>
      <sheetName val="@_@_@_@_@_@_@_@_@_@_@_@_@_@_@_"/>
      <sheetName val="BCTC"/>
      <sheetName val="KLt lan3"/>
      <sheetName val="Hý?ng d?n"/>
      <sheetName val="dongia?_x0009_???_x0004_????"/>
      <sheetName val="dongia??????????_x0009_????_x0004_?????????"/>
      <sheetName val="dongia?_x0009_??_x0004_???"/>
      <sheetName val="dongia? ???_x0004_????"/>
      <sheetName val="dongia_x0000__x0009_??_x0000__x0004__x0000_??_x0000_"/>
      <sheetName val="pha? tich DG__??__x0004_______??_____"/>
      <sheetName val=" ?s"/>
      <sheetName val="dongia_x0000__x0000__x0000__x0000__x0000__x0000__x0002__x0000__x0000__x0000_ _x0000_?s_x0000__x0004__x0000__x0000__x0000__x0000__x0000__x0000_?s_x0000_"/>
      <sheetName val="dongia??????_x0002_??? ??s?_x0004_???????s?"/>
      <sheetName val="dongia?_x0002_? ?s?_x0004_??s?"/>
      <sheetName val="GIAVNX"/>
      <sheetName val="RE"/>
      <sheetName val="Chenh lech vct tu"/>
      <sheetName val="Tai_x0000_khoan"/>
      <sheetName val="__________x0009______x0004_________________"/>
      <sheetName val="Hý_ng d_n"/>
      <sheetName val="phan_tich_DG㠨Ȣ杀Ȣ"/>
      <sheetName val=" ?s?s"/>
      <sheetName val="dongia ?s?s"/>
      <sheetName val="Gia "/>
      <sheetName val="dg-VTu"/>
      <sheetName val=" ??_x0000__x0004__x0000_??_x0000_"/>
      <sheetName val="IBASE"/>
      <sheetName val="DI-ESTI"/>
      <sheetName val="Tai?khoan"/>
      <sheetName val="HESO"/>
      <sheetName val="Thuc thanh"/>
      <sheetName val="????????? ????_x0004_????????????????"/>
      <sheetName val="dongia__________ _㢠ś__x0004_______㋄ś_"/>
      <sheetName val="_________ __s__x0004________s________"/>
      <sheetName val="dongia__________ __s__x0004________s_"/>
      <sheetName val=" _s__x0004___s_"/>
      <sheetName val="dongia_______x0002____ __s__x0004________s_"/>
      <sheetName val="dongia__x0002__ _s__x0004___s_"/>
      <sheetName val="Ke toan thuk hien cong trinh"/>
      <sheetName val="dongia__x0009_____x0004_____"/>
      <sheetName val="dongia___________x0009______x0004__________"/>
      <sheetName val="dongia__x0009____x0004____"/>
      <sheetName val="dongia_ ____x0004_____"/>
      <sheetName val="Tai"/>
      <sheetName val="phan tich DG?㠨Ȣ?_x0004_?杀Ȣ?咄Ȣ?"/>
      <sheetName val="phan tich DG?㠨Ȣ?_x0004_?杀Ȣ?"/>
      <sheetName val="dongia 㢠ś?_x0004_?㋄ś?"/>
      <sheetName val="phan tich DG_㠨Ȣ__x0004__杀Ȣ_咄Ȣ_"/>
      <sheetName val="phan tich DG_㠨Ȣ__x0004__杀Ȣ_"/>
      <sheetName val="DG "/>
      <sheetName val="DT-XL"/>
      <sheetName val=" ???_x0004_????"/>
      <sheetName val="dongia_x0000_ 㢠ś_x0000__x0004__x0000_㏄ś_x0000_"/>
      <sheetName val="٬ongia_x0000__x0000__x0000__x0000__x0000__x0000__x0000__x0000__x0000__x0000__x0009__x0000_㢠ś_x0000__x0004__x0000__x0000__x0000__x0000__x0000__x0000_㋄ś_x0000_"/>
      <sheetName val="dongia_?s?s"/>
      <sheetName val="phan_tich_DG??????"/>
      <sheetName val="dongia 㢠ś__x0004__㋄ś_"/>
      <sheetName val="dongia_̃̃̃̃̃̃̃̃̃̃̃̃̃̃̃̃̃̃̃̃̃̃̃̃"/>
      <sheetName val="CLVP_TINH"/>
      <sheetName val="Loading"/>
      <sheetName val=" __"/>
      <sheetName val="Page_3"/>
      <sheetName val="Check C"/>
      <sheetName val="_________ _____x0004_________________"/>
      <sheetName val=" ____x0004_____"/>
      <sheetName val="_x0009_???_x0004_????"/>
      <sheetName val="#REF!"/>
      <sheetName val="TH-Dien"/>
      <sheetName val="PEDESB"/>
      <sheetName val="DT-TN"/>
      <sheetName val="dongia 㢠ś"/>
      <sheetName val="dongia__________ _?s__x0004_______?s_"/>
      <sheetName val="breakdown"/>
      <sheetName val="Du th!u"/>
      <sheetName val="XF33"/>
      <sheetName val="CP)TV-CAU"/>
      <sheetName val="dongia?????????? ????_x0004_?????????"/>
      <sheetName val="dongia? ??_x0004_???"/>
      <sheetName val="dongia ????"/>
      <sheetName val=" _s_s"/>
      <sheetName val="dongia _s_s"/>
      <sheetName val="dongia_㢠ś㋄ś1"/>
      <sheetName val="_?s?s"/>
      <sheetName val="dongia_?s?s1"/>
      <sheetName val="ch_DG??????"/>
      <sheetName val="Hướng_dẫn"/>
      <sheetName val="TK NO 1q1"/>
      <sheetName val="聰han tich DG_x0000__x0000_㠨Ȣ_x0000__x0004__x0000__x0000__x0000__x0000__x0000__x0000_杀Ȣ_x0000__x0000__x0000__x0000__x0000_"/>
      <sheetName val="Hướng d麫n"/>
      <sheetName val="dongia_????"/>
    </sheetNames>
    <sheetDataSet>
      <sheetData sheetId="0" refreshError="1"/>
      <sheetData sheetId="1" refreshError="1">
        <row r="6">
          <cell r="A6">
            <v>2</v>
          </cell>
          <cell r="B6" t="str">
            <v>VËt liÖu</v>
          </cell>
          <cell r="C6" t="str">
            <v>c¸i</v>
          </cell>
          <cell r="D6">
            <v>15000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D10">
            <v>104762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D28">
            <v>1900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D29">
            <v>109524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  <cell r="F34">
            <v>12557733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  <cell r="F69">
            <v>61760966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D71">
            <v>150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A80">
            <v>76</v>
          </cell>
          <cell r="B80" t="str">
            <v>M¸y thi c«ng</v>
          </cell>
          <cell r="C80" t="str">
            <v>c¸i</v>
          </cell>
          <cell r="D80">
            <v>50000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C98" t="str">
            <v>m2</v>
          </cell>
          <cell r="D98">
            <v>3800</v>
          </cell>
          <cell r="E98">
            <v>0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  <cell r="C99" t="str">
            <v>bÇu</v>
          </cell>
          <cell r="D99">
            <v>2000</v>
          </cell>
        </row>
        <row r="100">
          <cell r="A100" t="str">
            <v>.</v>
          </cell>
          <cell r="B100" t="str">
            <v>M¸y thi c«ng kh¸c</v>
          </cell>
          <cell r="C100" t="str">
            <v>bé</v>
          </cell>
          <cell r="D100">
            <v>170000</v>
          </cell>
          <cell r="E100">
            <v>0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  <cell r="C104" t="str">
            <v>kg</v>
          </cell>
          <cell r="D104">
            <v>381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  <cell r="C109" t="str">
            <v>kg</v>
          </cell>
          <cell r="D109">
            <v>12727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  <cell r="C114" t="str">
            <v>c¸i</v>
          </cell>
          <cell r="D114">
            <v>2300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  <cell r="C119" t="str">
            <v>c¸i</v>
          </cell>
          <cell r="D119">
            <v>2200000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  <cell r="C124" t="str">
            <v>c¸i</v>
          </cell>
          <cell r="D124">
            <v>1400</v>
          </cell>
        </row>
        <row r="125">
          <cell r="A125" t="str">
            <v>b</v>
          </cell>
          <cell r="B125" t="str">
            <v>§óc tÊm ®an mèi nèi</v>
          </cell>
          <cell r="C125" t="str">
            <v>bé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  <cell r="C129" t="str">
            <v>c¸i</v>
          </cell>
          <cell r="D129">
            <v>1500</v>
          </cell>
        </row>
        <row r="130">
          <cell r="A130" t="str">
            <v>b</v>
          </cell>
          <cell r="B130" t="str">
            <v>§óc tÊm ®an mèi nèi</v>
          </cell>
          <cell r="C130" t="str">
            <v>c¸i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 refreshError="1"/>
      <sheetData sheetId="450" refreshError="1"/>
      <sheetData sheetId="451" refreshError="1"/>
      <sheetData sheetId="45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7"/>
      <sheetName val="DTKL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6"/>
      <sheetName val="Chialuong35"/>
      <sheetName val="Chialuong32"/>
      <sheetName val="Chialuong34"/>
      <sheetName val="Chialuong34 (2)"/>
      <sheetName val="Sheet1 (2)"/>
      <sheetName val="thluong"/>
      <sheetName val="donvi"/>
      <sheetName val="luong"/>
      <sheetName val="soluong"/>
      <sheetName val="dsnv"/>
      <sheetName val="sobhxh"/>
      <sheetName val="bhxh"/>
      <sheetName val="Sheet1"/>
      <sheetName val="Sheet2"/>
      <sheetName val="Sheet3"/>
      <sheetName val="Sheet3 (2)"/>
      <sheetName val="dsthue8 (2)"/>
      <sheetName val="Sheet3 (3)"/>
      <sheetName val="XL4Poppy"/>
      <sheetName val="Du t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T¨ng TN
2-9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1789671</v>
          </cell>
          <cell r="H6">
            <v>1789671</v>
          </cell>
          <cell r="I6">
            <v>1834671</v>
          </cell>
          <cell r="J6">
            <v>12000</v>
          </cell>
          <cell r="M6">
            <v>68715</v>
          </cell>
          <cell r="N6">
            <v>80715</v>
          </cell>
          <cell r="O6">
            <v>715860</v>
          </cell>
          <cell r="P6" t="str">
            <v/>
          </cell>
          <cell r="R6">
            <v>715860</v>
          </cell>
          <cell r="S6">
            <v>21000</v>
          </cell>
          <cell r="V6">
            <v>41910</v>
          </cell>
          <cell r="Y6" t="str">
            <v/>
          </cell>
          <cell r="AA6" t="str">
            <v/>
          </cell>
          <cell r="AB6">
            <v>3</v>
          </cell>
          <cell r="AC6">
            <v>24000</v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J6">
            <v>2829156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P6">
            <v>76000</v>
          </cell>
          <cell r="AQ6" t="str">
            <v/>
          </cell>
          <cell r="AR6">
            <v>1500000</v>
          </cell>
          <cell r="AS6">
            <v>1619596</v>
          </cell>
          <cell r="AT6">
            <v>1209560</v>
          </cell>
          <cell r="AU6">
            <v>28000</v>
          </cell>
          <cell r="AV6">
            <v>1181560</v>
          </cell>
          <cell r="AW6">
            <v>2748441</v>
          </cell>
          <cell r="AX6">
            <v>2032581</v>
          </cell>
          <cell r="AZ6">
            <v>715860</v>
          </cell>
          <cell r="BA6">
            <v>2748441</v>
          </cell>
          <cell r="BB6">
            <v>295575</v>
          </cell>
          <cell r="BC6">
            <v>234316</v>
          </cell>
          <cell r="BD6">
            <v>61259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1637100</v>
          </cell>
          <cell r="H7">
            <v>1637100</v>
          </cell>
          <cell r="I7">
            <v>1661100</v>
          </cell>
          <cell r="J7">
            <v>10000</v>
          </cell>
          <cell r="M7">
            <v>44300</v>
          </cell>
          <cell r="N7">
            <v>54300</v>
          </cell>
          <cell r="O7">
            <v>654840</v>
          </cell>
          <cell r="P7" t="str">
            <v/>
          </cell>
          <cell r="R7">
            <v>654840</v>
          </cell>
          <cell r="V7">
            <v>27940</v>
          </cell>
          <cell r="Y7" t="str">
            <v/>
          </cell>
          <cell r="AA7" t="str">
            <v/>
          </cell>
          <cell r="AB7">
            <v>3</v>
          </cell>
          <cell r="AC7">
            <v>24000</v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J7">
            <v>2548180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P7">
            <v>204000</v>
          </cell>
          <cell r="AQ7" t="str">
            <v/>
          </cell>
          <cell r="AR7">
            <v>1500000</v>
          </cell>
          <cell r="AS7">
            <v>1747596</v>
          </cell>
          <cell r="AT7">
            <v>800584</v>
          </cell>
          <cell r="AU7">
            <v>25000</v>
          </cell>
          <cell r="AV7">
            <v>775584</v>
          </cell>
          <cell r="AW7">
            <v>2493880</v>
          </cell>
          <cell r="AX7">
            <v>1839040</v>
          </cell>
          <cell r="AZ7">
            <v>654840</v>
          </cell>
          <cell r="BA7">
            <v>2493880</v>
          </cell>
          <cell r="BB7">
            <v>296500</v>
          </cell>
          <cell r="BC7">
            <v>235100</v>
          </cell>
          <cell r="BD7">
            <v>61400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1291400</v>
          </cell>
          <cell r="H8">
            <v>1291400</v>
          </cell>
          <cell r="I8">
            <v>1307400</v>
          </cell>
          <cell r="J8">
            <v>6000</v>
          </cell>
          <cell r="M8">
            <v>69600</v>
          </cell>
          <cell r="N8">
            <v>75600</v>
          </cell>
          <cell r="O8">
            <v>516560</v>
          </cell>
          <cell r="P8" t="str">
            <v/>
          </cell>
          <cell r="R8">
            <v>516560</v>
          </cell>
          <cell r="V8">
            <v>27940</v>
          </cell>
          <cell r="Y8" t="str">
            <v/>
          </cell>
          <cell r="AA8" t="str">
            <v/>
          </cell>
          <cell r="AB8">
            <v>2</v>
          </cell>
          <cell r="AC8">
            <v>16000</v>
          </cell>
          <cell r="AD8">
            <v>19</v>
          </cell>
          <cell r="AE8">
            <v>114000</v>
          </cell>
          <cell r="AF8" t="str">
            <v/>
          </cell>
          <cell r="AG8">
            <v>62900</v>
          </cell>
          <cell r="AH8">
            <v>62900</v>
          </cell>
          <cell r="AJ8">
            <v>2104400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P8">
            <v>109000</v>
          </cell>
          <cell r="AQ8" t="str">
            <v/>
          </cell>
          <cell r="AR8">
            <v>1000000</v>
          </cell>
          <cell r="AS8">
            <v>1152596</v>
          </cell>
          <cell r="AT8">
            <v>951804</v>
          </cell>
          <cell r="AU8">
            <v>21000</v>
          </cell>
          <cell r="AV8">
            <v>930804</v>
          </cell>
          <cell r="AW8">
            <v>2028800</v>
          </cell>
          <cell r="AX8">
            <v>1512240</v>
          </cell>
          <cell r="AZ8">
            <v>516560</v>
          </cell>
          <cell r="BA8">
            <v>2028800</v>
          </cell>
          <cell r="BB8">
            <v>288100</v>
          </cell>
          <cell r="BC8">
            <v>228400</v>
          </cell>
          <cell r="BD8">
            <v>59700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1489700</v>
          </cell>
          <cell r="H9">
            <v>1489700</v>
          </cell>
          <cell r="I9">
            <v>1513700</v>
          </cell>
          <cell r="J9">
            <v>10000</v>
          </cell>
          <cell r="M9">
            <v>67200</v>
          </cell>
          <cell r="N9">
            <v>77200</v>
          </cell>
          <cell r="O9">
            <v>595880</v>
          </cell>
          <cell r="P9" t="str">
            <v/>
          </cell>
          <cell r="R9">
            <v>595880</v>
          </cell>
          <cell r="V9">
            <v>27940</v>
          </cell>
          <cell r="Y9" t="str">
            <v/>
          </cell>
          <cell r="AA9" t="str">
            <v/>
          </cell>
          <cell r="AB9">
            <v>3</v>
          </cell>
          <cell r="AC9">
            <v>24000</v>
          </cell>
          <cell r="AD9">
            <v>21</v>
          </cell>
          <cell r="AE9">
            <v>126000</v>
          </cell>
          <cell r="AF9" t="str">
            <v/>
          </cell>
          <cell r="AG9" t="str">
            <v/>
          </cell>
          <cell r="AH9" t="str">
            <v/>
          </cell>
          <cell r="AJ9">
            <v>2340720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P9">
            <v>170000</v>
          </cell>
          <cell r="AQ9" t="str">
            <v/>
          </cell>
          <cell r="AR9">
            <v>1200000</v>
          </cell>
          <cell r="AS9">
            <v>1413596</v>
          </cell>
          <cell r="AT9">
            <v>927124</v>
          </cell>
          <cell r="AU9">
            <v>23000</v>
          </cell>
          <cell r="AV9">
            <v>904124</v>
          </cell>
          <cell r="AW9">
            <v>2263520</v>
          </cell>
          <cell r="AX9">
            <v>1667640</v>
          </cell>
          <cell r="AZ9">
            <v>595880</v>
          </cell>
          <cell r="BA9">
            <v>2263520</v>
          </cell>
          <cell r="BB9">
            <v>290300</v>
          </cell>
          <cell r="BC9">
            <v>230200</v>
          </cell>
          <cell r="BD9">
            <v>60100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469500</v>
          </cell>
          <cell r="H10">
            <v>469500</v>
          </cell>
          <cell r="I10">
            <v>485500</v>
          </cell>
          <cell r="J10">
            <v>4000</v>
          </cell>
          <cell r="M10">
            <v>11400</v>
          </cell>
          <cell r="N10">
            <v>15400</v>
          </cell>
          <cell r="O10">
            <v>187800</v>
          </cell>
          <cell r="P10" t="str">
            <v/>
          </cell>
          <cell r="R10">
            <v>187800</v>
          </cell>
          <cell r="V10">
            <v>41910</v>
          </cell>
          <cell r="Y10" t="str">
            <v/>
          </cell>
          <cell r="AA10" t="str">
            <v/>
          </cell>
          <cell r="AB10">
            <v>2</v>
          </cell>
          <cell r="AC10">
            <v>16000</v>
          </cell>
          <cell r="AD10">
            <v>6</v>
          </cell>
          <cell r="AE10">
            <v>36000</v>
          </cell>
          <cell r="AF10" t="str">
            <v/>
          </cell>
          <cell r="AG10" t="str">
            <v/>
          </cell>
          <cell r="AH10" t="str">
            <v/>
          </cell>
          <cell r="AJ10">
            <v>766610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 t="str">
            <v/>
          </cell>
          <cell r="AR10">
            <v>500000</v>
          </cell>
          <cell r="AS10">
            <v>543596</v>
          </cell>
          <cell r="AT10">
            <v>223014</v>
          </cell>
          <cell r="AU10">
            <v>8000</v>
          </cell>
          <cell r="AV10">
            <v>215014</v>
          </cell>
          <cell r="AW10">
            <v>751210</v>
          </cell>
          <cell r="AX10">
            <v>563410</v>
          </cell>
          <cell r="AZ10">
            <v>187800</v>
          </cell>
          <cell r="BA10">
            <v>751210</v>
          </cell>
          <cell r="BC10" t="str">
            <v/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1654600</v>
          </cell>
          <cell r="H11">
            <v>1654600</v>
          </cell>
          <cell r="I11">
            <v>1678600</v>
          </cell>
          <cell r="J11">
            <v>10000</v>
          </cell>
          <cell r="M11">
            <v>67200</v>
          </cell>
          <cell r="N11">
            <v>77200</v>
          </cell>
          <cell r="O11">
            <v>661840</v>
          </cell>
          <cell r="P11" t="str">
            <v/>
          </cell>
          <cell r="R11">
            <v>661840</v>
          </cell>
          <cell r="V11">
            <v>27940</v>
          </cell>
          <cell r="Y11" t="str">
            <v/>
          </cell>
          <cell r="AA11" t="str">
            <v/>
          </cell>
          <cell r="AB11">
            <v>3</v>
          </cell>
          <cell r="AC11">
            <v>24000</v>
          </cell>
          <cell r="AD11">
            <v>25</v>
          </cell>
          <cell r="AE11">
            <v>150000</v>
          </cell>
          <cell r="AF11" t="str">
            <v/>
          </cell>
          <cell r="AG11" t="str">
            <v/>
          </cell>
          <cell r="AH11" t="str">
            <v/>
          </cell>
          <cell r="AJ11">
            <v>2595580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P11">
            <v>180000</v>
          </cell>
          <cell r="AQ11" t="str">
            <v/>
          </cell>
          <cell r="AR11">
            <v>1500000</v>
          </cell>
          <cell r="AS11">
            <v>1723596</v>
          </cell>
          <cell r="AT11">
            <v>871984</v>
          </cell>
          <cell r="AU11">
            <v>26000</v>
          </cell>
          <cell r="AV11">
            <v>845984</v>
          </cell>
          <cell r="AW11">
            <v>2518380</v>
          </cell>
          <cell r="AX11">
            <v>1856540</v>
          </cell>
          <cell r="AZ11">
            <v>661840</v>
          </cell>
          <cell r="BA11">
            <v>2518380</v>
          </cell>
          <cell r="BB11">
            <v>296500</v>
          </cell>
          <cell r="BC11">
            <v>235100</v>
          </cell>
          <cell r="BD11">
            <v>61400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>
            <v>1</v>
          </cell>
          <cell r="E12">
            <v>3.46</v>
          </cell>
          <cell r="G12">
            <v>1704500</v>
          </cell>
          <cell r="H12">
            <v>1704500</v>
          </cell>
          <cell r="I12">
            <v>2279400</v>
          </cell>
          <cell r="J12">
            <v>10000</v>
          </cell>
          <cell r="M12">
            <v>69600</v>
          </cell>
          <cell r="N12">
            <v>79600</v>
          </cell>
          <cell r="O12">
            <v>681800</v>
          </cell>
          <cell r="P12" t="str">
            <v/>
          </cell>
          <cell r="R12">
            <v>681800</v>
          </cell>
          <cell r="V12">
            <v>27940</v>
          </cell>
          <cell r="X12">
            <v>558900</v>
          </cell>
          <cell r="Y12">
            <v>558900</v>
          </cell>
          <cell r="AA12" t="str">
            <v/>
          </cell>
          <cell r="AB12">
            <v>2</v>
          </cell>
          <cell r="AC12">
            <v>16000</v>
          </cell>
          <cell r="AD12">
            <v>24</v>
          </cell>
          <cell r="AE12">
            <v>144000</v>
          </cell>
          <cell r="AF12" t="str">
            <v/>
          </cell>
          <cell r="AG12" t="str">
            <v/>
          </cell>
          <cell r="AH12" t="str">
            <v/>
          </cell>
          <cell r="AJ12">
            <v>3212740</v>
          </cell>
          <cell r="AK12">
            <v>36330</v>
          </cell>
          <cell r="AL12">
            <v>7266</v>
          </cell>
          <cell r="AM12" t="str">
            <v/>
          </cell>
          <cell r="AO12" t="str">
            <v/>
          </cell>
          <cell r="AP12">
            <v>151000</v>
          </cell>
          <cell r="AQ12" t="str">
            <v/>
          </cell>
          <cell r="AR12">
            <v>1500000</v>
          </cell>
          <cell r="AS12">
            <v>1694596</v>
          </cell>
          <cell r="AT12">
            <v>1518144</v>
          </cell>
          <cell r="AU12">
            <v>32000</v>
          </cell>
          <cell r="AV12">
            <v>1486144</v>
          </cell>
          <cell r="AW12">
            <v>3133140</v>
          </cell>
          <cell r="AX12">
            <v>2451340</v>
          </cell>
          <cell r="AZ12">
            <v>681800</v>
          </cell>
          <cell r="BA12">
            <v>3133140</v>
          </cell>
          <cell r="BB12">
            <v>296500</v>
          </cell>
          <cell r="BC12">
            <v>235100</v>
          </cell>
          <cell r="BD12">
            <v>61400</v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1490600</v>
          </cell>
          <cell r="H13">
            <v>1490600</v>
          </cell>
          <cell r="I13">
            <v>1514600</v>
          </cell>
          <cell r="J13">
            <v>6000</v>
          </cell>
          <cell r="M13">
            <v>53400</v>
          </cell>
          <cell r="N13">
            <v>59400</v>
          </cell>
          <cell r="O13">
            <v>596240</v>
          </cell>
          <cell r="P13" t="str">
            <v/>
          </cell>
          <cell r="R13">
            <v>596240</v>
          </cell>
          <cell r="V13">
            <v>27940</v>
          </cell>
          <cell r="Y13" t="str">
            <v/>
          </cell>
          <cell r="AA13" t="str">
            <v/>
          </cell>
          <cell r="AB13">
            <v>3</v>
          </cell>
          <cell r="AC13">
            <v>24000</v>
          </cell>
          <cell r="AD13">
            <v>21</v>
          </cell>
          <cell r="AE13">
            <v>126000</v>
          </cell>
          <cell r="AF13" t="str">
            <v/>
          </cell>
          <cell r="AG13" t="str">
            <v/>
          </cell>
          <cell r="AH13" t="str">
            <v/>
          </cell>
          <cell r="AJ13">
            <v>2324180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P13">
            <v>134000</v>
          </cell>
          <cell r="AQ13" t="str">
            <v/>
          </cell>
          <cell r="AR13">
            <v>1000000</v>
          </cell>
          <cell r="AS13">
            <v>1177596</v>
          </cell>
          <cell r="AT13">
            <v>1146584</v>
          </cell>
          <cell r="AU13">
            <v>23000</v>
          </cell>
          <cell r="AV13">
            <v>1123584</v>
          </cell>
          <cell r="AW13">
            <v>2264780</v>
          </cell>
          <cell r="AX13">
            <v>1668540</v>
          </cell>
          <cell r="AZ13">
            <v>596240</v>
          </cell>
          <cell r="BA13">
            <v>2264780</v>
          </cell>
          <cell r="BB13">
            <v>290000</v>
          </cell>
          <cell r="BC13">
            <v>229900</v>
          </cell>
          <cell r="BD13">
            <v>60100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1598100</v>
          </cell>
          <cell r="H14">
            <v>1598100</v>
          </cell>
          <cell r="I14">
            <v>1622100</v>
          </cell>
          <cell r="J14">
            <v>10000</v>
          </cell>
          <cell r="M14">
            <v>58400</v>
          </cell>
          <cell r="N14">
            <v>68400</v>
          </cell>
          <cell r="O14">
            <v>639240</v>
          </cell>
          <cell r="P14" t="str">
            <v/>
          </cell>
          <cell r="R14">
            <v>639240</v>
          </cell>
          <cell r="V14">
            <v>27940</v>
          </cell>
          <cell r="Y14" t="str">
            <v/>
          </cell>
          <cell r="AA14" t="str">
            <v/>
          </cell>
          <cell r="AB14">
            <v>3</v>
          </cell>
          <cell r="AC14">
            <v>24000</v>
          </cell>
          <cell r="AD14">
            <v>23</v>
          </cell>
          <cell r="AE14">
            <v>138000</v>
          </cell>
          <cell r="AF14" t="str">
            <v/>
          </cell>
          <cell r="AG14" t="str">
            <v/>
          </cell>
          <cell r="AH14" t="str">
            <v/>
          </cell>
          <cell r="AJ14">
            <v>2495680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P14">
            <v>143000</v>
          </cell>
          <cell r="AQ14" t="str">
            <v/>
          </cell>
          <cell r="AR14">
            <v>1200000</v>
          </cell>
          <cell r="AS14">
            <v>1386596</v>
          </cell>
          <cell r="AT14">
            <v>1109084</v>
          </cell>
          <cell r="AU14">
            <v>25000</v>
          </cell>
          <cell r="AV14">
            <v>1084084</v>
          </cell>
          <cell r="AW14">
            <v>2427280</v>
          </cell>
          <cell r="AX14">
            <v>1788040</v>
          </cell>
          <cell r="AZ14">
            <v>639240</v>
          </cell>
          <cell r="BA14">
            <v>2427280</v>
          </cell>
          <cell r="BB14">
            <v>214200</v>
          </cell>
          <cell r="BC14">
            <v>169800</v>
          </cell>
          <cell r="BD14">
            <v>44400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1528000</v>
          </cell>
          <cell r="H15">
            <v>1528000</v>
          </cell>
          <cell r="I15">
            <v>1552000</v>
          </cell>
          <cell r="J15">
            <v>12000</v>
          </cell>
          <cell r="M15">
            <v>49800</v>
          </cell>
          <cell r="N15">
            <v>61800</v>
          </cell>
          <cell r="O15">
            <v>611200</v>
          </cell>
          <cell r="P15" t="str">
            <v/>
          </cell>
          <cell r="R15">
            <v>611200</v>
          </cell>
          <cell r="V15">
            <v>27940</v>
          </cell>
          <cell r="Y15" t="str">
            <v/>
          </cell>
          <cell r="AA15" t="str">
            <v/>
          </cell>
          <cell r="AB15">
            <v>3</v>
          </cell>
          <cell r="AC15">
            <v>24000</v>
          </cell>
          <cell r="AD15">
            <v>22</v>
          </cell>
          <cell r="AE15">
            <v>132000</v>
          </cell>
          <cell r="AF15" t="str">
            <v/>
          </cell>
          <cell r="AG15" t="str">
            <v/>
          </cell>
          <cell r="AH15" t="str">
            <v/>
          </cell>
          <cell r="AJ15">
            <v>2384940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P15">
            <v>95000</v>
          </cell>
          <cell r="AQ15" t="str">
            <v/>
          </cell>
          <cell r="AR15">
            <v>1200000</v>
          </cell>
          <cell r="AS15">
            <v>1338596</v>
          </cell>
          <cell r="AT15">
            <v>1046344</v>
          </cell>
          <cell r="AU15">
            <v>24000</v>
          </cell>
          <cell r="AV15">
            <v>1022344</v>
          </cell>
          <cell r="AW15">
            <v>2323140</v>
          </cell>
          <cell r="AX15">
            <v>1711940</v>
          </cell>
          <cell r="AZ15">
            <v>611200</v>
          </cell>
          <cell r="BA15">
            <v>2323140</v>
          </cell>
          <cell r="BB15">
            <v>3000</v>
          </cell>
          <cell r="BC15" t="str">
            <v/>
          </cell>
          <cell r="BD15">
            <v>3000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1552100</v>
          </cell>
          <cell r="H16">
            <v>1552100</v>
          </cell>
          <cell r="I16">
            <v>1576100</v>
          </cell>
          <cell r="J16">
            <v>10000</v>
          </cell>
          <cell r="M16">
            <v>51200</v>
          </cell>
          <cell r="N16">
            <v>61200</v>
          </cell>
          <cell r="O16">
            <v>620840</v>
          </cell>
          <cell r="P16" t="str">
            <v/>
          </cell>
          <cell r="R16">
            <v>620840</v>
          </cell>
          <cell r="V16">
            <v>19700</v>
          </cell>
          <cell r="Y16" t="str">
            <v/>
          </cell>
          <cell r="AA16" t="str">
            <v/>
          </cell>
          <cell r="AB16">
            <v>3</v>
          </cell>
          <cell r="AC16">
            <v>24000</v>
          </cell>
          <cell r="AD16">
            <v>21</v>
          </cell>
          <cell r="AE16">
            <v>126000</v>
          </cell>
          <cell r="AF16" t="str">
            <v/>
          </cell>
          <cell r="AG16" t="str">
            <v/>
          </cell>
          <cell r="AH16" t="str">
            <v/>
          </cell>
          <cell r="AJ16">
            <v>2403840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P16">
            <v>98000</v>
          </cell>
          <cell r="AQ16" t="str">
            <v/>
          </cell>
          <cell r="AR16">
            <v>1200000</v>
          </cell>
          <cell r="AS16">
            <v>1328744</v>
          </cell>
          <cell r="AT16">
            <v>1075096</v>
          </cell>
          <cell r="AU16">
            <v>24000</v>
          </cell>
          <cell r="AV16">
            <v>1051096</v>
          </cell>
          <cell r="AW16">
            <v>2342640</v>
          </cell>
          <cell r="AX16">
            <v>1721800</v>
          </cell>
          <cell r="AZ16">
            <v>620840</v>
          </cell>
          <cell r="BA16">
            <v>2342640</v>
          </cell>
          <cell r="BB16">
            <v>275300</v>
          </cell>
          <cell r="BC16">
            <v>218300</v>
          </cell>
          <cell r="BD16">
            <v>57000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1580900</v>
          </cell>
          <cell r="H17">
            <v>1580900</v>
          </cell>
          <cell r="I17">
            <v>1604900</v>
          </cell>
          <cell r="J17">
            <v>12000</v>
          </cell>
          <cell r="M17">
            <v>55800</v>
          </cell>
          <cell r="N17">
            <v>67800</v>
          </cell>
          <cell r="O17">
            <v>632360</v>
          </cell>
          <cell r="P17" t="str">
            <v/>
          </cell>
          <cell r="R17">
            <v>632360</v>
          </cell>
          <cell r="V17">
            <v>19700</v>
          </cell>
          <cell r="Y17" t="str">
            <v/>
          </cell>
          <cell r="AA17" t="str">
            <v/>
          </cell>
          <cell r="AB17">
            <v>3</v>
          </cell>
          <cell r="AC17">
            <v>24000</v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J17">
            <v>2474760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P17">
            <v>232000</v>
          </cell>
          <cell r="AQ17" t="str">
            <v/>
          </cell>
          <cell r="AR17">
            <v>1200000</v>
          </cell>
          <cell r="AS17">
            <v>1462744</v>
          </cell>
          <cell r="AT17">
            <v>1012016</v>
          </cell>
          <cell r="AU17">
            <v>25000</v>
          </cell>
          <cell r="AV17">
            <v>987016</v>
          </cell>
          <cell r="AW17">
            <v>2406960</v>
          </cell>
          <cell r="AX17">
            <v>1774600</v>
          </cell>
          <cell r="AZ17">
            <v>632360</v>
          </cell>
          <cell r="BA17">
            <v>2406960</v>
          </cell>
          <cell r="BB17">
            <v>288100</v>
          </cell>
          <cell r="BC17">
            <v>228400</v>
          </cell>
          <cell r="BD17">
            <v>59700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471600</v>
          </cell>
          <cell r="H18">
            <v>471600</v>
          </cell>
          <cell r="I18">
            <v>479600</v>
          </cell>
          <cell r="J18">
            <v>6000</v>
          </cell>
          <cell r="M18">
            <v>16100</v>
          </cell>
          <cell r="N18">
            <v>22100</v>
          </cell>
          <cell r="O18">
            <v>188640</v>
          </cell>
          <cell r="P18" t="str">
            <v/>
          </cell>
          <cell r="R18">
            <v>188640</v>
          </cell>
          <cell r="V18">
            <v>19700</v>
          </cell>
          <cell r="Y18" t="str">
            <v/>
          </cell>
          <cell r="AA18" t="str">
            <v/>
          </cell>
          <cell r="AB18">
            <v>1</v>
          </cell>
          <cell r="AC18">
            <v>8000</v>
          </cell>
          <cell r="AD18">
            <v>8</v>
          </cell>
          <cell r="AE18">
            <v>48000</v>
          </cell>
          <cell r="AF18" t="str">
            <v/>
          </cell>
          <cell r="AG18" t="str">
            <v/>
          </cell>
          <cell r="AH18" t="str">
            <v/>
          </cell>
          <cell r="AJ18">
            <v>758040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 t="str">
            <v/>
          </cell>
          <cell r="AS18">
            <v>30744</v>
          </cell>
          <cell r="AT18">
            <v>727296</v>
          </cell>
          <cell r="AU18">
            <v>8000</v>
          </cell>
          <cell r="AV18">
            <v>719296</v>
          </cell>
          <cell r="AW18">
            <v>735940</v>
          </cell>
          <cell r="AX18">
            <v>547300</v>
          </cell>
          <cell r="AZ18">
            <v>188640</v>
          </cell>
          <cell r="BA18">
            <v>735940</v>
          </cell>
          <cell r="BB18">
            <v>283800</v>
          </cell>
          <cell r="BC18">
            <v>225000</v>
          </cell>
          <cell r="BD18">
            <v>58800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1352300</v>
          </cell>
          <cell r="H19">
            <v>1352300</v>
          </cell>
          <cell r="I19">
            <v>1734700</v>
          </cell>
          <cell r="J19">
            <v>8000</v>
          </cell>
          <cell r="M19">
            <v>49200</v>
          </cell>
          <cell r="N19">
            <v>57200</v>
          </cell>
          <cell r="O19">
            <v>540920</v>
          </cell>
          <cell r="P19" t="str">
            <v/>
          </cell>
          <cell r="R19">
            <v>540920</v>
          </cell>
          <cell r="V19">
            <v>19700</v>
          </cell>
          <cell r="X19">
            <v>374400</v>
          </cell>
          <cell r="Y19">
            <v>374400</v>
          </cell>
          <cell r="AA19" t="str">
            <v/>
          </cell>
          <cell r="AB19">
            <v>1</v>
          </cell>
          <cell r="AC19">
            <v>8000</v>
          </cell>
          <cell r="AD19">
            <v>20</v>
          </cell>
          <cell r="AE19">
            <v>120000</v>
          </cell>
          <cell r="AF19" t="str">
            <v/>
          </cell>
          <cell r="AG19" t="str">
            <v/>
          </cell>
          <cell r="AH19" t="str">
            <v/>
          </cell>
          <cell r="AJ19">
            <v>2472520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P19">
            <v>141000</v>
          </cell>
          <cell r="AQ19" t="str">
            <v/>
          </cell>
          <cell r="AR19">
            <v>1000000</v>
          </cell>
          <cell r="AS19">
            <v>1171744</v>
          </cell>
          <cell r="AT19">
            <v>1300776</v>
          </cell>
          <cell r="AU19">
            <v>25000</v>
          </cell>
          <cell r="AV19">
            <v>1275776</v>
          </cell>
          <cell r="AW19">
            <v>2415320</v>
          </cell>
          <cell r="AX19">
            <v>1874400</v>
          </cell>
          <cell r="AZ19">
            <v>540920</v>
          </cell>
          <cell r="BA19">
            <v>2415320</v>
          </cell>
          <cell r="BB19">
            <v>238900</v>
          </cell>
          <cell r="BC19">
            <v>189400</v>
          </cell>
          <cell r="BD19">
            <v>49500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1449600</v>
          </cell>
          <cell r="H20">
            <v>1449600</v>
          </cell>
          <cell r="I20">
            <v>1473600</v>
          </cell>
          <cell r="J20">
            <v>12000</v>
          </cell>
          <cell r="M20">
            <v>48800</v>
          </cell>
          <cell r="N20">
            <v>60800</v>
          </cell>
          <cell r="O20">
            <v>579840</v>
          </cell>
          <cell r="P20" t="str">
            <v/>
          </cell>
          <cell r="R20">
            <v>579840</v>
          </cell>
          <cell r="V20">
            <v>19700</v>
          </cell>
          <cell r="Y20" t="str">
            <v/>
          </cell>
          <cell r="AA20" t="str">
            <v/>
          </cell>
          <cell r="AB20">
            <v>3</v>
          </cell>
          <cell r="AC20">
            <v>24000</v>
          </cell>
          <cell r="AD20">
            <v>23</v>
          </cell>
          <cell r="AE20">
            <v>138000</v>
          </cell>
          <cell r="AF20" t="str">
            <v/>
          </cell>
          <cell r="AG20" t="str">
            <v/>
          </cell>
          <cell r="AH20" t="str">
            <v/>
          </cell>
          <cell r="AJ20">
            <v>2271940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P20">
            <v>244000</v>
          </cell>
          <cell r="AQ20" t="str">
            <v/>
          </cell>
          <cell r="AR20">
            <v>1000000</v>
          </cell>
          <cell r="AS20">
            <v>1274744</v>
          </cell>
          <cell r="AT20">
            <v>997196</v>
          </cell>
          <cell r="AU20">
            <v>23000</v>
          </cell>
          <cell r="AV20">
            <v>974196</v>
          </cell>
          <cell r="AW20">
            <v>2211140</v>
          </cell>
          <cell r="AX20">
            <v>1631300</v>
          </cell>
          <cell r="AZ20">
            <v>579840</v>
          </cell>
          <cell r="BA20">
            <v>2211140</v>
          </cell>
          <cell r="BB20">
            <v>290000</v>
          </cell>
          <cell r="BC20">
            <v>229900</v>
          </cell>
          <cell r="BD20">
            <v>60100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1422400</v>
          </cell>
          <cell r="H21">
            <v>1422400</v>
          </cell>
          <cell r="I21">
            <v>1438400</v>
          </cell>
          <cell r="J21">
            <v>12000</v>
          </cell>
          <cell r="M21">
            <v>56100</v>
          </cell>
          <cell r="N21">
            <v>68100</v>
          </cell>
          <cell r="O21">
            <v>568960</v>
          </cell>
          <cell r="P21" t="str">
            <v/>
          </cell>
          <cell r="R21">
            <v>568960</v>
          </cell>
          <cell r="V21">
            <v>29550</v>
          </cell>
          <cell r="Y21" t="str">
            <v/>
          </cell>
          <cell r="AA21" t="str">
            <v/>
          </cell>
          <cell r="AB21">
            <v>2</v>
          </cell>
          <cell r="AC21">
            <v>16000</v>
          </cell>
          <cell r="AD21">
            <v>19</v>
          </cell>
          <cell r="AE21">
            <v>114000</v>
          </cell>
          <cell r="AF21" t="str">
            <v/>
          </cell>
          <cell r="AG21" t="str">
            <v/>
          </cell>
          <cell r="AH21" t="str">
            <v/>
          </cell>
          <cell r="AJ21">
            <v>2219010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 t="str">
            <v/>
          </cell>
          <cell r="AR21">
            <v>1000000</v>
          </cell>
          <cell r="AS21">
            <v>1030744</v>
          </cell>
          <cell r="AT21">
            <v>1188266</v>
          </cell>
          <cell r="AU21">
            <v>22000</v>
          </cell>
          <cell r="AV21">
            <v>1166266</v>
          </cell>
          <cell r="AW21">
            <v>2150910</v>
          </cell>
          <cell r="AX21">
            <v>1581950</v>
          </cell>
          <cell r="AZ21">
            <v>568960</v>
          </cell>
          <cell r="BA21">
            <v>2150910</v>
          </cell>
          <cell r="BB21">
            <v>1800</v>
          </cell>
          <cell r="BC21" t="str">
            <v/>
          </cell>
          <cell r="BD21">
            <v>1800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1487600</v>
          </cell>
          <cell r="H22">
            <v>1487600</v>
          </cell>
          <cell r="I22">
            <v>1511600</v>
          </cell>
          <cell r="J22">
            <v>12000</v>
          </cell>
          <cell r="M22">
            <v>47800</v>
          </cell>
          <cell r="N22">
            <v>59800</v>
          </cell>
          <cell r="O22">
            <v>595040</v>
          </cell>
          <cell r="P22" t="str">
            <v/>
          </cell>
          <cell r="R22">
            <v>595040</v>
          </cell>
          <cell r="V22">
            <v>19700</v>
          </cell>
          <cell r="Y22" t="str">
            <v/>
          </cell>
          <cell r="AA22" t="str">
            <v/>
          </cell>
          <cell r="AB22">
            <v>3</v>
          </cell>
          <cell r="AC22">
            <v>24000</v>
          </cell>
          <cell r="AD22">
            <v>22</v>
          </cell>
          <cell r="AE22">
            <v>132000</v>
          </cell>
          <cell r="AF22" t="str">
            <v/>
          </cell>
          <cell r="AG22" t="str">
            <v/>
          </cell>
          <cell r="AH22" t="str">
            <v/>
          </cell>
          <cell r="AJ22">
            <v>2318140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 t="str">
            <v/>
          </cell>
          <cell r="AR22">
            <v>1000000</v>
          </cell>
          <cell r="AS22">
            <v>1030744</v>
          </cell>
          <cell r="AT22">
            <v>1287396</v>
          </cell>
          <cell r="AU22">
            <v>23000</v>
          </cell>
          <cell r="AV22">
            <v>1264396</v>
          </cell>
          <cell r="AW22">
            <v>2258340</v>
          </cell>
          <cell r="AX22">
            <v>1663300</v>
          </cell>
          <cell r="AZ22">
            <v>595040</v>
          </cell>
          <cell r="BA22">
            <v>2258340</v>
          </cell>
          <cell r="BB22">
            <v>285000</v>
          </cell>
          <cell r="BC22">
            <v>226000</v>
          </cell>
          <cell r="BD22">
            <v>59000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869900</v>
          </cell>
          <cell r="H23">
            <v>869900</v>
          </cell>
          <cell r="I23">
            <v>885900</v>
          </cell>
          <cell r="J23">
            <v>6000</v>
          </cell>
          <cell r="M23">
            <v>31200</v>
          </cell>
          <cell r="N23">
            <v>37200</v>
          </cell>
          <cell r="O23">
            <v>347960</v>
          </cell>
          <cell r="P23" t="str">
            <v/>
          </cell>
          <cell r="R23">
            <v>347960</v>
          </cell>
          <cell r="V23">
            <v>13700</v>
          </cell>
          <cell r="Y23" t="str">
            <v/>
          </cell>
          <cell r="AA23" t="str">
            <v/>
          </cell>
          <cell r="AB23">
            <v>2</v>
          </cell>
          <cell r="AC23">
            <v>16000</v>
          </cell>
          <cell r="AD23">
            <v>14</v>
          </cell>
          <cell r="AE23">
            <v>84000</v>
          </cell>
          <cell r="AF23" t="str">
            <v/>
          </cell>
          <cell r="AG23" t="str">
            <v/>
          </cell>
          <cell r="AH23" t="str">
            <v/>
          </cell>
          <cell r="AJ23">
            <v>1368760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 t="str">
            <v/>
          </cell>
          <cell r="AR23">
            <v>500000</v>
          </cell>
          <cell r="AS23">
            <v>521420</v>
          </cell>
          <cell r="AT23">
            <v>847340</v>
          </cell>
          <cell r="AU23">
            <v>14000</v>
          </cell>
          <cell r="AV23">
            <v>833340</v>
          </cell>
          <cell r="AW23">
            <v>1331560</v>
          </cell>
          <cell r="AX23">
            <v>983600</v>
          </cell>
          <cell r="AZ23">
            <v>347960</v>
          </cell>
          <cell r="BA23">
            <v>1331560</v>
          </cell>
          <cell r="BB23">
            <v>7400</v>
          </cell>
          <cell r="BC23" t="str">
            <v/>
          </cell>
          <cell r="BD23">
            <v>7400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1724500</v>
          </cell>
          <cell r="H24">
            <v>1724500</v>
          </cell>
          <cell r="I24">
            <v>1748500</v>
          </cell>
          <cell r="J24">
            <v>12000</v>
          </cell>
          <cell r="M24">
            <v>67200</v>
          </cell>
          <cell r="N24">
            <v>79200</v>
          </cell>
          <cell r="O24">
            <v>689800</v>
          </cell>
          <cell r="P24" t="str">
            <v/>
          </cell>
          <cell r="R24">
            <v>689800</v>
          </cell>
          <cell r="V24">
            <v>13700</v>
          </cell>
          <cell r="Y24" t="str">
            <v/>
          </cell>
          <cell r="AA24" t="str">
            <v/>
          </cell>
          <cell r="AB24">
            <v>3</v>
          </cell>
          <cell r="AC24">
            <v>24000</v>
          </cell>
          <cell r="AD24">
            <v>25</v>
          </cell>
          <cell r="AE24">
            <v>150000</v>
          </cell>
          <cell r="AF24" t="str">
            <v/>
          </cell>
          <cell r="AG24" t="str">
            <v/>
          </cell>
          <cell r="AH24" t="str">
            <v/>
          </cell>
          <cell r="AJ24">
            <v>2681200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P24">
            <v>168000</v>
          </cell>
          <cell r="AQ24" t="str">
            <v/>
          </cell>
          <cell r="AR24">
            <v>1000000</v>
          </cell>
          <cell r="AS24">
            <v>1189420</v>
          </cell>
          <cell r="AT24">
            <v>1491780</v>
          </cell>
          <cell r="AU24">
            <v>27000</v>
          </cell>
          <cell r="AV24">
            <v>1464780</v>
          </cell>
          <cell r="AW24">
            <v>2602000</v>
          </cell>
          <cell r="AX24">
            <v>1912200</v>
          </cell>
          <cell r="AZ24">
            <v>689800</v>
          </cell>
          <cell r="BA24">
            <v>2602000</v>
          </cell>
          <cell r="BB24">
            <v>296500</v>
          </cell>
          <cell r="BC24">
            <v>235100</v>
          </cell>
          <cell r="BD24">
            <v>61400</v>
          </cell>
        </row>
        <row r="25">
          <cell r="B25" t="str">
            <v>t32 Total</v>
          </cell>
          <cell r="D25">
            <v>19</v>
          </cell>
          <cell r="E25">
            <v>55.079999999999991</v>
          </cell>
          <cell r="F25" t="str">
            <v/>
          </cell>
          <cell r="G25">
            <v>26564071</v>
          </cell>
          <cell r="H25">
            <v>26564071</v>
          </cell>
          <cell r="I25">
            <v>27902371</v>
          </cell>
          <cell r="J25">
            <v>180000</v>
          </cell>
          <cell r="K25" t="str">
            <v/>
          </cell>
          <cell r="L25" t="str">
            <v/>
          </cell>
          <cell r="M25">
            <v>983015</v>
          </cell>
          <cell r="N25">
            <v>1163015</v>
          </cell>
          <cell r="O25">
            <v>10625620</v>
          </cell>
          <cell r="P25" t="str">
            <v/>
          </cell>
          <cell r="Q25" t="str">
            <v/>
          </cell>
          <cell r="R25">
            <v>10625620</v>
          </cell>
          <cell r="S25">
            <v>21000</v>
          </cell>
          <cell r="T25" t="str">
            <v/>
          </cell>
          <cell r="U25" t="str">
            <v/>
          </cell>
          <cell r="V25">
            <v>482490</v>
          </cell>
          <cell r="W25" t="str">
            <v/>
          </cell>
          <cell r="X25">
            <v>933300</v>
          </cell>
          <cell r="Y25">
            <v>933300</v>
          </cell>
          <cell r="Z25" t="str">
            <v/>
          </cell>
          <cell r="AA25" t="str">
            <v/>
          </cell>
          <cell r="AB25">
            <v>48</v>
          </cell>
          <cell r="AC25">
            <v>384000</v>
          </cell>
          <cell r="AD25">
            <v>389</v>
          </cell>
          <cell r="AE25">
            <v>2334000</v>
          </cell>
          <cell r="AF25" t="str">
            <v/>
          </cell>
          <cell r="AG25">
            <v>62900</v>
          </cell>
          <cell r="AH25">
            <v>62900</v>
          </cell>
          <cell r="AI25" t="str">
            <v/>
          </cell>
          <cell r="AJ25">
            <v>42570396</v>
          </cell>
          <cell r="AK25">
            <v>578340</v>
          </cell>
          <cell r="AL25">
            <v>115668</v>
          </cell>
          <cell r="AM25" t="str">
            <v/>
          </cell>
          <cell r="AN25" t="str">
            <v/>
          </cell>
          <cell r="AO25" t="str">
            <v/>
          </cell>
          <cell r="AP25">
            <v>2145000</v>
          </cell>
          <cell r="AQ25" t="str">
            <v/>
          </cell>
          <cell r="AR25">
            <v>20000000</v>
          </cell>
          <cell r="AS25">
            <v>22839008</v>
          </cell>
          <cell r="AT25">
            <v>19731388</v>
          </cell>
          <cell r="AU25">
            <v>426000</v>
          </cell>
          <cell r="AV25">
            <v>19305388</v>
          </cell>
          <cell r="AW25">
            <v>41407381</v>
          </cell>
          <cell r="AX25">
            <v>30781761</v>
          </cell>
          <cell r="AY25" t="str">
            <v/>
          </cell>
          <cell r="AZ25">
            <v>10625620</v>
          </cell>
          <cell r="BA25">
            <v>41407381</v>
          </cell>
          <cell r="BB25">
            <v>4237475</v>
          </cell>
          <cell r="BC25">
            <v>3350016</v>
          </cell>
          <cell r="BD25">
            <v>887459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2369877</v>
          </cell>
          <cell r="H26">
            <v>2369877</v>
          </cell>
          <cell r="I26">
            <v>2414877</v>
          </cell>
          <cell r="J26">
            <v>10000</v>
          </cell>
          <cell r="M26">
            <v>120238</v>
          </cell>
          <cell r="N26">
            <v>130238</v>
          </cell>
          <cell r="O26">
            <v>947950</v>
          </cell>
          <cell r="P26" t="str">
            <v/>
          </cell>
          <cell r="R26">
            <v>947950</v>
          </cell>
          <cell r="S26">
            <v>21000</v>
          </cell>
          <cell r="V26">
            <v>41910</v>
          </cell>
          <cell r="Y26" t="str">
            <v/>
          </cell>
          <cell r="AA26" t="str">
            <v/>
          </cell>
          <cell r="AB26">
            <v>3</v>
          </cell>
          <cell r="AC26">
            <v>24000</v>
          </cell>
          <cell r="AD26">
            <v>25</v>
          </cell>
          <cell r="AE26">
            <v>150000</v>
          </cell>
          <cell r="AF26" t="str">
            <v/>
          </cell>
          <cell r="AG26" t="str">
            <v/>
          </cell>
          <cell r="AH26" t="str">
            <v/>
          </cell>
          <cell r="AJ26">
            <v>3684975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P26">
            <v>280000</v>
          </cell>
          <cell r="AQ26" t="str">
            <v/>
          </cell>
          <cell r="AR26">
            <v>1000000</v>
          </cell>
          <cell r="AS26">
            <v>1323596</v>
          </cell>
          <cell r="AT26">
            <v>2361379</v>
          </cell>
          <cell r="AU26">
            <v>37000</v>
          </cell>
          <cell r="AV26">
            <v>2324379</v>
          </cell>
          <cell r="AW26">
            <v>3554737</v>
          </cell>
          <cell r="AX26">
            <v>2606787</v>
          </cell>
          <cell r="AZ26">
            <v>947950</v>
          </cell>
          <cell r="BA26">
            <v>3554737</v>
          </cell>
          <cell r="BB26">
            <v>183936</v>
          </cell>
          <cell r="BC26">
            <v>198254</v>
          </cell>
          <cell r="BD26">
            <v>-14318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2439100</v>
          </cell>
          <cell r="H27">
            <v>2439100</v>
          </cell>
          <cell r="I27">
            <v>2463100</v>
          </cell>
          <cell r="J27">
            <v>14000</v>
          </cell>
          <cell r="M27">
            <v>107200</v>
          </cell>
          <cell r="N27">
            <v>121200</v>
          </cell>
          <cell r="O27">
            <v>975640</v>
          </cell>
          <cell r="P27" t="str">
            <v/>
          </cell>
          <cell r="R27">
            <v>975640</v>
          </cell>
          <cell r="V27">
            <v>27940</v>
          </cell>
          <cell r="Y27" t="str">
            <v/>
          </cell>
          <cell r="AA27" t="str">
            <v/>
          </cell>
          <cell r="AB27">
            <v>3</v>
          </cell>
          <cell r="AC27">
            <v>24000</v>
          </cell>
          <cell r="AD27">
            <v>28</v>
          </cell>
          <cell r="AE27">
            <v>168000</v>
          </cell>
          <cell r="AF27" t="str">
            <v/>
          </cell>
          <cell r="AG27" t="str">
            <v/>
          </cell>
          <cell r="AH27" t="str">
            <v/>
          </cell>
          <cell r="AJ27">
            <v>3755880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P27">
            <v>308000</v>
          </cell>
          <cell r="AQ27" t="str">
            <v/>
          </cell>
          <cell r="AR27">
            <v>1000000</v>
          </cell>
          <cell r="AS27">
            <v>1351596</v>
          </cell>
          <cell r="AT27">
            <v>2404284</v>
          </cell>
          <cell r="AU27">
            <v>38000</v>
          </cell>
          <cell r="AV27">
            <v>2366284</v>
          </cell>
          <cell r="AW27">
            <v>3634680</v>
          </cell>
          <cell r="AX27">
            <v>2659040</v>
          </cell>
          <cell r="AZ27">
            <v>975640</v>
          </cell>
          <cell r="BA27">
            <v>3634680</v>
          </cell>
          <cell r="BB27">
            <v>192620</v>
          </cell>
          <cell r="BC27">
            <v>207400</v>
          </cell>
          <cell r="BD27">
            <v>-14780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1924700</v>
          </cell>
          <cell r="H28">
            <v>1924700</v>
          </cell>
          <cell r="I28">
            <v>1948700</v>
          </cell>
          <cell r="J28">
            <v>12000</v>
          </cell>
          <cell r="M28">
            <v>76500</v>
          </cell>
          <cell r="N28">
            <v>88500</v>
          </cell>
          <cell r="O28">
            <v>769880</v>
          </cell>
          <cell r="P28" t="str">
            <v/>
          </cell>
          <cell r="R28">
            <v>769880</v>
          </cell>
          <cell r="V28">
            <v>27940</v>
          </cell>
          <cell r="Y28" t="str">
            <v/>
          </cell>
          <cell r="AA28" t="str">
            <v/>
          </cell>
          <cell r="AB28">
            <v>3</v>
          </cell>
          <cell r="AC28">
            <v>24000</v>
          </cell>
          <cell r="AD28">
            <v>23</v>
          </cell>
          <cell r="AE28">
            <v>138000</v>
          </cell>
          <cell r="AF28" t="str">
            <v/>
          </cell>
          <cell r="AG28" t="str">
            <v/>
          </cell>
          <cell r="AH28" t="str">
            <v/>
          </cell>
          <cell r="AJ28">
            <v>2973020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P28">
            <v>302000</v>
          </cell>
          <cell r="AQ28" t="str">
            <v/>
          </cell>
          <cell r="AR28">
            <v>1000000</v>
          </cell>
          <cell r="AS28">
            <v>1345596</v>
          </cell>
          <cell r="AT28">
            <v>1627424</v>
          </cell>
          <cell r="AU28">
            <v>30000</v>
          </cell>
          <cell r="AV28">
            <v>1597424</v>
          </cell>
          <cell r="AW28">
            <v>2884520</v>
          </cell>
          <cell r="AX28">
            <v>2114640</v>
          </cell>
          <cell r="AZ28">
            <v>769880</v>
          </cell>
          <cell r="BA28">
            <v>2884520</v>
          </cell>
          <cell r="BB28">
            <v>192620</v>
          </cell>
          <cell r="BC28">
            <v>207400</v>
          </cell>
          <cell r="BD28">
            <v>-14780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2158300</v>
          </cell>
          <cell r="H29">
            <v>2158300</v>
          </cell>
          <cell r="I29">
            <v>2182300</v>
          </cell>
          <cell r="J29">
            <v>12000</v>
          </cell>
          <cell r="M29">
            <v>88100</v>
          </cell>
          <cell r="N29">
            <v>100100</v>
          </cell>
          <cell r="O29">
            <v>863320</v>
          </cell>
          <cell r="P29" t="str">
            <v/>
          </cell>
          <cell r="R29">
            <v>863320</v>
          </cell>
          <cell r="V29">
            <v>27940</v>
          </cell>
          <cell r="Y29" t="str">
            <v/>
          </cell>
          <cell r="AA29" t="str">
            <v/>
          </cell>
          <cell r="AB29">
            <v>3</v>
          </cell>
          <cell r="AC29">
            <v>24000</v>
          </cell>
          <cell r="AD29">
            <v>26</v>
          </cell>
          <cell r="AE29">
            <v>156000</v>
          </cell>
          <cell r="AF29" t="str">
            <v/>
          </cell>
          <cell r="AG29" t="str">
            <v/>
          </cell>
          <cell r="AH29" t="str">
            <v/>
          </cell>
          <cell r="AJ29">
            <v>3329660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P29">
            <v>244000</v>
          </cell>
          <cell r="AQ29" t="str">
            <v/>
          </cell>
          <cell r="AR29">
            <v>1000000</v>
          </cell>
          <cell r="AS29">
            <v>1287596</v>
          </cell>
          <cell r="AT29">
            <v>2042064</v>
          </cell>
          <cell r="AU29">
            <v>33000</v>
          </cell>
          <cell r="AV29">
            <v>2009064</v>
          </cell>
          <cell r="AW29">
            <v>3229560</v>
          </cell>
          <cell r="AX29">
            <v>2366240</v>
          </cell>
          <cell r="AZ29">
            <v>863320</v>
          </cell>
          <cell r="BA29">
            <v>3229560</v>
          </cell>
          <cell r="BB29">
            <v>192620</v>
          </cell>
          <cell r="BC29">
            <v>207400</v>
          </cell>
          <cell r="BD29">
            <v>-14780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959200</v>
          </cell>
          <cell r="H30">
            <v>959200</v>
          </cell>
          <cell r="I30">
            <v>959200</v>
          </cell>
          <cell r="J30">
            <v>6000</v>
          </cell>
          <cell r="M30">
            <v>31700</v>
          </cell>
          <cell r="N30">
            <v>37700</v>
          </cell>
          <cell r="O30">
            <v>383680</v>
          </cell>
          <cell r="P30" t="str">
            <v/>
          </cell>
          <cell r="R30">
            <v>383680</v>
          </cell>
          <cell r="V30">
            <v>27940</v>
          </cell>
          <cell r="Y30" t="str">
            <v/>
          </cell>
          <cell r="AA30" t="str">
            <v/>
          </cell>
          <cell r="AC30" t="str">
            <v/>
          </cell>
          <cell r="AD30">
            <v>9</v>
          </cell>
          <cell r="AE30">
            <v>54000</v>
          </cell>
          <cell r="AF30" t="str">
            <v/>
          </cell>
          <cell r="AG30">
            <v>62900</v>
          </cell>
          <cell r="AH30">
            <v>62900</v>
          </cell>
          <cell r="AJ30">
            <v>1525420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P30">
            <v>223000</v>
          </cell>
          <cell r="AQ30" t="str">
            <v/>
          </cell>
          <cell r="AR30">
            <v>1000000</v>
          </cell>
          <cell r="AS30">
            <v>1266596</v>
          </cell>
          <cell r="AT30">
            <v>258824</v>
          </cell>
          <cell r="AU30">
            <v>15000</v>
          </cell>
          <cell r="AV30">
            <v>243824</v>
          </cell>
          <cell r="AW30">
            <v>1487720</v>
          </cell>
          <cell r="AX30">
            <v>1104040</v>
          </cell>
          <cell r="AZ30">
            <v>383680</v>
          </cell>
          <cell r="BA30">
            <v>1487720</v>
          </cell>
          <cell r="BB30">
            <v>910</v>
          </cell>
          <cell r="BC30" t="str">
            <v/>
          </cell>
          <cell r="BD30">
            <v>910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1298200</v>
          </cell>
          <cell r="H31">
            <v>1298200</v>
          </cell>
          <cell r="I31">
            <v>1314200</v>
          </cell>
          <cell r="J31">
            <v>8000</v>
          </cell>
          <cell r="M31">
            <v>41800</v>
          </cell>
          <cell r="N31">
            <v>49800</v>
          </cell>
          <cell r="O31">
            <v>519280</v>
          </cell>
          <cell r="P31" t="str">
            <v/>
          </cell>
          <cell r="R31">
            <v>519280</v>
          </cell>
          <cell r="V31">
            <v>27940</v>
          </cell>
          <cell r="Y31" t="str">
            <v/>
          </cell>
          <cell r="AA31" t="str">
            <v/>
          </cell>
          <cell r="AB31">
            <v>2</v>
          </cell>
          <cell r="AC31">
            <v>16000</v>
          </cell>
          <cell r="AD31">
            <v>16</v>
          </cell>
          <cell r="AE31">
            <v>96000</v>
          </cell>
          <cell r="AF31" t="str">
            <v/>
          </cell>
          <cell r="AG31" t="str">
            <v/>
          </cell>
          <cell r="AH31" t="str">
            <v/>
          </cell>
          <cell r="AJ31">
            <v>2007220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P31">
            <v>168000</v>
          </cell>
          <cell r="AQ31" t="str">
            <v/>
          </cell>
          <cell r="AR31">
            <v>1000000</v>
          </cell>
          <cell r="AS31">
            <v>1211596</v>
          </cell>
          <cell r="AT31">
            <v>795624</v>
          </cell>
          <cell r="AU31">
            <v>20000</v>
          </cell>
          <cell r="AV31">
            <v>775624</v>
          </cell>
          <cell r="AW31">
            <v>1957420</v>
          </cell>
          <cell r="AX31">
            <v>1438140</v>
          </cell>
          <cell r="AZ31">
            <v>519280</v>
          </cell>
          <cell r="BA31">
            <v>1957420</v>
          </cell>
          <cell r="BB31">
            <v>189620</v>
          </cell>
          <cell r="BC31">
            <v>204200</v>
          </cell>
          <cell r="BD31">
            <v>-14580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2228000</v>
          </cell>
          <cell r="H32">
            <v>2228000</v>
          </cell>
          <cell r="I32">
            <v>2252000</v>
          </cell>
          <cell r="J32">
            <v>14000</v>
          </cell>
          <cell r="M32">
            <v>101400</v>
          </cell>
          <cell r="N32">
            <v>115400</v>
          </cell>
          <cell r="O32">
            <v>891200</v>
          </cell>
          <cell r="P32" t="str">
            <v/>
          </cell>
          <cell r="R32">
            <v>891200</v>
          </cell>
          <cell r="V32">
            <v>19700</v>
          </cell>
          <cell r="Y32" t="str">
            <v/>
          </cell>
          <cell r="AA32" t="str">
            <v/>
          </cell>
          <cell r="AB32">
            <v>3</v>
          </cell>
          <cell r="AC32">
            <v>24000</v>
          </cell>
          <cell r="AD32">
            <v>26</v>
          </cell>
          <cell r="AE32">
            <v>156000</v>
          </cell>
          <cell r="AF32" t="str">
            <v/>
          </cell>
          <cell r="AG32" t="str">
            <v/>
          </cell>
          <cell r="AH32" t="str">
            <v/>
          </cell>
          <cell r="AJ32">
            <v>3434300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P32">
            <v>209000</v>
          </cell>
          <cell r="AQ32" t="str">
            <v/>
          </cell>
          <cell r="AR32">
            <v>1000000</v>
          </cell>
          <cell r="AS32">
            <v>1239744</v>
          </cell>
          <cell r="AT32">
            <v>2194556</v>
          </cell>
          <cell r="AU32">
            <v>34000</v>
          </cell>
          <cell r="AV32">
            <v>2160556</v>
          </cell>
          <cell r="AW32">
            <v>3318900</v>
          </cell>
          <cell r="AX32">
            <v>2427700</v>
          </cell>
          <cell r="AZ32">
            <v>891200</v>
          </cell>
          <cell r="BA32">
            <v>3318900</v>
          </cell>
          <cell r="BB32">
            <v>192620</v>
          </cell>
          <cell r="BC32">
            <v>207400</v>
          </cell>
          <cell r="BD32">
            <v>-14780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2049700</v>
          </cell>
          <cell r="H33">
            <v>2049700</v>
          </cell>
          <cell r="I33">
            <v>2073700</v>
          </cell>
          <cell r="J33">
            <v>12000</v>
          </cell>
          <cell r="M33">
            <v>96700</v>
          </cell>
          <cell r="N33">
            <v>108700</v>
          </cell>
          <cell r="O33">
            <v>819880</v>
          </cell>
          <cell r="P33" t="str">
            <v/>
          </cell>
          <cell r="R33">
            <v>819880</v>
          </cell>
          <cell r="V33">
            <v>19700</v>
          </cell>
          <cell r="Y33" t="str">
            <v/>
          </cell>
          <cell r="AA33" t="str">
            <v/>
          </cell>
          <cell r="AB33">
            <v>3</v>
          </cell>
          <cell r="AC33">
            <v>24000</v>
          </cell>
          <cell r="AD33">
            <v>21</v>
          </cell>
          <cell r="AE33">
            <v>126000</v>
          </cell>
          <cell r="AF33" t="str">
            <v/>
          </cell>
          <cell r="AG33" t="str">
            <v/>
          </cell>
          <cell r="AH33" t="str">
            <v/>
          </cell>
          <cell r="AJ33">
            <v>3147980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P33">
            <v>329000</v>
          </cell>
          <cell r="AQ33" t="str">
            <v/>
          </cell>
          <cell r="AR33">
            <v>1000000</v>
          </cell>
          <cell r="AS33">
            <v>1359744</v>
          </cell>
          <cell r="AT33">
            <v>1788236</v>
          </cell>
          <cell r="AU33">
            <v>31000</v>
          </cell>
          <cell r="AV33">
            <v>1757236</v>
          </cell>
          <cell r="AW33">
            <v>3039280</v>
          </cell>
          <cell r="AX33">
            <v>2219400</v>
          </cell>
          <cell r="AZ33">
            <v>819880</v>
          </cell>
          <cell r="BA33">
            <v>3039280</v>
          </cell>
          <cell r="BB33">
            <v>192620</v>
          </cell>
          <cell r="BC33">
            <v>207400</v>
          </cell>
          <cell r="BD33">
            <v>-14780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1803500</v>
          </cell>
          <cell r="H34">
            <v>1803500</v>
          </cell>
          <cell r="I34">
            <v>1845000</v>
          </cell>
          <cell r="J34">
            <v>12000</v>
          </cell>
          <cell r="M34">
            <v>100400</v>
          </cell>
          <cell r="N34">
            <v>112400</v>
          </cell>
          <cell r="O34">
            <v>721400</v>
          </cell>
          <cell r="P34" t="str">
            <v/>
          </cell>
          <cell r="Q34">
            <v>6120</v>
          </cell>
          <cell r="R34">
            <v>727520</v>
          </cell>
          <cell r="V34">
            <v>19700</v>
          </cell>
          <cell r="W34">
            <v>17500</v>
          </cell>
          <cell r="Y34">
            <v>17500</v>
          </cell>
          <cell r="AA34" t="str">
            <v/>
          </cell>
          <cell r="AB34">
            <v>3</v>
          </cell>
          <cell r="AC34">
            <v>24000</v>
          </cell>
          <cell r="AD34">
            <v>22</v>
          </cell>
          <cell r="AE34">
            <v>132000</v>
          </cell>
          <cell r="AF34" t="str">
            <v/>
          </cell>
          <cell r="AG34" t="str">
            <v/>
          </cell>
          <cell r="AH34" t="str">
            <v/>
          </cell>
          <cell r="AJ34">
            <v>2836620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P34">
            <v>269000</v>
          </cell>
          <cell r="AQ34" t="str">
            <v/>
          </cell>
          <cell r="AR34">
            <v>1500000</v>
          </cell>
          <cell r="AS34">
            <v>1799744</v>
          </cell>
          <cell r="AT34">
            <v>1036876</v>
          </cell>
          <cell r="AU34">
            <v>28000</v>
          </cell>
          <cell r="AV34">
            <v>1008876</v>
          </cell>
          <cell r="AW34">
            <v>2724220</v>
          </cell>
          <cell r="AX34">
            <v>1996700</v>
          </cell>
          <cell r="AZ34">
            <v>727520</v>
          </cell>
          <cell r="BA34">
            <v>2724220</v>
          </cell>
          <cell r="BB34">
            <v>192620</v>
          </cell>
          <cell r="BC34">
            <v>207400</v>
          </cell>
          <cell r="BD34">
            <v>-14780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2199800</v>
          </cell>
          <cell r="H35">
            <v>2199800</v>
          </cell>
          <cell r="I35">
            <v>2223800</v>
          </cell>
          <cell r="J35">
            <v>14000</v>
          </cell>
          <cell r="M35">
            <v>103000</v>
          </cell>
          <cell r="N35">
            <v>117000</v>
          </cell>
          <cell r="O35">
            <v>879920</v>
          </cell>
          <cell r="P35" t="str">
            <v/>
          </cell>
          <cell r="R35">
            <v>879920</v>
          </cell>
          <cell r="V35">
            <v>29550</v>
          </cell>
          <cell r="Y35" t="str">
            <v/>
          </cell>
          <cell r="AA35" t="str">
            <v/>
          </cell>
          <cell r="AB35">
            <v>3</v>
          </cell>
          <cell r="AC35">
            <v>24000</v>
          </cell>
          <cell r="AD35">
            <v>26</v>
          </cell>
          <cell r="AE35">
            <v>156000</v>
          </cell>
          <cell r="AF35" t="str">
            <v/>
          </cell>
          <cell r="AG35" t="str">
            <v/>
          </cell>
          <cell r="AH35" t="str">
            <v/>
          </cell>
          <cell r="AJ35">
            <v>3406270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P35">
            <v>417000</v>
          </cell>
          <cell r="AQ35" t="str">
            <v/>
          </cell>
          <cell r="AR35">
            <v>1500000</v>
          </cell>
          <cell r="AS35">
            <v>1947744</v>
          </cell>
          <cell r="AT35">
            <v>1458526</v>
          </cell>
          <cell r="AU35">
            <v>34000</v>
          </cell>
          <cell r="AV35">
            <v>1424526</v>
          </cell>
          <cell r="AW35">
            <v>3289270</v>
          </cell>
          <cell r="AX35">
            <v>2409350</v>
          </cell>
          <cell r="AZ35">
            <v>879920</v>
          </cell>
          <cell r="BA35">
            <v>3289270</v>
          </cell>
          <cell r="BB35">
            <v>192620</v>
          </cell>
          <cell r="BC35">
            <v>207400</v>
          </cell>
          <cell r="BD35">
            <v>-14780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1051500</v>
          </cell>
          <cell r="H36">
            <v>1051500</v>
          </cell>
          <cell r="I36">
            <v>1075500</v>
          </cell>
          <cell r="J36">
            <v>4000</v>
          </cell>
          <cell r="M36">
            <v>31200</v>
          </cell>
          <cell r="N36">
            <v>35200</v>
          </cell>
          <cell r="O36">
            <v>420600</v>
          </cell>
          <cell r="P36" t="str">
            <v/>
          </cell>
          <cell r="R36">
            <v>420600</v>
          </cell>
          <cell r="V36">
            <v>19700</v>
          </cell>
          <cell r="Y36" t="str">
            <v/>
          </cell>
          <cell r="AA36" t="str">
            <v/>
          </cell>
          <cell r="AB36">
            <v>3</v>
          </cell>
          <cell r="AC36">
            <v>24000</v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J36">
            <v>1641000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P36">
            <v>51000</v>
          </cell>
          <cell r="AQ36" t="str">
            <v/>
          </cell>
          <cell r="AR36">
            <v>1000000</v>
          </cell>
          <cell r="AS36">
            <v>1081744</v>
          </cell>
          <cell r="AT36">
            <v>559256</v>
          </cell>
          <cell r="AU36">
            <v>16000</v>
          </cell>
          <cell r="AV36">
            <v>543256</v>
          </cell>
          <cell r="AW36">
            <v>1605800</v>
          </cell>
          <cell r="AX36">
            <v>1185200</v>
          </cell>
          <cell r="AZ36">
            <v>420600</v>
          </cell>
          <cell r="BA36">
            <v>1605800</v>
          </cell>
          <cell r="BB36">
            <v>192620</v>
          </cell>
          <cell r="BC36">
            <v>207400</v>
          </cell>
          <cell r="BD36">
            <v>-14780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H37" t="str">
            <v/>
          </cell>
          <cell r="I37">
            <v>356250</v>
          </cell>
          <cell r="J37">
            <v>4000</v>
          </cell>
          <cell r="N37">
            <v>4000</v>
          </cell>
          <cell r="O37" t="str">
            <v/>
          </cell>
          <cell r="P37" t="str">
            <v/>
          </cell>
          <cell r="R37" t="str">
            <v/>
          </cell>
          <cell r="V37">
            <v>13700</v>
          </cell>
          <cell r="W37">
            <v>356250</v>
          </cell>
          <cell r="Y37">
            <v>356250</v>
          </cell>
          <cell r="AA37" t="str">
            <v/>
          </cell>
          <cell r="AC37" t="str">
            <v/>
          </cell>
          <cell r="AD37">
            <v>16</v>
          </cell>
          <cell r="AE37">
            <v>96000</v>
          </cell>
          <cell r="AF37" t="str">
            <v/>
          </cell>
          <cell r="AG37" t="str">
            <v/>
          </cell>
          <cell r="AH37" t="str">
            <v/>
          </cell>
          <cell r="AJ37">
            <v>469950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P37">
            <v>191000</v>
          </cell>
          <cell r="AQ37" t="str">
            <v/>
          </cell>
          <cell r="AS37">
            <v>212420</v>
          </cell>
          <cell r="AT37">
            <v>257530</v>
          </cell>
          <cell r="AU37">
            <v>5000</v>
          </cell>
          <cell r="AV37">
            <v>252530</v>
          </cell>
          <cell r="AW37">
            <v>465950</v>
          </cell>
          <cell r="AX37">
            <v>465950</v>
          </cell>
          <cell r="AZ37" t="str">
            <v/>
          </cell>
          <cell r="BA37">
            <v>465950</v>
          </cell>
          <cell r="BB37">
            <v>192620</v>
          </cell>
          <cell r="BC37">
            <v>207400</v>
          </cell>
          <cell r="BD37">
            <v>-14780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2313400</v>
          </cell>
          <cell r="H38">
            <v>2313400</v>
          </cell>
          <cell r="I38">
            <v>2337400</v>
          </cell>
          <cell r="J38">
            <v>12000</v>
          </cell>
          <cell r="M38">
            <v>106800</v>
          </cell>
          <cell r="N38">
            <v>118800</v>
          </cell>
          <cell r="O38">
            <v>925360</v>
          </cell>
          <cell r="P38" t="str">
            <v/>
          </cell>
          <cell r="R38">
            <v>925360</v>
          </cell>
          <cell r="V38">
            <v>13700</v>
          </cell>
          <cell r="Y38" t="str">
            <v/>
          </cell>
          <cell r="AA38" t="str">
            <v/>
          </cell>
          <cell r="AB38">
            <v>3</v>
          </cell>
          <cell r="AC38">
            <v>24000</v>
          </cell>
          <cell r="AD38">
            <v>26</v>
          </cell>
          <cell r="AE38">
            <v>156000</v>
          </cell>
          <cell r="AF38" t="str">
            <v/>
          </cell>
          <cell r="AG38" t="str">
            <v/>
          </cell>
          <cell r="AH38" t="str">
            <v/>
          </cell>
          <cell r="AJ38">
            <v>3551260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P38">
            <v>277000</v>
          </cell>
          <cell r="AQ38" t="str">
            <v/>
          </cell>
          <cell r="AR38">
            <v>1500000</v>
          </cell>
          <cell r="AS38">
            <v>1798420</v>
          </cell>
          <cell r="AT38">
            <v>1752840</v>
          </cell>
          <cell r="AU38">
            <v>36000</v>
          </cell>
          <cell r="AV38">
            <v>1716840</v>
          </cell>
          <cell r="AW38">
            <v>3432460</v>
          </cell>
          <cell r="AX38">
            <v>2507100</v>
          </cell>
          <cell r="AZ38">
            <v>925360</v>
          </cell>
          <cell r="BA38">
            <v>3432460</v>
          </cell>
          <cell r="BC38" t="str">
            <v/>
          </cell>
          <cell r="BD38">
            <v>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1737500</v>
          </cell>
          <cell r="H39">
            <v>1737500</v>
          </cell>
          <cell r="I39">
            <v>1761500</v>
          </cell>
          <cell r="J39">
            <v>10000</v>
          </cell>
          <cell r="M39">
            <v>73000</v>
          </cell>
          <cell r="N39">
            <v>83000</v>
          </cell>
          <cell r="O39">
            <v>695000</v>
          </cell>
          <cell r="P39" t="str">
            <v/>
          </cell>
          <cell r="R39">
            <v>695000</v>
          </cell>
          <cell r="V39">
            <v>13700</v>
          </cell>
          <cell r="Y39" t="str">
            <v/>
          </cell>
          <cell r="AA39" t="str">
            <v/>
          </cell>
          <cell r="AB39">
            <v>3</v>
          </cell>
          <cell r="AC39">
            <v>24000</v>
          </cell>
          <cell r="AD39">
            <v>21</v>
          </cell>
          <cell r="AE39">
            <v>126000</v>
          </cell>
          <cell r="AF39" t="str">
            <v/>
          </cell>
          <cell r="AG39" t="str">
            <v/>
          </cell>
          <cell r="AH39" t="str">
            <v/>
          </cell>
          <cell r="AJ39">
            <v>2679200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P39">
            <v>320000</v>
          </cell>
          <cell r="AQ39" t="str">
            <v/>
          </cell>
          <cell r="AR39">
            <v>1500000</v>
          </cell>
          <cell r="AS39">
            <v>1841420</v>
          </cell>
          <cell r="AT39">
            <v>837780</v>
          </cell>
          <cell r="AU39">
            <v>27000</v>
          </cell>
          <cell r="AV39">
            <v>810780</v>
          </cell>
          <cell r="AW39">
            <v>2596200</v>
          </cell>
          <cell r="AX39">
            <v>1901200</v>
          </cell>
          <cell r="AZ39">
            <v>695000</v>
          </cell>
          <cell r="BA39">
            <v>2596200</v>
          </cell>
          <cell r="BC39" t="str">
            <v/>
          </cell>
          <cell r="BD39">
            <v>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1999000</v>
          </cell>
          <cell r="H40">
            <v>1999000</v>
          </cell>
          <cell r="I40">
            <v>2023000</v>
          </cell>
          <cell r="J40">
            <v>14000</v>
          </cell>
          <cell r="M40">
            <v>73400</v>
          </cell>
          <cell r="N40">
            <v>87400</v>
          </cell>
          <cell r="O40">
            <v>799600</v>
          </cell>
          <cell r="P40" t="str">
            <v/>
          </cell>
          <cell r="R40">
            <v>799600</v>
          </cell>
          <cell r="V40">
            <v>20550</v>
          </cell>
          <cell r="Y40" t="str">
            <v/>
          </cell>
          <cell r="AA40" t="str">
            <v/>
          </cell>
          <cell r="AB40">
            <v>3</v>
          </cell>
          <cell r="AC40">
            <v>24000</v>
          </cell>
          <cell r="AD40">
            <v>24</v>
          </cell>
          <cell r="AE40">
            <v>144000</v>
          </cell>
          <cell r="AF40" t="str">
            <v/>
          </cell>
          <cell r="AG40" t="str">
            <v/>
          </cell>
          <cell r="AH40" t="str">
            <v/>
          </cell>
          <cell r="AJ40">
            <v>3074550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P40">
            <v>355000</v>
          </cell>
          <cell r="AQ40" t="str">
            <v/>
          </cell>
          <cell r="AR40">
            <v>1500000</v>
          </cell>
          <cell r="AS40">
            <v>1876420</v>
          </cell>
          <cell r="AT40">
            <v>1198130</v>
          </cell>
          <cell r="AU40">
            <v>31000</v>
          </cell>
          <cell r="AV40">
            <v>1167130</v>
          </cell>
          <cell r="AW40">
            <v>2987150</v>
          </cell>
          <cell r="AX40">
            <v>2187550</v>
          </cell>
          <cell r="AZ40">
            <v>799600</v>
          </cell>
          <cell r="BA40">
            <v>2987150</v>
          </cell>
          <cell r="BC40" t="str">
            <v/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721700</v>
          </cell>
          <cell r="H41">
            <v>721700</v>
          </cell>
          <cell r="I41">
            <v>729700</v>
          </cell>
          <cell r="J41">
            <v>6000</v>
          </cell>
          <cell r="M41">
            <v>20500</v>
          </cell>
          <cell r="N41">
            <v>26500</v>
          </cell>
          <cell r="O41">
            <v>288680</v>
          </cell>
          <cell r="P41" t="str">
            <v/>
          </cell>
          <cell r="R41">
            <v>288680</v>
          </cell>
          <cell r="V41">
            <v>13700</v>
          </cell>
          <cell r="Y41" t="str">
            <v/>
          </cell>
          <cell r="AA41" t="str">
            <v/>
          </cell>
          <cell r="AB41">
            <v>1</v>
          </cell>
          <cell r="AC41">
            <v>8000</v>
          </cell>
          <cell r="AD41">
            <v>9</v>
          </cell>
          <cell r="AE41">
            <v>54000</v>
          </cell>
          <cell r="AF41" t="str">
            <v/>
          </cell>
          <cell r="AG41">
            <v>41200</v>
          </cell>
          <cell r="AH41">
            <v>41200</v>
          </cell>
          <cell r="AJ41">
            <v>1153780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P41">
            <v>224000</v>
          </cell>
          <cell r="AQ41" t="str">
            <v/>
          </cell>
          <cell r="AR41">
            <v>500000</v>
          </cell>
          <cell r="AS41">
            <v>745420</v>
          </cell>
          <cell r="AT41">
            <v>408360</v>
          </cell>
          <cell r="AU41">
            <v>12000</v>
          </cell>
          <cell r="AV41">
            <v>396360</v>
          </cell>
          <cell r="AW41">
            <v>1127280</v>
          </cell>
          <cell r="AX41">
            <v>838600</v>
          </cell>
          <cell r="AZ41">
            <v>288680</v>
          </cell>
          <cell r="BA41">
            <v>1127280</v>
          </cell>
          <cell r="BB41">
            <v>192620</v>
          </cell>
          <cell r="BC41">
            <v>207400</v>
          </cell>
          <cell r="BD41">
            <v>-14780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1838500</v>
          </cell>
          <cell r="H42">
            <v>1838500</v>
          </cell>
          <cell r="I42">
            <v>1862500</v>
          </cell>
          <cell r="J42">
            <v>10000</v>
          </cell>
          <cell r="M42">
            <v>86500</v>
          </cell>
          <cell r="N42">
            <v>96500</v>
          </cell>
          <cell r="O42">
            <v>735400</v>
          </cell>
          <cell r="P42" t="str">
            <v/>
          </cell>
          <cell r="R42">
            <v>735400</v>
          </cell>
          <cell r="V42">
            <v>20550</v>
          </cell>
          <cell r="Y42" t="str">
            <v/>
          </cell>
          <cell r="AA42" t="str">
            <v/>
          </cell>
          <cell r="AB42">
            <v>3</v>
          </cell>
          <cell r="AC42">
            <v>24000</v>
          </cell>
          <cell r="AD42">
            <v>22</v>
          </cell>
          <cell r="AE42">
            <v>132000</v>
          </cell>
          <cell r="AF42" t="str">
            <v/>
          </cell>
          <cell r="AG42" t="str">
            <v/>
          </cell>
          <cell r="AH42" t="str">
            <v/>
          </cell>
          <cell r="AJ42">
            <v>2846950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P42">
            <v>340000</v>
          </cell>
          <cell r="AQ42" t="str">
            <v/>
          </cell>
          <cell r="AR42">
            <v>1500000</v>
          </cell>
          <cell r="AS42">
            <v>1861420</v>
          </cell>
          <cell r="AT42">
            <v>985530</v>
          </cell>
          <cell r="AU42">
            <v>28000</v>
          </cell>
          <cell r="AV42">
            <v>957530</v>
          </cell>
          <cell r="AW42">
            <v>2750450</v>
          </cell>
          <cell r="AX42">
            <v>2015050</v>
          </cell>
          <cell r="AZ42">
            <v>735400</v>
          </cell>
          <cell r="BA42">
            <v>2750450</v>
          </cell>
          <cell r="BB42">
            <v>192620</v>
          </cell>
          <cell r="BC42">
            <v>207400</v>
          </cell>
          <cell r="BD42">
            <v>-14780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1987400</v>
          </cell>
          <cell r="H43">
            <v>1987400</v>
          </cell>
          <cell r="I43">
            <v>2028900</v>
          </cell>
          <cell r="J43">
            <v>10000</v>
          </cell>
          <cell r="M43">
            <v>93500</v>
          </cell>
          <cell r="N43">
            <v>103500</v>
          </cell>
          <cell r="O43">
            <v>794960</v>
          </cell>
          <cell r="P43" t="str">
            <v/>
          </cell>
          <cell r="Q43">
            <v>6120</v>
          </cell>
          <cell r="R43">
            <v>801080</v>
          </cell>
          <cell r="V43">
            <v>13700</v>
          </cell>
          <cell r="W43">
            <v>17500</v>
          </cell>
          <cell r="Y43">
            <v>17500</v>
          </cell>
          <cell r="AA43" t="str">
            <v/>
          </cell>
          <cell r="AB43">
            <v>3</v>
          </cell>
          <cell r="AC43">
            <v>24000</v>
          </cell>
          <cell r="AD43">
            <v>23</v>
          </cell>
          <cell r="AE43">
            <v>138000</v>
          </cell>
          <cell r="AF43" t="str">
            <v/>
          </cell>
          <cell r="AG43" t="str">
            <v/>
          </cell>
          <cell r="AH43" t="str">
            <v/>
          </cell>
          <cell r="AJ43">
            <v>3085180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P43">
            <v>366000</v>
          </cell>
          <cell r="AQ43" t="str">
            <v/>
          </cell>
          <cell r="AR43">
            <v>1500000</v>
          </cell>
          <cell r="AS43">
            <v>1887420</v>
          </cell>
          <cell r="AT43">
            <v>1197760</v>
          </cell>
          <cell r="AU43">
            <v>31000</v>
          </cell>
          <cell r="AV43">
            <v>1166760</v>
          </cell>
          <cell r="AW43">
            <v>2981680</v>
          </cell>
          <cell r="AX43">
            <v>2180600</v>
          </cell>
          <cell r="AZ43">
            <v>801080</v>
          </cell>
          <cell r="BA43">
            <v>2981680</v>
          </cell>
          <cell r="BC43" t="str">
            <v/>
          </cell>
          <cell r="BD43">
            <v>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31079377</v>
          </cell>
          <cell r="H44">
            <v>31079377</v>
          </cell>
          <cell r="I44">
            <v>31851627</v>
          </cell>
          <cell r="J44">
            <v>184000</v>
          </cell>
          <cell r="K44" t="str">
            <v/>
          </cell>
          <cell r="L44" t="str">
            <v/>
          </cell>
          <cell r="M44">
            <v>1351938</v>
          </cell>
          <cell r="N44">
            <v>1535938</v>
          </cell>
          <cell r="O44">
            <v>12431750</v>
          </cell>
          <cell r="P44" t="str">
            <v/>
          </cell>
          <cell r="Q44">
            <v>12240</v>
          </cell>
          <cell r="R44">
            <v>12443990</v>
          </cell>
          <cell r="S44">
            <v>21000</v>
          </cell>
          <cell r="T44" t="str">
            <v/>
          </cell>
          <cell r="U44" t="str">
            <v/>
          </cell>
          <cell r="V44">
            <v>399560</v>
          </cell>
          <cell r="W44">
            <v>391250</v>
          </cell>
          <cell r="X44" t="str">
            <v/>
          </cell>
          <cell r="Y44">
            <v>391250</v>
          </cell>
          <cell r="Z44" t="str">
            <v/>
          </cell>
          <cell r="AA44" t="str">
            <v/>
          </cell>
          <cell r="AB44">
            <v>45</v>
          </cell>
          <cell r="AC44">
            <v>360000</v>
          </cell>
          <cell r="AD44">
            <v>378</v>
          </cell>
          <cell r="AE44">
            <v>2268000</v>
          </cell>
          <cell r="AF44" t="str">
            <v/>
          </cell>
          <cell r="AG44">
            <v>104100</v>
          </cell>
          <cell r="AH44">
            <v>104100</v>
          </cell>
          <cell r="AI44" t="str">
            <v/>
          </cell>
          <cell r="AJ44">
            <v>48603215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>
            <v>4873000</v>
          </cell>
          <cell r="AQ44" t="str">
            <v/>
          </cell>
          <cell r="AR44">
            <v>20000000</v>
          </cell>
          <cell r="AS44">
            <v>25438236</v>
          </cell>
          <cell r="AT44">
            <v>23164979</v>
          </cell>
          <cell r="AU44">
            <v>486000</v>
          </cell>
          <cell r="AV44">
            <v>22678979</v>
          </cell>
          <cell r="AW44">
            <v>47067277</v>
          </cell>
          <cell r="AX44">
            <v>34623287</v>
          </cell>
          <cell r="AY44" t="str">
            <v/>
          </cell>
          <cell r="AZ44">
            <v>12443990</v>
          </cell>
          <cell r="BA44">
            <v>47067277</v>
          </cell>
          <cell r="BB44">
            <v>2493286</v>
          </cell>
          <cell r="BC44">
            <v>2685054</v>
          </cell>
          <cell r="BD44">
            <v>-190568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1061341</v>
          </cell>
          <cell r="H45">
            <v>1061341</v>
          </cell>
          <cell r="I45">
            <v>1106341</v>
          </cell>
          <cell r="J45">
            <v>6000</v>
          </cell>
          <cell r="M45">
            <v>35144</v>
          </cell>
          <cell r="N45">
            <v>41144</v>
          </cell>
          <cell r="O45">
            <v>424530</v>
          </cell>
          <cell r="P45" t="str">
            <v/>
          </cell>
          <cell r="R45">
            <v>424530</v>
          </cell>
          <cell r="S45">
            <v>21000</v>
          </cell>
          <cell r="V45">
            <v>27940</v>
          </cell>
          <cell r="Y45" t="str">
            <v/>
          </cell>
          <cell r="AA45" t="str">
            <v/>
          </cell>
          <cell r="AB45">
            <v>3</v>
          </cell>
          <cell r="AC45">
            <v>24000</v>
          </cell>
          <cell r="AD45">
            <v>18</v>
          </cell>
          <cell r="AE45">
            <v>108000</v>
          </cell>
          <cell r="AF45" t="str">
            <v/>
          </cell>
          <cell r="AG45" t="str">
            <v/>
          </cell>
          <cell r="AH45" t="str">
            <v/>
          </cell>
          <cell r="AJ45">
            <v>1707955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P45">
            <v>107000</v>
          </cell>
          <cell r="AQ45" t="str">
            <v/>
          </cell>
          <cell r="AR45">
            <v>1000000</v>
          </cell>
          <cell r="AS45">
            <v>1150596</v>
          </cell>
          <cell r="AT45">
            <v>557359</v>
          </cell>
          <cell r="AU45">
            <v>17000</v>
          </cell>
          <cell r="AV45">
            <v>540359</v>
          </cell>
          <cell r="AW45">
            <v>1666811</v>
          </cell>
          <cell r="AX45">
            <v>1242281</v>
          </cell>
          <cell r="AZ45">
            <v>424530</v>
          </cell>
          <cell r="BA45">
            <v>1666811</v>
          </cell>
          <cell r="BB45">
            <v>102530</v>
          </cell>
          <cell r="BC45">
            <v>90351</v>
          </cell>
          <cell r="BD45">
            <v>12179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1279200</v>
          </cell>
          <cell r="H46">
            <v>1279200</v>
          </cell>
          <cell r="I46">
            <v>1311200</v>
          </cell>
          <cell r="J46">
            <v>8000</v>
          </cell>
          <cell r="M46">
            <v>42500</v>
          </cell>
          <cell r="N46">
            <v>50500</v>
          </cell>
          <cell r="O46">
            <v>511680</v>
          </cell>
          <cell r="P46" t="str">
            <v/>
          </cell>
          <cell r="R46">
            <v>511680</v>
          </cell>
          <cell r="V46">
            <v>27940</v>
          </cell>
          <cell r="Y46" t="str">
            <v/>
          </cell>
          <cell r="AA46" t="str">
            <v/>
          </cell>
          <cell r="AB46">
            <v>4</v>
          </cell>
          <cell r="AC46">
            <v>32000</v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J46">
            <v>2021320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P46">
            <v>-59000</v>
          </cell>
          <cell r="AQ46" t="str">
            <v/>
          </cell>
          <cell r="AR46">
            <v>1500000</v>
          </cell>
          <cell r="AS46">
            <v>1484596</v>
          </cell>
          <cell r="AT46">
            <v>536724</v>
          </cell>
          <cell r="AU46">
            <v>20000</v>
          </cell>
          <cell r="AV46">
            <v>516724</v>
          </cell>
          <cell r="AW46">
            <v>1970820</v>
          </cell>
          <cell r="AX46">
            <v>1459140</v>
          </cell>
          <cell r="AZ46">
            <v>511680</v>
          </cell>
          <cell r="BA46">
            <v>1970820</v>
          </cell>
          <cell r="BB46">
            <v>231300</v>
          </cell>
          <cell r="BC46">
            <v>204100</v>
          </cell>
          <cell r="BD46">
            <v>27200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1219500</v>
          </cell>
          <cell r="H47">
            <v>1219500</v>
          </cell>
          <cell r="I47">
            <v>1251500</v>
          </cell>
          <cell r="J47">
            <v>8000</v>
          </cell>
          <cell r="M47">
            <v>31100</v>
          </cell>
          <cell r="N47">
            <v>39100</v>
          </cell>
          <cell r="O47">
            <v>487800</v>
          </cell>
          <cell r="P47" t="str">
            <v/>
          </cell>
          <cell r="R47">
            <v>487800</v>
          </cell>
          <cell r="V47">
            <v>27940</v>
          </cell>
          <cell r="Y47" t="str">
            <v/>
          </cell>
          <cell r="AA47" t="str">
            <v/>
          </cell>
          <cell r="AB47">
            <v>4</v>
          </cell>
          <cell r="AC47">
            <v>32000</v>
          </cell>
          <cell r="AD47">
            <v>19</v>
          </cell>
          <cell r="AE47">
            <v>114000</v>
          </cell>
          <cell r="AF47" t="str">
            <v/>
          </cell>
          <cell r="AG47" t="str">
            <v/>
          </cell>
          <cell r="AH47" t="str">
            <v/>
          </cell>
          <cell r="AJ47">
            <v>1920340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P47">
            <v>46000</v>
          </cell>
          <cell r="AQ47" t="str">
            <v/>
          </cell>
          <cell r="AR47">
            <v>1000000</v>
          </cell>
          <cell r="AS47">
            <v>1089596</v>
          </cell>
          <cell r="AT47">
            <v>830744</v>
          </cell>
          <cell r="AU47">
            <v>19000</v>
          </cell>
          <cell r="AV47">
            <v>811744</v>
          </cell>
          <cell r="AW47">
            <v>1881240</v>
          </cell>
          <cell r="AX47">
            <v>1393440</v>
          </cell>
          <cell r="AZ47">
            <v>487800</v>
          </cell>
          <cell r="BA47">
            <v>1881240</v>
          </cell>
          <cell r="BB47">
            <v>126800</v>
          </cell>
          <cell r="BC47">
            <v>111900</v>
          </cell>
          <cell r="BD47">
            <v>14900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1542900</v>
          </cell>
          <cell r="H48">
            <v>1542900</v>
          </cell>
          <cell r="I48">
            <v>1574900</v>
          </cell>
          <cell r="J48">
            <v>10000</v>
          </cell>
          <cell r="M48">
            <v>29700</v>
          </cell>
          <cell r="N48">
            <v>39700</v>
          </cell>
          <cell r="O48">
            <v>617160</v>
          </cell>
          <cell r="P48" t="str">
            <v/>
          </cell>
          <cell r="R48">
            <v>617160</v>
          </cell>
          <cell r="V48">
            <v>27940</v>
          </cell>
          <cell r="Y48" t="str">
            <v/>
          </cell>
          <cell r="AA48" t="str">
            <v/>
          </cell>
          <cell r="AB48">
            <v>4</v>
          </cell>
          <cell r="AC48">
            <v>32000</v>
          </cell>
          <cell r="AD48">
            <v>24</v>
          </cell>
          <cell r="AE48">
            <v>144000</v>
          </cell>
          <cell r="AF48" t="str">
            <v/>
          </cell>
          <cell r="AG48" t="str">
            <v/>
          </cell>
          <cell r="AH48" t="str">
            <v/>
          </cell>
          <cell r="AJ48">
            <v>2403700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 t="str">
            <v/>
          </cell>
          <cell r="AR48">
            <v>1500000</v>
          </cell>
          <cell r="AS48">
            <v>1543596</v>
          </cell>
          <cell r="AT48">
            <v>860104</v>
          </cell>
          <cell r="AU48">
            <v>24000</v>
          </cell>
          <cell r="AV48">
            <v>836104</v>
          </cell>
          <cell r="AW48">
            <v>2364000</v>
          </cell>
          <cell r="AX48">
            <v>1746840</v>
          </cell>
          <cell r="AZ48">
            <v>617160</v>
          </cell>
          <cell r="BA48">
            <v>2364000</v>
          </cell>
          <cell r="BB48">
            <v>158100</v>
          </cell>
          <cell r="BC48">
            <v>139500</v>
          </cell>
          <cell r="BD48">
            <v>18600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342200</v>
          </cell>
          <cell r="H49">
            <v>342200</v>
          </cell>
          <cell r="I49">
            <v>374200</v>
          </cell>
          <cell r="M49">
            <v>5900</v>
          </cell>
          <cell r="N49">
            <v>5900</v>
          </cell>
          <cell r="O49">
            <v>136880</v>
          </cell>
          <cell r="P49" t="str">
            <v/>
          </cell>
          <cell r="R49">
            <v>136880</v>
          </cell>
          <cell r="V49">
            <v>27940</v>
          </cell>
          <cell r="Y49" t="str">
            <v/>
          </cell>
          <cell r="AA49" t="str">
            <v/>
          </cell>
          <cell r="AB49">
            <v>4</v>
          </cell>
          <cell r="AC49">
            <v>32000</v>
          </cell>
          <cell r="AD49">
            <v>7</v>
          </cell>
          <cell r="AE49">
            <v>42000</v>
          </cell>
          <cell r="AF49" t="str">
            <v/>
          </cell>
          <cell r="AG49" t="str">
            <v/>
          </cell>
          <cell r="AH49" t="str">
            <v/>
          </cell>
          <cell r="AJ49">
            <v>586920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P49">
            <v>111000</v>
          </cell>
          <cell r="AQ49" t="str">
            <v/>
          </cell>
          <cell r="AS49">
            <v>154596</v>
          </cell>
          <cell r="AT49">
            <v>432324</v>
          </cell>
          <cell r="AU49">
            <v>6000</v>
          </cell>
          <cell r="AV49">
            <v>426324</v>
          </cell>
          <cell r="AW49">
            <v>581020</v>
          </cell>
          <cell r="AX49">
            <v>444140</v>
          </cell>
          <cell r="AZ49">
            <v>136880</v>
          </cell>
          <cell r="BA49">
            <v>581020</v>
          </cell>
          <cell r="BC49" t="str">
            <v/>
          </cell>
          <cell r="BD49">
            <v>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1381500</v>
          </cell>
          <cell r="H50">
            <v>1381500</v>
          </cell>
          <cell r="I50">
            <v>1413500</v>
          </cell>
          <cell r="J50">
            <v>6000</v>
          </cell>
          <cell r="M50">
            <v>29800</v>
          </cell>
          <cell r="N50">
            <v>35800</v>
          </cell>
          <cell r="O50">
            <v>552600</v>
          </cell>
          <cell r="P50" t="str">
            <v/>
          </cell>
          <cell r="R50">
            <v>552600</v>
          </cell>
          <cell r="V50">
            <v>27940</v>
          </cell>
          <cell r="Y50" t="str">
            <v/>
          </cell>
          <cell r="AA50" t="str">
            <v/>
          </cell>
          <cell r="AB50">
            <v>4</v>
          </cell>
          <cell r="AC50">
            <v>32000</v>
          </cell>
          <cell r="AD50">
            <v>22</v>
          </cell>
          <cell r="AE50">
            <v>132000</v>
          </cell>
          <cell r="AF50" t="str">
            <v/>
          </cell>
          <cell r="AG50" t="str">
            <v/>
          </cell>
          <cell r="AH50" t="str">
            <v/>
          </cell>
          <cell r="AJ50">
            <v>2161840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P50">
            <v>77000</v>
          </cell>
          <cell r="AQ50" t="str">
            <v/>
          </cell>
          <cell r="AR50">
            <v>1000000</v>
          </cell>
          <cell r="AS50">
            <v>1120596</v>
          </cell>
          <cell r="AT50">
            <v>1041244</v>
          </cell>
          <cell r="AU50">
            <v>22000</v>
          </cell>
          <cell r="AV50">
            <v>1019244</v>
          </cell>
          <cell r="AW50">
            <v>2126040</v>
          </cell>
          <cell r="AX50">
            <v>1573440</v>
          </cell>
          <cell r="AZ50">
            <v>552600</v>
          </cell>
          <cell r="BA50">
            <v>2126040</v>
          </cell>
          <cell r="BB50">
            <v>234600</v>
          </cell>
          <cell r="BC50">
            <v>207000</v>
          </cell>
          <cell r="BD50">
            <v>27600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H51" t="str">
            <v/>
          </cell>
          <cell r="I51">
            <v>356250</v>
          </cell>
          <cell r="N51" t="str">
            <v/>
          </cell>
          <cell r="O51" t="str">
            <v/>
          </cell>
          <cell r="P51" t="str">
            <v/>
          </cell>
          <cell r="R51" t="str">
            <v/>
          </cell>
          <cell r="V51">
            <v>27940</v>
          </cell>
          <cell r="W51">
            <v>356250</v>
          </cell>
          <cell r="Y51">
            <v>356250</v>
          </cell>
          <cell r="AA51" t="str">
            <v/>
          </cell>
          <cell r="AC51" t="str">
            <v/>
          </cell>
          <cell r="AD51">
            <v>16</v>
          </cell>
          <cell r="AE51">
            <v>96000</v>
          </cell>
          <cell r="AF51" t="str">
            <v/>
          </cell>
          <cell r="AG51" t="str">
            <v/>
          </cell>
          <cell r="AH51" t="str">
            <v/>
          </cell>
          <cell r="AJ51">
            <v>480190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P51">
            <v>120000</v>
          </cell>
          <cell r="AQ51" t="str">
            <v/>
          </cell>
          <cell r="AS51">
            <v>163596</v>
          </cell>
          <cell r="AT51">
            <v>316594</v>
          </cell>
          <cell r="AU51">
            <v>5000</v>
          </cell>
          <cell r="AV51">
            <v>311594</v>
          </cell>
          <cell r="AW51">
            <v>480190</v>
          </cell>
          <cell r="AX51">
            <v>480190</v>
          </cell>
          <cell r="AZ51" t="str">
            <v/>
          </cell>
          <cell r="BA51">
            <v>480190</v>
          </cell>
          <cell r="BB51">
            <v>231000</v>
          </cell>
          <cell r="BC51">
            <v>203900</v>
          </cell>
          <cell r="BD51">
            <v>27100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1369600</v>
          </cell>
          <cell r="H52">
            <v>1369600</v>
          </cell>
          <cell r="I52">
            <v>1401600</v>
          </cell>
          <cell r="J52">
            <v>6000</v>
          </cell>
          <cell r="M52">
            <v>46800</v>
          </cell>
          <cell r="N52">
            <v>52800</v>
          </cell>
          <cell r="O52">
            <v>547840</v>
          </cell>
          <cell r="P52" t="str">
            <v/>
          </cell>
          <cell r="R52">
            <v>547840</v>
          </cell>
          <cell r="V52">
            <v>27940</v>
          </cell>
          <cell r="Y52" t="str">
            <v/>
          </cell>
          <cell r="AA52" t="str">
            <v/>
          </cell>
          <cell r="AB52">
            <v>4</v>
          </cell>
          <cell r="AC52">
            <v>32000</v>
          </cell>
          <cell r="AD52">
            <v>22</v>
          </cell>
          <cell r="AE52">
            <v>132000</v>
          </cell>
          <cell r="AF52" t="str">
            <v/>
          </cell>
          <cell r="AG52" t="str">
            <v/>
          </cell>
          <cell r="AH52" t="str">
            <v/>
          </cell>
          <cell r="AJ52">
            <v>2162180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 t="str">
            <v/>
          </cell>
          <cell r="AR52">
            <v>1500000</v>
          </cell>
          <cell r="AS52">
            <v>1543596</v>
          </cell>
          <cell r="AT52">
            <v>618584</v>
          </cell>
          <cell r="AU52">
            <v>22000</v>
          </cell>
          <cell r="AV52">
            <v>596584</v>
          </cell>
          <cell r="AW52">
            <v>2109380</v>
          </cell>
          <cell r="AX52">
            <v>1561540</v>
          </cell>
          <cell r="AZ52">
            <v>547840</v>
          </cell>
          <cell r="BA52">
            <v>2109380</v>
          </cell>
          <cell r="BC52" t="str">
            <v/>
          </cell>
          <cell r="BD52">
            <v>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1248400</v>
          </cell>
          <cell r="H53">
            <v>1248400</v>
          </cell>
          <cell r="I53">
            <v>1280400</v>
          </cell>
          <cell r="J53">
            <v>10000</v>
          </cell>
          <cell r="M53">
            <v>42500</v>
          </cell>
          <cell r="N53">
            <v>52500</v>
          </cell>
          <cell r="O53">
            <v>499360</v>
          </cell>
          <cell r="P53" t="str">
            <v/>
          </cell>
          <cell r="R53">
            <v>499360</v>
          </cell>
          <cell r="V53">
            <v>19700</v>
          </cell>
          <cell r="Y53" t="str">
            <v/>
          </cell>
          <cell r="AA53" t="str">
            <v/>
          </cell>
          <cell r="AB53">
            <v>4</v>
          </cell>
          <cell r="AC53">
            <v>32000</v>
          </cell>
          <cell r="AD53">
            <v>20</v>
          </cell>
          <cell r="AE53">
            <v>120000</v>
          </cell>
          <cell r="AF53" t="str">
            <v/>
          </cell>
          <cell r="AG53" t="str">
            <v/>
          </cell>
          <cell r="AH53" t="str">
            <v/>
          </cell>
          <cell r="AJ53">
            <v>1971960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 t="str">
            <v/>
          </cell>
          <cell r="AR53">
            <v>1000000</v>
          </cell>
          <cell r="AS53">
            <v>1030744</v>
          </cell>
          <cell r="AT53">
            <v>941216</v>
          </cell>
          <cell r="AU53">
            <v>20000</v>
          </cell>
          <cell r="AV53">
            <v>921216</v>
          </cell>
          <cell r="AW53">
            <v>1919460</v>
          </cell>
          <cell r="AX53">
            <v>1420100</v>
          </cell>
          <cell r="AZ53">
            <v>499360</v>
          </cell>
          <cell r="BA53">
            <v>1919460</v>
          </cell>
          <cell r="BB53">
            <v>233200</v>
          </cell>
          <cell r="BC53">
            <v>205800</v>
          </cell>
          <cell r="BD53">
            <v>27400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1330900</v>
          </cell>
          <cell r="H54">
            <v>1330900</v>
          </cell>
          <cell r="I54">
            <v>1380400</v>
          </cell>
          <cell r="J54">
            <v>8000</v>
          </cell>
          <cell r="M54">
            <v>27400</v>
          </cell>
          <cell r="N54">
            <v>35400</v>
          </cell>
          <cell r="O54">
            <v>532360</v>
          </cell>
          <cell r="P54" t="str">
            <v/>
          </cell>
          <cell r="Q54">
            <v>6120</v>
          </cell>
          <cell r="R54">
            <v>538480</v>
          </cell>
          <cell r="V54">
            <v>19700</v>
          </cell>
          <cell r="W54">
            <v>17500</v>
          </cell>
          <cell r="Y54">
            <v>17500</v>
          </cell>
          <cell r="AA54" t="str">
            <v/>
          </cell>
          <cell r="AB54">
            <v>4</v>
          </cell>
          <cell r="AC54">
            <v>32000</v>
          </cell>
          <cell r="AD54">
            <v>20</v>
          </cell>
          <cell r="AE54">
            <v>120000</v>
          </cell>
          <cell r="AF54" t="str">
            <v/>
          </cell>
          <cell r="AG54" t="str">
            <v/>
          </cell>
          <cell r="AH54" t="str">
            <v/>
          </cell>
          <cell r="AJ54">
            <v>2093980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P54">
            <v>6000</v>
          </cell>
          <cell r="AQ54" t="str">
            <v/>
          </cell>
          <cell r="AR54">
            <v>1000000</v>
          </cell>
          <cell r="AS54">
            <v>1036744</v>
          </cell>
          <cell r="AT54">
            <v>1057236</v>
          </cell>
          <cell r="AU54">
            <v>21000</v>
          </cell>
          <cell r="AV54">
            <v>1036236</v>
          </cell>
          <cell r="AW54">
            <v>2058580</v>
          </cell>
          <cell r="AX54">
            <v>1520100</v>
          </cell>
          <cell r="AZ54">
            <v>538480</v>
          </cell>
          <cell r="BA54">
            <v>2058580</v>
          </cell>
          <cell r="BB54">
            <v>133500</v>
          </cell>
          <cell r="BC54">
            <v>117800</v>
          </cell>
          <cell r="BD54">
            <v>15700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1535200</v>
          </cell>
          <cell r="H55">
            <v>1535200</v>
          </cell>
          <cell r="I55">
            <v>1567200</v>
          </cell>
          <cell r="J55">
            <v>8000</v>
          </cell>
          <cell r="M55">
            <v>46800</v>
          </cell>
          <cell r="N55">
            <v>54800</v>
          </cell>
          <cell r="O55">
            <v>614080</v>
          </cell>
          <cell r="P55" t="str">
            <v/>
          </cell>
          <cell r="R55">
            <v>614080</v>
          </cell>
          <cell r="V55">
            <v>19700</v>
          </cell>
          <cell r="Y55" t="str">
            <v/>
          </cell>
          <cell r="AA55" t="str">
            <v/>
          </cell>
          <cell r="AB55">
            <v>4</v>
          </cell>
          <cell r="AC55">
            <v>32000</v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J55">
            <v>2393780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P55">
            <v>101000</v>
          </cell>
          <cell r="AQ55" t="str">
            <v/>
          </cell>
          <cell r="AR55">
            <v>1000000</v>
          </cell>
          <cell r="AS55">
            <v>1131744</v>
          </cell>
          <cell r="AT55">
            <v>1262036</v>
          </cell>
          <cell r="AU55">
            <v>24000</v>
          </cell>
          <cell r="AV55">
            <v>1238036</v>
          </cell>
          <cell r="AW55">
            <v>2338980</v>
          </cell>
          <cell r="AX55">
            <v>1724900</v>
          </cell>
          <cell r="AZ55">
            <v>614080</v>
          </cell>
          <cell r="BA55">
            <v>2338980</v>
          </cell>
          <cell r="BB55">
            <v>85200</v>
          </cell>
          <cell r="BC55">
            <v>75200</v>
          </cell>
          <cell r="BD55">
            <v>10000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847700</v>
          </cell>
          <cell r="H56">
            <v>847700</v>
          </cell>
          <cell r="I56">
            <v>881200</v>
          </cell>
          <cell r="J56">
            <v>6000</v>
          </cell>
          <cell r="M56">
            <v>27800</v>
          </cell>
          <cell r="N56">
            <v>33800</v>
          </cell>
          <cell r="O56">
            <v>339080</v>
          </cell>
          <cell r="P56" t="str">
            <v/>
          </cell>
          <cell r="Q56">
            <v>6120</v>
          </cell>
          <cell r="R56">
            <v>345200</v>
          </cell>
          <cell r="V56">
            <v>29550</v>
          </cell>
          <cell r="W56">
            <v>17500</v>
          </cell>
          <cell r="Y56">
            <v>17500</v>
          </cell>
          <cell r="AA56" t="str">
            <v/>
          </cell>
          <cell r="AB56">
            <v>2</v>
          </cell>
          <cell r="AC56">
            <v>16000</v>
          </cell>
          <cell r="AD56">
            <v>14</v>
          </cell>
          <cell r="AE56">
            <v>84000</v>
          </cell>
          <cell r="AF56" t="str">
            <v/>
          </cell>
          <cell r="AG56">
            <v>44300</v>
          </cell>
          <cell r="AH56">
            <v>44300</v>
          </cell>
          <cell r="AJ56">
            <v>1418050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P56">
            <v>24000</v>
          </cell>
          <cell r="AQ56" t="str">
            <v/>
          </cell>
          <cell r="AR56">
            <v>1000000</v>
          </cell>
          <cell r="AS56">
            <v>1054744</v>
          </cell>
          <cell r="AT56">
            <v>363306</v>
          </cell>
          <cell r="AU56">
            <v>14000</v>
          </cell>
          <cell r="AV56">
            <v>349306</v>
          </cell>
          <cell r="AW56">
            <v>1384250</v>
          </cell>
          <cell r="AX56">
            <v>1039050</v>
          </cell>
          <cell r="AZ56">
            <v>345200</v>
          </cell>
          <cell r="BA56">
            <v>1384250</v>
          </cell>
          <cell r="BB56">
            <v>19700</v>
          </cell>
          <cell r="BC56" t="str">
            <v/>
          </cell>
          <cell r="BD56">
            <v>19700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1353800</v>
          </cell>
          <cell r="H57">
            <v>1353800</v>
          </cell>
          <cell r="I57">
            <v>1385800</v>
          </cell>
          <cell r="J57">
            <v>10000</v>
          </cell>
          <cell r="M57">
            <v>39000</v>
          </cell>
          <cell r="N57">
            <v>49000</v>
          </cell>
          <cell r="O57">
            <v>541520</v>
          </cell>
          <cell r="P57" t="str">
            <v/>
          </cell>
          <cell r="R57">
            <v>541520</v>
          </cell>
          <cell r="V57">
            <v>19700</v>
          </cell>
          <cell r="Y57" t="str">
            <v/>
          </cell>
          <cell r="AA57" t="str">
            <v/>
          </cell>
          <cell r="AB57">
            <v>4</v>
          </cell>
          <cell r="AC57">
            <v>32000</v>
          </cell>
          <cell r="AD57">
            <v>20</v>
          </cell>
          <cell r="AE57">
            <v>120000</v>
          </cell>
          <cell r="AF57" t="str">
            <v/>
          </cell>
          <cell r="AG57" t="str">
            <v/>
          </cell>
          <cell r="AH57" t="str">
            <v/>
          </cell>
          <cell r="AJ57">
            <v>2116020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P57">
            <v>-34000</v>
          </cell>
          <cell r="AQ57" t="str">
            <v/>
          </cell>
          <cell r="AR57">
            <v>1500000</v>
          </cell>
          <cell r="AS57">
            <v>1496744</v>
          </cell>
          <cell r="AT57">
            <v>619276</v>
          </cell>
          <cell r="AU57">
            <v>21000</v>
          </cell>
          <cell r="AV57">
            <v>598276</v>
          </cell>
          <cell r="AW57">
            <v>2067020</v>
          </cell>
          <cell r="AX57">
            <v>1525500</v>
          </cell>
          <cell r="AZ57">
            <v>541520</v>
          </cell>
          <cell r="BA57">
            <v>2067020</v>
          </cell>
          <cell r="BB57">
            <v>230500</v>
          </cell>
          <cell r="BC57">
            <v>203400</v>
          </cell>
          <cell r="BD57">
            <v>27100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1.7</v>
          </cell>
          <cell r="G58">
            <v>517500</v>
          </cell>
          <cell r="H58">
            <v>517500</v>
          </cell>
          <cell r="I58">
            <v>567000</v>
          </cell>
          <cell r="J58">
            <v>4000</v>
          </cell>
          <cell r="M58">
            <v>3800</v>
          </cell>
          <cell r="N58">
            <v>7800</v>
          </cell>
          <cell r="O58">
            <v>207000</v>
          </cell>
          <cell r="P58" t="str">
            <v/>
          </cell>
          <cell r="Q58">
            <v>6120</v>
          </cell>
          <cell r="R58">
            <v>213120</v>
          </cell>
          <cell r="V58">
            <v>19700</v>
          </cell>
          <cell r="W58">
            <v>17500</v>
          </cell>
          <cell r="Y58">
            <v>17500</v>
          </cell>
          <cell r="AA58" t="str">
            <v/>
          </cell>
          <cell r="AB58">
            <v>4</v>
          </cell>
          <cell r="AC58">
            <v>32000</v>
          </cell>
          <cell r="AD58">
            <v>10</v>
          </cell>
          <cell r="AE58">
            <v>60000</v>
          </cell>
          <cell r="AF58" t="str">
            <v/>
          </cell>
          <cell r="AG58">
            <v>288300</v>
          </cell>
          <cell r="AH58">
            <v>288300</v>
          </cell>
          <cell r="AJ58">
            <v>1155920</v>
          </cell>
          <cell r="AK58">
            <v>17850</v>
          </cell>
          <cell r="AL58">
            <v>3570</v>
          </cell>
          <cell r="AM58" t="str">
            <v/>
          </cell>
          <cell r="AO58" t="str">
            <v/>
          </cell>
          <cell r="AP58">
            <v>80000</v>
          </cell>
          <cell r="AQ58" t="str">
            <v/>
          </cell>
          <cell r="AR58">
            <v>1000000</v>
          </cell>
          <cell r="AS58">
            <v>1101420</v>
          </cell>
          <cell r="AT58">
            <v>54500</v>
          </cell>
          <cell r="AU58">
            <v>12000</v>
          </cell>
          <cell r="AV58">
            <v>42500</v>
          </cell>
          <cell r="AW58">
            <v>1148120</v>
          </cell>
          <cell r="AX58">
            <v>935000</v>
          </cell>
          <cell r="AZ58">
            <v>213120</v>
          </cell>
          <cell r="BA58">
            <v>1148120</v>
          </cell>
          <cell r="BB58">
            <v>232400</v>
          </cell>
          <cell r="BC58">
            <v>205100</v>
          </cell>
          <cell r="BD58">
            <v>27300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1.7</v>
          </cell>
          <cell r="G59">
            <v>1404600</v>
          </cell>
          <cell r="H59">
            <v>1404600</v>
          </cell>
          <cell r="I59">
            <v>1506600</v>
          </cell>
          <cell r="J59">
            <v>8000</v>
          </cell>
          <cell r="M59">
            <v>46700</v>
          </cell>
          <cell r="N59">
            <v>54700</v>
          </cell>
          <cell r="O59">
            <v>561840</v>
          </cell>
          <cell r="P59" t="str">
            <v/>
          </cell>
          <cell r="Q59">
            <v>24500</v>
          </cell>
          <cell r="R59">
            <v>586340</v>
          </cell>
          <cell r="V59">
            <v>19700</v>
          </cell>
          <cell r="W59">
            <v>70000</v>
          </cell>
          <cell r="Y59">
            <v>70000</v>
          </cell>
          <cell r="AA59" t="str">
            <v/>
          </cell>
          <cell r="AB59">
            <v>4</v>
          </cell>
          <cell r="AC59">
            <v>32000</v>
          </cell>
          <cell r="AD59">
            <v>22</v>
          </cell>
          <cell r="AE59">
            <v>132000</v>
          </cell>
          <cell r="AF59" t="str">
            <v/>
          </cell>
          <cell r="AG59" t="str">
            <v/>
          </cell>
          <cell r="AH59" t="str">
            <v/>
          </cell>
          <cell r="AJ59">
            <v>2299340</v>
          </cell>
          <cell r="AK59">
            <v>17850</v>
          </cell>
          <cell r="AL59">
            <v>3570</v>
          </cell>
          <cell r="AM59" t="str">
            <v/>
          </cell>
          <cell r="AO59" t="str">
            <v/>
          </cell>
          <cell r="AP59">
            <v>-6000</v>
          </cell>
          <cell r="AQ59" t="str">
            <v/>
          </cell>
          <cell r="AR59">
            <v>1500000</v>
          </cell>
          <cell r="AS59">
            <v>1515420</v>
          </cell>
          <cell r="AT59">
            <v>783920</v>
          </cell>
          <cell r="AU59">
            <v>23000</v>
          </cell>
          <cell r="AV59">
            <v>760920</v>
          </cell>
          <cell r="AW59">
            <v>2244640</v>
          </cell>
          <cell r="AX59">
            <v>1658300</v>
          </cell>
          <cell r="AZ59">
            <v>586340</v>
          </cell>
          <cell r="BA59">
            <v>2244640</v>
          </cell>
          <cell r="BB59">
            <v>194500</v>
          </cell>
          <cell r="BC59">
            <v>171700</v>
          </cell>
          <cell r="BD59">
            <v>22800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410600</v>
          </cell>
          <cell r="H60">
            <v>410600</v>
          </cell>
          <cell r="I60">
            <v>410600</v>
          </cell>
          <cell r="J60">
            <v>2000</v>
          </cell>
          <cell r="M60">
            <v>18500</v>
          </cell>
          <cell r="N60">
            <v>20500</v>
          </cell>
          <cell r="O60">
            <v>164000</v>
          </cell>
          <cell r="P60" t="str">
            <v/>
          </cell>
          <cell r="R60">
            <v>164000</v>
          </cell>
          <cell r="V60">
            <v>13700</v>
          </cell>
          <cell r="Y60" t="str">
            <v/>
          </cell>
          <cell r="AA60" t="str">
            <v/>
          </cell>
          <cell r="AC60" t="str">
            <v/>
          </cell>
          <cell r="AD60">
            <v>5</v>
          </cell>
          <cell r="AE60">
            <v>30000</v>
          </cell>
          <cell r="AF60" t="str">
            <v/>
          </cell>
          <cell r="AG60" t="str">
            <v/>
          </cell>
          <cell r="AH60" t="str">
            <v/>
          </cell>
          <cell r="AJ60">
            <v>638800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 t="str">
            <v/>
          </cell>
          <cell r="AR60">
            <v>500000</v>
          </cell>
          <cell r="AS60">
            <v>521420</v>
          </cell>
          <cell r="AT60">
            <v>117380</v>
          </cell>
          <cell r="AU60">
            <v>6000</v>
          </cell>
          <cell r="AV60">
            <v>111380</v>
          </cell>
          <cell r="AW60">
            <v>618300</v>
          </cell>
          <cell r="AX60">
            <v>454300</v>
          </cell>
          <cell r="AZ60">
            <v>164000</v>
          </cell>
          <cell r="BA60">
            <v>618300</v>
          </cell>
          <cell r="BB60">
            <v>132600</v>
          </cell>
          <cell r="BC60">
            <v>117000</v>
          </cell>
          <cell r="BD60">
            <v>15600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1628000</v>
          </cell>
          <cell r="H61">
            <v>1628000</v>
          </cell>
          <cell r="I61">
            <v>1677500</v>
          </cell>
          <cell r="J61">
            <v>12000</v>
          </cell>
          <cell r="M61">
            <v>48300</v>
          </cell>
          <cell r="N61">
            <v>60300</v>
          </cell>
          <cell r="O61">
            <v>651200</v>
          </cell>
          <cell r="P61" t="str">
            <v/>
          </cell>
          <cell r="Q61">
            <v>6120</v>
          </cell>
          <cell r="R61">
            <v>657320</v>
          </cell>
          <cell r="V61">
            <v>20550</v>
          </cell>
          <cell r="W61">
            <v>17500</v>
          </cell>
          <cell r="Y61">
            <v>17500</v>
          </cell>
          <cell r="AA61" t="str">
            <v/>
          </cell>
          <cell r="AB61">
            <v>4</v>
          </cell>
          <cell r="AC61">
            <v>32000</v>
          </cell>
          <cell r="AD61">
            <v>25</v>
          </cell>
          <cell r="AE61">
            <v>150000</v>
          </cell>
          <cell r="AF61" t="str">
            <v/>
          </cell>
          <cell r="AG61" t="str">
            <v/>
          </cell>
          <cell r="AH61" t="str">
            <v/>
          </cell>
          <cell r="AJ61">
            <v>2565670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P61">
            <v>91000</v>
          </cell>
          <cell r="AQ61" t="str">
            <v/>
          </cell>
          <cell r="AR61">
            <v>1500000</v>
          </cell>
          <cell r="AS61">
            <v>1612420</v>
          </cell>
          <cell r="AT61">
            <v>953250</v>
          </cell>
          <cell r="AU61">
            <v>26000</v>
          </cell>
          <cell r="AV61">
            <v>927250</v>
          </cell>
          <cell r="AW61">
            <v>2505370</v>
          </cell>
          <cell r="AX61">
            <v>1848050</v>
          </cell>
          <cell r="AZ61">
            <v>657320</v>
          </cell>
          <cell r="BA61">
            <v>2505370</v>
          </cell>
          <cell r="BC61" t="str">
            <v/>
          </cell>
          <cell r="BD61">
            <v>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1444600</v>
          </cell>
          <cell r="H62">
            <v>1444600</v>
          </cell>
          <cell r="I62">
            <v>1476600</v>
          </cell>
          <cell r="J62">
            <v>10000</v>
          </cell>
          <cell r="M62">
            <v>40600</v>
          </cell>
          <cell r="N62">
            <v>50600</v>
          </cell>
          <cell r="O62">
            <v>577840</v>
          </cell>
          <cell r="P62" t="str">
            <v/>
          </cell>
          <cell r="R62">
            <v>577840</v>
          </cell>
          <cell r="V62">
            <v>13700</v>
          </cell>
          <cell r="Y62" t="str">
            <v/>
          </cell>
          <cell r="AA62" t="str">
            <v/>
          </cell>
          <cell r="AB62">
            <v>4</v>
          </cell>
          <cell r="AC62">
            <v>32000</v>
          </cell>
          <cell r="AD62">
            <v>22</v>
          </cell>
          <cell r="AE62">
            <v>132000</v>
          </cell>
          <cell r="AF62" t="str">
            <v/>
          </cell>
          <cell r="AG62" t="str">
            <v/>
          </cell>
          <cell r="AH62" t="str">
            <v/>
          </cell>
          <cell r="AJ62">
            <v>2250740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P62">
            <v>63000</v>
          </cell>
          <cell r="AQ62" t="str">
            <v/>
          </cell>
          <cell r="AR62">
            <v>1500000</v>
          </cell>
          <cell r="AS62">
            <v>1584420</v>
          </cell>
          <cell r="AT62">
            <v>666320</v>
          </cell>
          <cell r="AU62">
            <v>23000</v>
          </cell>
          <cell r="AV62">
            <v>643320</v>
          </cell>
          <cell r="AW62">
            <v>2200140</v>
          </cell>
          <cell r="AX62">
            <v>1622300</v>
          </cell>
          <cell r="AZ62">
            <v>577840</v>
          </cell>
          <cell r="BA62">
            <v>2200140</v>
          </cell>
          <cell r="BB62">
            <v>230800</v>
          </cell>
          <cell r="BC62">
            <v>203700</v>
          </cell>
          <cell r="BD62">
            <v>27100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1067700</v>
          </cell>
          <cell r="H63">
            <v>1067700</v>
          </cell>
          <cell r="I63">
            <v>1101200</v>
          </cell>
          <cell r="J63">
            <v>8000</v>
          </cell>
          <cell r="M63">
            <v>39300</v>
          </cell>
          <cell r="N63">
            <v>47300</v>
          </cell>
          <cell r="O63">
            <v>427080</v>
          </cell>
          <cell r="P63" t="str">
            <v/>
          </cell>
          <cell r="Q63">
            <v>6120</v>
          </cell>
          <cell r="R63">
            <v>433200</v>
          </cell>
          <cell r="V63">
            <v>20550</v>
          </cell>
          <cell r="W63">
            <v>17500</v>
          </cell>
          <cell r="Y63">
            <v>17500</v>
          </cell>
          <cell r="AA63" t="str">
            <v/>
          </cell>
          <cell r="AB63">
            <v>2</v>
          </cell>
          <cell r="AC63">
            <v>16000</v>
          </cell>
          <cell r="AD63">
            <v>16</v>
          </cell>
          <cell r="AE63">
            <v>96000</v>
          </cell>
          <cell r="AF63" t="str">
            <v/>
          </cell>
          <cell r="AG63" t="str">
            <v/>
          </cell>
          <cell r="AH63" t="str">
            <v/>
          </cell>
          <cell r="AJ63">
            <v>1698250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P63">
            <v>93000</v>
          </cell>
          <cell r="AQ63" t="str">
            <v/>
          </cell>
          <cell r="AR63">
            <v>1000000</v>
          </cell>
          <cell r="AS63">
            <v>1114420</v>
          </cell>
          <cell r="AT63">
            <v>583830</v>
          </cell>
          <cell r="AU63">
            <v>17000</v>
          </cell>
          <cell r="AV63">
            <v>566830</v>
          </cell>
          <cell r="AW63">
            <v>1650950</v>
          </cell>
          <cell r="AX63">
            <v>1217750</v>
          </cell>
          <cell r="AZ63">
            <v>433200</v>
          </cell>
          <cell r="BA63">
            <v>1650950</v>
          </cell>
          <cell r="BB63">
            <v>234600</v>
          </cell>
          <cell r="BC63">
            <v>207000</v>
          </cell>
          <cell r="BD63">
            <v>27600</v>
          </cell>
        </row>
        <row r="64">
          <cell r="B64" t="str">
            <v>t34 Total</v>
          </cell>
          <cell r="D64">
            <v>19</v>
          </cell>
          <cell r="E64">
            <v>50.080000000000013</v>
          </cell>
          <cell r="F64" t="str">
            <v/>
          </cell>
          <cell r="G64">
            <v>20985241</v>
          </cell>
          <cell r="H64">
            <v>20985241</v>
          </cell>
          <cell r="I64">
            <v>22023991</v>
          </cell>
          <cell r="J64">
            <v>130000</v>
          </cell>
          <cell r="K64" t="str">
            <v/>
          </cell>
          <cell r="L64" t="str">
            <v/>
          </cell>
          <cell r="M64">
            <v>601644</v>
          </cell>
          <cell r="N64">
            <v>731644</v>
          </cell>
          <cell r="O64">
            <v>8393850</v>
          </cell>
          <cell r="P64" t="str">
            <v/>
          </cell>
          <cell r="Q64">
            <v>55100</v>
          </cell>
          <cell r="R64">
            <v>8448950</v>
          </cell>
          <cell r="S64">
            <v>21000</v>
          </cell>
          <cell r="T64" t="str">
            <v/>
          </cell>
          <cell r="U64" t="str">
            <v/>
          </cell>
          <cell r="V64">
            <v>439770</v>
          </cell>
          <cell r="W64">
            <v>513750</v>
          </cell>
          <cell r="X64" t="str">
            <v/>
          </cell>
          <cell r="Y64">
            <v>513750</v>
          </cell>
          <cell r="Z64" t="str">
            <v/>
          </cell>
          <cell r="AA64" t="str">
            <v/>
          </cell>
          <cell r="AB64">
            <v>63</v>
          </cell>
          <cell r="AC64">
            <v>504000</v>
          </cell>
          <cell r="AD64">
            <v>345</v>
          </cell>
          <cell r="AE64">
            <v>2070000</v>
          </cell>
          <cell r="AF64" t="str">
            <v/>
          </cell>
          <cell r="AG64">
            <v>332600</v>
          </cell>
          <cell r="AH64">
            <v>332600</v>
          </cell>
          <cell r="AI64" t="str">
            <v/>
          </cell>
          <cell r="AJ64">
            <v>34046955</v>
          </cell>
          <cell r="AK64">
            <v>525840</v>
          </cell>
          <cell r="AL64">
            <v>105168</v>
          </cell>
          <cell r="AM64" t="str">
            <v/>
          </cell>
          <cell r="AN64" t="str">
            <v/>
          </cell>
          <cell r="AO64" t="str">
            <v/>
          </cell>
          <cell r="AP64">
            <v>820000</v>
          </cell>
          <cell r="AQ64" t="str">
            <v/>
          </cell>
          <cell r="AR64">
            <v>20000000</v>
          </cell>
          <cell r="AS64">
            <v>21451008</v>
          </cell>
          <cell r="AT64">
            <v>12595947</v>
          </cell>
          <cell r="AU64">
            <v>342000</v>
          </cell>
          <cell r="AV64">
            <v>12253947</v>
          </cell>
          <cell r="AW64">
            <v>33315311</v>
          </cell>
          <cell r="AX64">
            <v>24866361</v>
          </cell>
          <cell r="AY64" t="str">
            <v/>
          </cell>
          <cell r="AZ64">
            <v>8448950</v>
          </cell>
          <cell r="BA64">
            <v>33315311</v>
          </cell>
          <cell r="BB64">
            <v>2811330</v>
          </cell>
          <cell r="BC64">
            <v>2463451</v>
          </cell>
          <cell r="BD64">
            <v>347879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807916</v>
          </cell>
          <cell r="H65">
            <v>807916</v>
          </cell>
          <cell r="I65">
            <v>870416</v>
          </cell>
          <cell r="J65">
            <v>16000</v>
          </cell>
          <cell r="M65">
            <v>44375</v>
          </cell>
          <cell r="N65">
            <v>60375</v>
          </cell>
          <cell r="O65">
            <v>323166</v>
          </cell>
          <cell r="P65" t="str">
            <v/>
          </cell>
          <cell r="Q65">
            <v>6120</v>
          </cell>
          <cell r="R65">
            <v>329286</v>
          </cell>
          <cell r="S65">
            <v>21000</v>
          </cell>
          <cell r="V65">
            <v>29550</v>
          </cell>
          <cell r="W65">
            <v>17500</v>
          </cell>
          <cell r="Y65">
            <v>17500</v>
          </cell>
          <cell r="AA65" t="str">
            <v/>
          </cell>
          <cell r="AB65">
            <v>3</v>
          </cell>
          <cell r="AC65">
            <v>24000</v>
          </cell>
          <cell r="AD65">
            <v>20</v>
          </cell>
          <cell r="AE65">
            <v>120000</v>
          </cell>
          <cell r="AF65" t="str">
            <v/>
          </cell>
          <cell r="AG65" t="str">
            <v/>
          </cell>
          <cell r="AH65" t="str">
            <v/>
          </cell>
          <cell r="AJ65">
            <v>1409627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P65">
            <v>146000</v>
          </cell>
          <cell r="AQ65" t="str">
            <v/>
          </cell>
          <cell r="AR65">
            <v>1000000</v>
          </cell>
          <cell r="AS65">
            <v>1176744</v>
          </cell>
          <cell r="AT65">
            <v>232883</v>
          </cell>
          <cell r="AU65">
            <v>14000</v>
          </cell>
          <cell r="AV65">
            <v>218883</v>
          </cell>
          <cell r="AW65">
            <v>1349252</v>
          </cell>
          <cell r="AX65">
            <v>1019966</v>
          </cell>
          <cell r="AZ65">
            <v>329286</v>
          </cell>
          <cell r="BA65">
            <v>1349252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>
            <v>1</v>
          </cell>
          <cell r="E66">
            <v>3.46</v>
          </cell>
          <cell r="G66">
            <v>901800</v>
          </cell>
          <cell r="H66">
            <v>901800</v>
          </cell>
          <cell r="I66">
            <v>925800</v>
          </cell>
          <cell r="J66">
            <v>14000</v>
          </cell>
          <cell r="M66">
            <v>37000</v>
          </cell>
          <cell r="N66">
            <v>51000</v>
          </cell>
          <cell r="O66">
            <v>360720</v>
          </cell>
          <cell r="P66" t="str">
            <v/>
          </cell>
          <cell r="R66">
            <v>360720</v>
          </cell>
          <cell r="V66">
            <v>27940</v>
          </cell>
          <cell r="Y66" t="str">
            <v/>
          </cell>
          <cell r="AA66" t="str">
            <v/>
          </cell>
          <cell r="AB66">
            <v>3</v>
          </cell>
          <cell r="AC66">
            <v>24000</v>
          </cell>
          <cell r="AD66">
            <v>22</v>
          </cell>
          <cell r="AE66">
            <v>132000</v>
          </cell>
          <cell r="AF66" t="str">
            <v/>
          </cell>
          <cell r="AG66" t="str">
            <v/>
          </cell>
          <cell r="AH66" t="str">
            <v/>
          </cell>
          <cell r="AJ66">
            <v>1497460</v>
          </cell>
          <cell r="AK66">
            <v>36330</v>
          </cell>
          <cell r="AL66">
            <v>7266</v>
          </cell>
          <cell r="AM66" t="str">
            <v/>
          </cell>
          <cell r="AO66" t="str">
            <v/>
          </cell>
          <cell r="AP66">
            <v>110000</v>
          </cell>
          <cell r="AQ66" t="str">
            <v/>
          </cell>
          <cell r="AR66">
            <v>1000000</v>
          </cell>
          <cell r="AS66">
            <v>1153596</v>
          </cell>
          <cell r="AT66">
            <v>343864</v>
          </cell>
          <cell r="AU66">
            <v>15000</v>
          </cell>
          <cell r="AV66">
            <v>328864</v>
          </cell>
          <cell r="AW66">
            <v>1446460</v>
          </cell>
          <cell r="AX66">
            <v>1085740</v>
          </cell>
          <cell r="AZ66">
            <v>360720</v>
          </cell>
          <cell r="BA66">
            <v>1446460</v>
          </cell>
          <cell r="BB66">
            <v>19587</v>
          </cell>
          <cell r="BC66" t="str">
            <v/>
          </cell>
          <cell r="BD66">
            <v>19587</v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954200</v>
          </cell>
          <cell r="H67">
            <v>954200</v>
          </cell>
          <cell r="I67">
            <v>978200</v>
          </cell>
          <cell r="J67">
            <v>18000</v>
          </cell>
          <cell r="M67">
            <v>43500</v>
          </cell>
          <cell r="N67">
            <v>61500</v>
          </cell>
          <cell r="O67">
            <v>381680</v>
          </cell>
          <cell r="P67" t="str">
            <v/>
          </cell>
          <cell r="R67">
            <v>381680</v>
          </cell>
          <cell r="V67">
            <v>27940</v>
          </cell>
          <cell r="Y67" t="str">
            <v/>
          </cell>
          <cell r="AA67" t="str">
            <v/>
          </cell>
          <cell r="AB67">
            <v>3</v>
          </cell>
          <cell r="AC67">
            <v>24000</v>
          </cell>
          <cell r="AD67">
            <v>25</v>
          </cell>
          <cell r="AE67">
            <v>150000</v>
          </cell>
          <cell r="AF67" t="str">
            <v/>
          </cell>
          <cell r="AG67" t="str">
            <v/>
          </cell>
          <cell r="AH67" t="str">
            <v/>
          </cell>
          <cell r="AJ67">
            <v>1599320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P67">
            <v>89000</v>
          </cell>
          <cell r="AQ67" t="str">
            <v/>
          </cell>
          <cell r="AR67">
            <v>1000000</v>
          </cell>
          <cell r="AS67">
            <v>1132596</v>
          </cell>
          <cell r="AT67">
            <v>466724</v>
          </cell>
          <cell r="AU67">
            <v>16000</v>
          </cell>
          <cell r="AV67">
            <v>450724</v>
          </cell>
          <cell r="AW67">
            <v>1537820</v>
          </cell>
          <cell r="AX67">
            <v>1156140</v>
          </cell>
          <cell r="AZ67">
            <v>381680</v>
          </cell>
          <cell r="BA67">
            <v>1537820</v>
          </cell>
          <cell r="BB67">
            <v>258600</v>
          </cell>
          <cell r="BC67">
            <v>223984</v>
          </cell>
          <cell r="BD67">
            <v>34616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1014300</v>
          </cell>
          <cell r="H68">
            <v>1014300</v>
          </cell>
          <cell r="I68">
            <v>1038300</v>
          </cell>
          <cell r="J68">
            <v>18000</v>
          </cell>
          <cell r="M68">
            <v>43500</v>
          </cell>
          <cell r="N68">
            <v>61500</v>
          </cell>
          <cell r="O68">
            <v>405720</v>
          </cell>
          <cell r="P68" t="str">
            <v/>
          </cell>
          <cell r="R68">
            <v>405720</v>
          </cell>
          <cell r="V68">
            <v>27940</v>
          </cell>
          <cell r="Y68" t="str">
            <v/>
          </cell>
          <cell r="AA68" t="str">
            <v/>
          </cell>
          <cell r="AB68">
            <v>3</v>
          </cell>
          <cell r="AC68">
            <v>24000</v>
          </cell>
          <cell r="AD68">
            <v>26</v>
          </cell>
          <cell r="AE68">
            <v>156000</v>
          </cell>
          <cell r="AF68" t="str">
            <v/>
          </cell>
          <cell r="AG68" t="str">
            <v/>
          </cell>
          <cell r="AH68" t="str">
            <v/>
          </cell>
          <cell r="AJ68">
            <v>1689460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P68">
            <v>100000</v>
          </cell>
          <cell r="AQ68" t="str">
            <v/>
          </cell>
          <cell r="AR68">
            <v>1100000</v>
          </cell>
          <cell r="AS68">
            <v>1243596</v>
          </cell>
          <cell r="AT68">
            <v>445864</v>
          </cell>
          <cell r="AU68">
            <v>17000</v>
          </cell>
          <cell r="AV68">
            <v>428864</v>
          </cell>
          <cell r="AW68">
            <v>1627960</v>
          </cell>
          <cell r="AX68">
            <v>1222240</v>
          </cell>
          <cell r="AZ68">
            <v>405720</v>
          </cell>
          <cell r="BA68">
            <v>1627960</v>
          </cell>
          <cell r="BB68">
            <v>19400</v>
          </cell>
          <cell r="BC68" t="str">
            <v/>
          </cell>
          <cell r="BD68">
            <v>19400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932200</v>
          </cell>
          <cell r="H69">
            <v>932200</v>
          </cell>
          <cell r="I69">
            <v>956200</v>
          </cell>
          <cell r="J69">
            <v>22000</v>
          </cell>
          <cell r="M69">
            <v>27500</v>
          </cell>
          <cell r="N69">
            <v>49500</v>
          </cell>
          <cell r="O69">
            <v>372880</v>
          </cell>
          <cell r="P69" t="str">
            <v/>
          </cell>
          <cell r="R69">
            <v>372880</v>
          </cell>
          <cell r="V69">
            <v>27940</v>
          </cell>
          <cell r="Y69" t="str">
            <v/>
          </cell>
          <cell r="AA69" t="str">
            <v/>
          </cell>
          <cell r="AB69">
            <v>3</v>
          </cell>
          <cell r="AC69">
            <v>24000</v>
          </cell>
          <cell r="AD69">
            <v>26</v>
          </cell>
          <cell r="AE69">
            <v>156000</v>
          </cell>
          <cell r="AF69" t="str">
            <v/>
          </cell>
          <cell r="AG69" t="str">
            <v/>
          </cell>
          <cell r="AH69" t="str">
            <v/>
          </cell>
          <cell r="AJ69">
            <v>1562520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P69">
            <v>96000</v>
          </cell>
          <cell r="AQ69" t="str">
            <v/>
          </cell>
          <cell r="AR69">
            <v>1000000</v>
          </cell>
          <cell r="AS69">
            <v>1139596</v>
          </cell>
          <cell r="AT69">
            <v>422924</v>
          </cell>
          <cell r="AU69">
            <v>16000</v>
          </cell>
          <cell r="AV69">
            <v>406924</v>
          </cell>
          <cell r="AW69">
            <v>1513020</v>
          </cell>
          <cell r="AX69">
            <v>1140140</v>
          </cell>
          <cell r="AZ69">
            <v>372880</v>
          </cell>
          <cell r="BA69">
            <v>1513020</v>
          </cell>
          <cell r="BB69">
            <v>276200</v>
          </cell>
          <cell r="BC69">
            <v>239800</v>
          </cell>
          <cell r="BD69">
            <v>36400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1014300</v>
          </cell>
          <cell r="H70">
            <v>1014300</v>
          </cell>
          <cell r="I70">
            <v>1038300</v>
          </cell>
          <cell r="J70">
            <v>22000</v>
          </cell>
          <cell r="M70">
            <v>43500</v>
          </cell>
          <cell r="N70">
            <v>65500</v>
          </cell>
          <cell r="O70">
            <v>405720</v>
          </cell>
          <cell r="P70" t="str">
            <v/>
          </cell>
          <cell r="R70">
            <v>405720</v>
          </cell>
          <cell r="V70">
            <v>27940</v>
          </cell>
          <cell r="Y70" t="str">
            <v/>
          </cell>
          <cell r="AA70" t="str">
            <v/>
          </cell>
          <cell r="AB70">
            <v>3</v>
          </cell>
          <cell r="AC70">
            <v>24000</v>
          </cell>
          <cell r="AD70">
            <v>26</v>
          </cell>
          <cell r="AE70">
            <v>156000</v>
          </cell>
          <cell r="AF70" t="str">
            <v/>
          </cell>
          <cell r="AG70" t="str">
            <v/>
          </cell>
          <cell r="AH70" t="str">
            <v/>
          </cell>
          <cell r="AJ70">
            <v>1693460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P70">
            <v>102000</v>
          </cell>
          <cell r="AQ70" t="str">
            <v/>
          </cell>
          <cell r="AR70">
            <v>1000000</v>
          </cell>
          <cell r="AS70">
            <v>1145596</v>
          </cell>
          <cell r="AT70">
            <v>547864</v>
          </cell>
          <cell r="AU70">
            <v>17000</v>
          </cell>
          <cell r="AV70">
            <v>530864</v>
          </cell>
          <cell r="AW70">
            <v>1627960</v>
          </cell>
          <cell r="AX70">
            <v>1222240</v>
          </cell>
          <cell r="AZ70">
            <v>405720</v>
          </cell>
          <cell r="BA70">
            <v>1627960</v>
          </cell>
          <cell r="BB70">
            <v>19400</v>
          </cell>
          <cell r="BC70" t="str">
            <v/>
          </cell>
          <cell r="BD70">
            <v>19400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1014300</v>
          </cell>
          <cell r="H71">
            <v>1014300</v>
          </cell>
          <cell r="I71">
            <v>1038300</v>
          </cell>
          <cell r="J71">
            <v>22000</v>
          </cell>
          <cell r="M71">
            <v>43500</v>
          </cell>
          <cell r="N71">
            <v>65500</v>
          </cell>
          <cell r="O71">
            <v>405720</v>
          </cell>
          <cell r="P71" t="str">
            <v/>
          </cell>
          <cell r="R71">
            <v>405720</v>
          </cell>
          <cell r="V71">
            <v>27940</v>
          </cell>
          <cell r="Y71" t="str">
            <v/>
          </cell>
          <cell r="AA71" t="str">
            <v/>
          </cell>
          <cell r="AB71">
            <v>3</v>
          </cell>
          <cell r="AC71">
            <v>24000</v>
          </cell>
          <cell r="AD71">
            <v>26</v>
          </cell>
          <cell r="AE71">
            <v>156000</v>
          </cell>
          <cell r="AF71" t="str">
            <v/>
          </cell>
          <cell r="AG71" t="str">
            <v/>
          </cell>
          <cell r="AH71" t="str">
            <v/>
          </cell>
          <cell r="AJ71">
            <v>1693460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P71">
            <v>35000</v>
          </cell>
          <cell r="AQ71" t="str">
            <v/>
          </cell>
          <cell r="AR71">
            <v>1200000</v>
          </cell>
          <cell r="AS71">
            <v>1278596</v>
          </cell>
          <cell r="AT71">
            <v>414864</v>
          </cell>
          <cell r="AU71">
            <v>17000</v>
          </cell>
          <cell r="AV71">
            <v>397864</v>
          </cell>
          <cell r="AW71">
            <v>1627960</v>
          </cell>
          <cell r="AX71">
            <v>1222240</v>
          </cell>
          <cell r="AZ71">
            <v>405720</v>
          </cell>
          <cell r="BA71">
            <v>1627960</v>
          </cell>
          <cell r="BB71">
            <v>276200</v>
          </cell>
          <cell r="BC71">
            <v>239800</v>
          </cell>
          <cell r="BD71">
            <v>36400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930200</v>
          </cell>
          <cell r="H72">
            <v>930200</v>
          </cell>
          <cell r="I72">
            <v>954200</v>
          </cell>
          <cell r="J72">
            <v>22000</v>
          </cell>
          <cell r="M72">
            <v>27500</v>
          </cell>
          <cell r="N72">
            <v>49500</v>
          </cell>
          <cell r="O72">
            <v>372000</v>
          </cell>
          <cell r="P72" t="str">
            <v/>
          </cell>
          <cell r="R72">
            <v>372000</v>
          </cell>
          <cell r="V72">
            <v>27940</v>
          </cell>
          <cell r="Y72" t="str">
            <v/>
          </cell>
          <cell r="AA72" t="str">
            <v/>
          </cell>
          <cell r="AB72">
            <v>3</v>
          </cell>
          <cell r="AC72">
            <v>24000</v>
          </cell>
          <cell r="AD72">
            <v>26</v>
          </cell>
          <cell r="AE72">
            <v>156000</v>
          </cell>
          <cell r="AF72" t="str">
            <v/>
          </cell>
          <cell r="AG72" t="str">
            <v/>
          </cell>
          <cell r="AH72" t="str">
            <v/>
          </cell>
          <cell r="AJ72">
            <v>1559640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P72">
            <v>112000</v>
          </cell>
          <cell r="AQ72" t="str">
            <v/>
          </cell>
          <cell r="AR72">
            <v>1000000</v>
          </cell>
          <cell r="AS72">
            <v>1155596</v>
          </cell>
          <cell r="AT72">
            <v>404044</v>
          </cell>
          <cell r="AU72">
            <v>16000</v>
          </cell>
          <cell r="AV72">
            <v>388044</v>
          </cell>
          <cell r="AW72">
            <v>1510140</v>
          </cell>
          <cell r="AX72">
            <v>1138140</v>
          </cell>
          <cell r="AZ72">
            <v>372000</v>
          </cell>
          <cell r="BA72">
            <v>1510140</v>
          </cell>
          <cell r="BB72">
            <v>15500</v>
          </cell>
          <cell r="BC72" t="str">
            <v/>
          </cell>
          <cell r="BD72">
            <v>15500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931500</v>
          </cell>
          <cell r="H73">
            <v>931500</v>
          </cell>
          <cell r="I73">
            <v>947500</v>
          </cell>
          <cell r="J73">
            <v>18000</v>
          </cell>
          <cell r="M73">
            <v>43500</v>
          </cell>
          <cell r="N73">
            <v>61500</v>
          </cell>
          <cell r="O73">
            <v>372600</v>
          </cell>
          <cell r="P73" t="str">
            <v/>
          </cell>
          <cell r="R73">
            <v>372600</v>
          </cell>
          <cell r="V73">
            <v>27940</v>
          </cell>
          <cell r="Y73" t="str">
            <v/>
          </cell>
          <cell r="AA73" t="str">
            <v/>
          </cell>
          <cell r="AB73">
            <v>2</v>
          </cell>
          <cell r="AC73">
            <v>16000</v>
          </cell>
          <cell r="AD73">
            <v>26</v>
          </cell>
          <cell r="AE73">
            <v>156000</v>
          </cell>
          <cell r="AF73" t="str">
            <v/>
          </cell>
          <cell r="AG73">
            <v>41900</v>
          </cell>
          <cell r="AH73">
            <v>41900</v>
          </cell>
          <cell r="AJ73">
            <v>1607440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P73">
            <v>18000</v>
          </cell>
          <cell r="AQ73" t="str">
            <v/>
          </cell>
          <cell r="AR73">
            <v>1000000</v>
          </cell>
          <cell r="AS73">
            <v>1061596</v>
          </cell>
          <cell r="AT73">
            <v>545844</v>
          </cell>
          <cell r="AU73">
            <v>16000</v>
          </cell>
          <cell r="AV73">
            <v>529844</v>
          </cell>
          <cell r="AW73">
            <v>1545940</v>
          </cell>
          <cell r="AX73">
            <v>1173340</v>
          </cell>
          <cell r="AZ73">
            <v>372600</v>
          </cell>
          <cell r="BA73">
            <v>1545940</v>
          </cell>
          <cell r="BB73">
            <v>276200</v>
          </cell>
          <cell r="BC73">
            <v>239800</v>
          </cell>
          <cell r="BD73">
            <v>36400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870100</v>
          </cell>
          <cell r="H74">
            <v>870100</v>
          </cell>
          <cell r="I74">
            <v>894100</v>
          </cell>
          <cell r="J74">
            <v>22000</v>
          </cell>
          <cell r="M74">
            <v>27500</v>
          </cell>
          <cell r="N74">
            <v>49500</v>
          </cell>
          <cell r="O74">
            <v>348000</v>
          </cell>
          <cell r="P74" t="str">
            <v/>
          </cell>
          <cell r="R74">
            <v>348000</v>
          </cell>
          <cell r="V74">
            <v>27940</v>
          </cell>
          <cell r="Y74" t="str">
            <v/>
          </cell>
          <cell r="AA74" t="str">
            <v/>
          </cell>
          <cell r="AB74">
            <v>3</v>
          </cell>
          <cell r="AC74">
            <v>24000</v>
          </cell>
          <cell r="AD74">
            <v>23</v>
          </cell>
          <cell r="AE74">
            <v>138000</v>
          </cell>
          <cell r="AF74" t="str">
            <v/>
          </cell>
          <cell r="AG74" t="str">
            <v/>
          </cell>
          <cell r="AH74" t="str">
            <v/>
          </cell>
          <cell r="AJ74">
            <v>1457540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 t="str">
            <v/>
          </cell>
          <cell r="AR74">
            <v>1000000</v>
          </cell>
          <cell r="AS74">
            <v>1043596</v>
          </cell>
          <cell r="AT74">
            <v>413944</v>
          </cell>
          <cell r="AU74">
            <v>15000</v>
          </cell>
          <cell r="AV74">
            <v>398944</v>
          </cell>
          <cell r="AW74">
            <v>1408040</v>
          </cell>
          <cell r="AX74">
            <v>1060040</v>
          </cell>
          <cell r="AZ74">
            <v>348000</v>
          </cell>
          <cell r="BA74">
            <v>1408040</v>
          </cell>
          <cell r="BB74">
            <v>276200</v>
          </cell>
          <cell r="BC74">
            <v>239800</v>
          </cell>
          <cell r="BD74">
            <v>36400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930200</v>
          </cell>
          <cell r="H75">
            <v>930200</v>
          </cell>
          <cell r="I75">
            <v>954200</v>
          </cell>
          <cell r="J75">
            <v>22000</v>
          </cell>
          <cell r="M75">
            <v>27500</v>
          </cell>
          <cell r="N75">
            <v>49500</v>
          </cell>
          <cell r="O75">
            <v>372000</v>
          </cell>
          <cell r="P75" t="str">
            <v/>
          </cell>
          <cell r="R75">
            <v>372000</v>
          </cell>
          <cell r="V75">
            <v>27940</v>
          </cell>
          <cell r="Y75" t="str">
            <v/>
          </cell>
          <cell r="AA75" t="str">
            <v/>
          </cell>
          <cell r="AB75">
            <v>3</v>
          </cell>
          <cell r="AC75">
            <v>24000</v>
          </cell>
          <cell r="AD75">
            <v>26</v>
          </cell>
          <cell r="AE75">
            <v>156000</v>
          </cell>
          <cell r="AF75" t="str">
            <v/>
          </cell>
          <cell r="AG75" t="str">
            <v/>
          </cell>
          <cell r="AH75" t="str">
            <v/>
          </cell>
          <cell r="AJ75">
            <v>1559640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P75">
            <v>-57000</v>
          </cell>
          <cell r="AQ75" t="str">
            <v/>
          </cell>
          <cell r="AR75">
            <v>1000000</v>
          </cell>
          <cell r="AS75">
            <v>986596</v>
          </cell>
          <cell r="AT75">
            <v>573044</v>
          </cell>
          <cell r="AU75">
            <v>16000</v>
          </cell>
          <cell r="AV75">
            <v>557044</v>
          </cell>
          <cell r="AW75">
            <v>1510140</v>
          </cell>
          <cell r="AX75">
            <v>1138140</v>
          </cell>
          <cell r="AZ75">
            <v>372000</v>
          </cell>
          <cell r="BA75">
            <v>1510140</v>
          </cell>
          <cell r="BB75">
            <v>276200</v>
          </cell>
          <cell r="BC75">
            <v>239800</v>
          </cell>
          <cell r="BD75">
            <v>36400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930200</v>
          </cell>
          <cell r="H76">
            <v>930200</v>
          </cell>
          <cell r="I76">
            <v>1457200</v>
          </cell>
          <cell r="J76">
            <v>22000</v>
          </cell>
          <cell r="M76">
            <v>27500</v>
          </cell>
          <cell r="N76">
            <v>49500</v>
          </cell>
          <cell r="O76">
            <v>372000</v>
          </cell>
          <cell r="P76" t="str">
            <v/>
          </cell>
          <cell r="R76">
            <v>372000</v>
          </cell>
          <cell r="V76">
            <v>27940</v>
          </cell>
          <cell r="X76">
            <v>503000</v>
          </cell>
          <cell r="Y76">
            <v>503000</v>
          </cell>
          <cell r="AA76" t="str">
            <v/>
          </cell>
          <cell r="AB76">
            <v>3</v>
          </cell>
          <cell r="AC76">
            <v>24000</v>
          </cell>
          <cell r="AD76">
            <v>26</v>
          </cell>
          <cell r="AE76">
            <v>156000</v>
          </cell>
          <cell r="AF76" t="str">
            <v/>
          </cell>
          <cell r="AG76" t="str">
            <v/>
          </cell>
          <cell r="AH76" t="str">
            <v/>
          </cell>
          <cell r="AJ76">
            <v>2062640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P76">
            <v>96000</v>
          </cell>
          <cell r="AQ76" t="str">
            <v/>
          </cell>
          <cell r="AR76">
            <v>1500000</v>
          </cell>
          <cell r="AS76">
            <v>1639596</v>
          </cell>
          <cell r="AT76">
            <v>423044</v>
          </cell>
          <cell r="AU76">
            <v>21000</v>
          </cell>
          <cell r="AV76">
            <v>402044</v>
          </cell>
          <cell r="AW76">
            <v>2013140</v>
          </cell>
          <cell r="AX76">
            <v>1641140</v>
          </cell>
          <cell r="AZ76">
            <v>372000</v>
          </cell>
          <cell r="BA76">
            <v>2013140</v>
          </cell>
          <cell r="BB76">
            <v>267000</v>
          </cell>
          <cell r="BC76">
            <v>231800</v>
          </cell>
          <cell r="BD76">
            <v>35200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896400</v>
          </cell>
          <cell r="H77">
            <v>896400</v>
          </cell>
          <cell r="I77">
            <v>920400</v>
          </cell>
          <cell r="J77">
            <v>18000</v>
          </cell>
          <cell r="M77">
            <v>37700</v>
          </cell>
          <cell r="N77">
            <v>55700</v>
          </cell>
          <cell r="O77">
            <v>358560</v>
          </cell>
          <cell r="P77" t="str">
            <v/>
          </cell>
          <cell r="R77">
            <v>358560</v>
          </cell>
          <cell r="V77">
            <v>27940</v>
          </cell>
          <cell r="Y77" t="str">
            <v/>
          </cell>
          <cell r="AA77" t="str">
            <v/>
          </cell>
          <cell r="AB77">
            <v>3</v>
          </cell>
          <cell r="AC77">
            <v>24000</v>
          </cell>
          <cell r="AD77">
            <v>23</v>
          </cell>
          <cell r="AE77">
            <v>138000</v>
          </cell>
          <cell r="AF77" t="str">
            <v/>
          </cell>
          <cell r="AG77">
            <v>104800</v>
          </cell>
          <cell r="AH77">
            <v>104800</v>
          </cell>
          <cell r="AJ77">
            <v>1605400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P77">
            <v>70000</v>
          </cell>
          <cell r="AQ77" t="str">
            <v/>
          </cell>
          <cell r="AR77">
            <v>1000000</v>
          </cell>
          <cell r="AS77">
            <v>1113596</v>
          </cell>
          <cell r="AT77">
            <v>491804</v>
          </cell>
          <cell r="AU77">
            <v>16000</v>
          </cell>
          <cell r="AV77">
            <v>475804</v>
          </cell>
          <cell r="AW77">
            <v>1549700</v>
          </cell>
          <cell r="AX77">
            <v>1191140</v>
          </cell>
          <cell r="AZ77">
            <v>358560</v>
          </cell>
          <cell r="BA77">
            <v>1549700</v>
          </cell>
          <cell r="BB77">
            <v>258600</v>
          </cell>
          <cell r="BC77">
            <v>224500</v>
          </cell>
          <cell r="BD77">
            <v>34100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1014300</v>
          </cell>
          <cell r="H78">
            <v>1014300</v>
          </cell>
          <cell r="I78">
            <v>1022300</v>
          </cell>
          <cell r="J78">
            <v>22000</v>
          </cell>
          <cell r="M78">
            <v>43500</v>
          </cell>
          <cell r="N78">
            <v>65500</v>
          </cell>
          <cell r="O78">
            <v>405720</v>
          </cell>
          <cell r="P78" t="str">
            <v/>
          </cell>
          <cell r="R78">
            <v>405720</v>
          </cell>
          <cell r="V78">
            <v>19700</v>
          </cell>
          <cell r="Y78" t="str">
            <v/>
          </cell>
          <cell r="AA78" t="str">
            <v/>
          </cell>
          <cell r="AB78">
            <v>1</v>
          </cell>
          <cell r="AC78">
            <v>8000</v>
          </cell>
          <cell r="AD78">
            <v>26</v>
          </cell>
          <cell r="AE78">
            <v>156000</v>
          </cell>
          <cell r="AF78" t="str">
            <v/>
          </cell>
          <cell r="AG78" t="str">
            <v/>
          </cell>
          <cell r="AH78" t="str">
            <v/>
          </cell>
          <cell r="AJ78">
            <v>1669220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P78">
            <v>100000</v>
          </cell>
          <cell r="AQ78" t="str">
            <v/>
          </cell>
          <cell r="AR78">
            <v>1000000</v>
          </cell>
          <cell r="AS78">
            <v>1130744</v>
          </cell>
          <cell r="AT78">
            <v>538476</v>
          </cell>
          <cell r="AU78">
            <v>17000</v>
          </cell>
          <cell r="AV78">
            <v>521476</v>
          </cell>
          <cell r="AW78">
            <v>1603720</v>
          </cell>
          <cell r="AX78">
            <v>1198000</v>
          </cell>
          <cell r="AZ78">
            <v>405720</v>
          </cell>
          <cell r="BA78">
            <v>1603720</v>
          </cell>
          <cell r="BB78">
            <v>276200</v>
          </cell>
          <cell r="BC78">
            <v>239800</v>
          </cell>
          <cell r="BD78">
            <v>36400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1014300</v>
          </cell>
          <cell r="H79">
            <v>1014300</v>
          </cell>
          <cell r="I79">
            <v>1038300</v>
          </cell>
          <cell r="J79">
            <v>22000</v>
          </cell>
          <cell r="M79">
            <v>43500</v>
          </cell>
          <cell r="N79">
            <v>65500</v>
          </cell>
          <cell r="O79">
            <v>405720</v>
          </cell>
          <cell r="P79" t="str">
            <v/>
          </cell>
          <cell r="R79">
            <v>405720</v>
          </cell>
          <cell r="V79">
            <v>19700</v>
          </cell>
          <cell r="Y79" t="str">
            <v/>
          </cell>
          <cell r="AA79" t="str">
            <v/>
          </cell>
          <cell r="AB79">
            <v>3</v>
          </cell>
          <cell r="AC79">
            <v>24000</v>
          </cell>
          <cell r="AD79">
            <v>26</v>
          </cell>
          <cell r="AE79">
            <v>156000</v>
          </cell>
          <cell r="AF79" t="str">
            <v/>
          </cell>
          <cell r="AG79" t="str">
            <v/>
          </cell>
          <cell r="AH79" t="str">
            <v/>
          </cell>
          <cell r="AJ79">
            <v>1685220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P79">
            <v>103000</v>
          </cell>
          <cell r="AQ79" t="str">
            <v/>
          </cell>
          <cell r="AR79">
            <v>1000000</v>
          </cell>
          <cell r="AS79">
            <v>1133744</v>
          </cell>
          <cell r="AT79">
            <v>551476</v>
          </cell>
          <cell r="AU79">
            <v>17000</v>
          </cell>
          <cell r="AV79">
            <v>534476</v>
          </cell>
          <cell r="AW79">
            <v>1619720</v>
          </cell>
          <cell r="AX79">
            <v>1214000</v>
          </cell>
          <cell r="AZ79">
            <v>405720</v>
          </cell>
          <cell r="BA79">
            <v>1619720</v>
          </cell>
          <cell r="BB79">
            <v>276200</v>
          </cell>
          <cell r="BC79">
            <v>239800</v>
          </cell>
          <cell r="BD79">
            <v>36400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G80">
            <v>795100</v>
          </cell>
          <cell r="H80">
            <v>795100</v>
          </cell>
          <cell r="I80">
            <v>803100</v>
          </cell>
          <cell r="J80">
            <v>22000</v>
          </cell>
          <cell r="M80">
            <v>25800</v>
          </cell>
          <cell r="N80">
            <v>47800</v>
          </cell>
          <cell r="O80">
            <v>318000</v>
          </cell>
          <cell r="P80" t="str">
            <v/>
          </cell>
          <cell r="R80">
            <v>318000</v>
          </cell>
          <cell r="V80">
            <v>19700</v>
          </cell>
          <cell r="Y80" t="str">
            <v/>
          </cell>
          <cell r="AA80" t="str">
            <v/>
          </cell>
          <cell r="AB80">
            <v>1</v>
          </cell>
          <cell r="AC80">
            <v>8000</v>
          </cell>
          <cell r="AD80">
            <v>24</v>
          </cell>
          <cell r="AE80">
            <v>144000</v>
          </cell>
          <cell r="AF80" t="str">
            <v/>
          </cell>
          <cell r="AG80" t="str">
            <v/>
          </cell>
          <cell r="AH80" t="str">
            <v/>
          </cell>
          <cell r="AJ80">
            <v>1332600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P80">
            <v>85000</v>
          </cell>
          <cell r="AQ80" t="str">
            <v/>
          </cell>
          <cell r="AR80">
            <v>1000000</v>
          </cell>
          <cell r="AS80">
            <v>1115744</v>
          </cell>
          <cell r="AT80">
            <v>216856</v>
          </cell>
          <cell r="AU80">
            <v>13000</v>
          </cell>
          <cell r="AV80">
            <v>203856</v>
          </cell>
          <cell r="AW80">
            <v>1284800</v>
          </cell>
          <cell r="AX80">
            <v>966800</v>
          </cell>
          <cell r="AZ80">
            <v>318000</v>
          </cell>
          <cell r="BA80">
            <v>1284800</v>
          </cell>
          <cell r="BC80" t="str">
            <v/>
          </cell>
          <cell r="BD80">
            <v>0</v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H81" t="str">
            <v/>
          </cell>
          <cell r="I81">
            <v>356250</v>
          </cell>
          <cell r="N81" t="str">
            <v/>
          </cell>
          <cell r="O81" t="str">
            <v/>
          </cell>
          <cell r="P81" t="str">
            <v/>
          </cell>
          <cell r="R81" t="str">
            <v/>
          </cell>
          <cell r="V81">
            <v>19700</v>
          </cell>
          <cell r="W81">
            <v>356250</v>
          </cell>
          <cell r="Y81">
            <v>356250</v>
          </cell>
          <cell r="AA81" t="str">
            <v/>
          </cell>
          <cell r="AC81" t="str">
            <v/>
          </cell>
          <cell r="AD81">
            <v>16</v>
          </cell>
          <cell r="AE81">
            <v>96000</v>
          </cell>
          <cell r="AF81" t="str">
            <v/>
          </cell>
          <cell r="AG81" t="str">
            <v/>
          </cell>
          <cell r="AH81" t="str">
            <v/>
          </cell>
          <cell r="AJ81">
            <v>471950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P81">
            <v>14000</v>
          </cell>
          <cell r="AQ81" t="str">
            <v/>
          </cell>
          <cell r="AR81">
            <v>200000</v>
          </cell>
          <cell r="AS81">
            <v>244744</v>
          </cell>
          <cell r="AT81">
            <v>227206</v>
          </cell>
          <cell r="AU81">
            <v>5000</v>
          </cell>
          <cell r="AV81">
            <v>222206</v>
          </cell>
          <cell r="AW81">
            <v>471950</v>
          </cell>
          <cell r="AX81">
            <v>471950</v>
          </cell>
          <cell r="AZ81" t="str">
            <v/>
          </cell>
          <cell r="BA81">
            <v>471950</v>
          </cell>
          <cell r="BC81" t="str">
            <v/>
          </cell>
          <cell r="BD81">
            <v>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992300</v>
          </cell>
          <cell r="H82">
            <v>992300</v>
          </cell>
          <cell r="I82">
            <v>1016300</v>
          </cell>
          <cell r="J82">
            <v>22000</v>
          </cell>
          <cell r="M82">
            <v>43500</v>
          </cell>
          <cell r="N82">
            <v>65500</v>
          </cell>
          <cell r="O82">
            <v>396920</v>
          </cell>
          <cell r="P82" t="str">
            <v/>
          </cell>
          <cell r="R82">
            <v>396920</v>
          </cell>
          <cell r="V82">
            <v>20550</v>
          </cell>
          <cell r="Y82" t="str">
            <v/>
          </cell>
          <cell r="AA82" t="str">
            <v/>
          </cell>
          <cell r="AB82">
            <v>3</v>
          </cell>
          <cell r="AC82">
            <v>24000</v>
          </cell>
          <cell r="AD82">
            <v>25</v>
          </cell>
          <cell r="AE82">
            <v>150000</v>
          </cell>
          <cell r="AF82" t="str">
            <v/>
          </cell>
          <cell r="AG82" t="str">
            <v/>
          </cell>
          <cell r="AH82" t="str">
            <v/>
          </cell>
          <cell r="AJ82">
            <v>1649270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P82">
            <v>84000</v>
          </cell>
          <cell r="AQ82" t="str">
            <v/>
          </cell>
          <cell r="AR82">
            <v>1000000</v>
          </cell>
          <cell r="AS82">
            <v>1105420</v>
          </cell>
          <cell r="AT82">
            <v>543850</v>
          </cell>
          <cell r="AU82">
            <v>16000</v>
          </cell>
          <cell r="AV82">
            <v>527850</v>
          </cell>
          <cell r="AW82">
            <v>1583770</v>
          </cell>
          <cell r="AX82">
            <v>1186850</v>
          </cell>
          <cell r="AZ82">
            <v>396920</v>
          </cell>
          <cell r="BA82">
            <v>1583770</v>
          </cell>
          <cell r="BC82" t="str">
            <v/>
          </cell>
          <cell r="BD82">
            <v>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868500</v>
          </cell>
          <cell r="H83">
            <v>868500</v>
          </cell>
          <cell r="I83">
            <v>892500</v>
          </cell>
          <cell r="J83">
            <v>20000</v>
          </cell>
          <cell r="M83">
            <v>27500</v>
          </cell>
          <cell r="N83">
            <v>47500</v>
          </cell>
          <cell r="O83">
            <v>347400</v>
          </cell>
          <cell r="P83" t="str">
            <v/>
          </cell>
          <cell r="R83">
            <v>347400</v>
          </cell>
          <cell r="V83">
            <v>13700</v>
          </cell>
          <cell r="Y83" t="str">
            <v/>
          </cell>
          <cell r="AA83" t="str">
            <v/>
          </cell>
          <cell r="AB83">
            <v>3</v>
          </cell>
          <cell r="AC83">
            <v>24000</v>
          </cell>
          <cell r="AD83">
            <v>24</v>
          </cell>
          <cell r="AE83">
            <v>144000</v>
          </cell>
          <cell r="AF83" t="str">
            <v/>
          </cell>
          <cell r="AG83" t="str">
            <v/>
          </cell>
          <cell r="AH83" t="str">
            <v/>
          </cell>
          <cell r="AJ83">
            <v>1445100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 t="str">
            <v/>
          </cell>
          <cell r="AR83">
            <v>1000000</v>
          </cell>
          <cell r="AS83">
            <v>1021420</v>
          </cell>
          <cell r="AT83">
            <v>423680</v>
          </cell>
          <cell r="AU83">
            <v>14000</v>
          </cell>
          <cell r="AV83">
            <v>409680</v>
          </cell>
          <cell r="AW83">
            <v>1397600</v>
          </cell>
          <cell r="AX83">
            <v>1050200</v>
          </cell>
          <cell r="AZ83">
            <v>347400</v>
          </cell>
          <cell r="BA83">
            <v>1397600</v>
          </cell>
          <cell r="BB83">
            <v>276200</v>
          </cell>
          <cell r="BC83">
            <v>239800</v>
          </cell>
          <cell r="BD83">
            <v>36400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1014300</v>
          </cell>
          <cell r="H84">
            <v>1014300</v>
          </cell>
          <cell r="I84">
            <v>1038300</v>
          </cell>
          <cell r="J84">
            <v>22000</v>
          </cell>
          <cell r="M84">
            <v>43500</v>
          </cell>
          <cell r="N84">
            <v>65500</v>
          </cell>
          <cell r="O84">
            <v>405720</v>
          </cell>
          <cell r="P84" t="str">
            <v/>
          </cell>
          <cell r="R84">
            <v>405720</v>
          </cell>
          <cell r="V84">
            <v>20550</v>
          </cell>
          <cell r="Y84" t="str">
            <v/>
          </cell>
          <cell r="AA84" t="str">
            <v/>
          </cell>
          <cell r="AB84">
            <v>3</v>
          </cell>
          <cell r="AC84">
            <v>24000</v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J84">
            <v>1686070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P84">
            <v>101000</v>
          </cell>
          <cell r="AQ84" t="str">
            <v/>
          </cell>
          <cell r="AR84">
            <v>1000000</v>
          </cell>
          <cell r="AS84">
            <v>1122420</v>
          </cell>
          <cell r="AT84">
            <v>563650</v>
          </cell>
          <cell r="AU84">
            <v>17000</v>
          </cell>
          <cell r="AV84">
            <v>546650</v>
          </cell>
          <cell r="AW84">
            <v>1620570</v>
          </cell>
          <cell r="AX84">
            <v>1214850</v>
          </cell>
          <cell r="AZ84">
            <v>405720</v>
          </cell>
          <cell r="BA84">
            <v>1620570</v>
          </cell>
          <cell r="BB84">
            <v>276200</v>
          </cell>
          <cell r="BC84">
            <v>239800</v>
          </cell>
          <cell r="BD84">
            <v>36400</v>
          </cell>
        </row>
        <row r="85">
          <cell r="B85" t="str">
            <v>t35 Total</v>
          </cell>
          <cell r="D85">
            <v>20</v>
          </cell>
          <cell r="E85">
            <v>58.820000000000007</v>
          </cell>
          <cell r="F85" t="str">
            <v/>
          </cell>
          <cell r="G85">
            <v>17826416</v>
          </cell>
          <cell r="H85">
            <v>17826416</v>
          </cell>
          <cell r="I85">
            <v>19140166</v>
          </cell>
          <cell r="J85">
            <v>386000</v>
          </cell>
          <cell r="K85" t="str">
            <v/>
          </cell>
          <cell r="L85" t="str">
            <v/>
          </cell>
          <cell r="M85">
            <v>701375</v>
          </cell>
          <cell r="N85">
            <v>1087375</v>
          </cell>
          <cell r="O85">
            <v>7130246</v>
          </cell>
          <cell r="P85" t="str">
            <v/>
          </cell>
          <cell r="Q85">
            <v>6120</v>
          </cell>
          <cell r="R85">
            <v>7136366</v>
          </cell>
          <cell r="S85">
            <v>21000</v>
          </cell>
          <cell r="T85" t="str">
            <v/>
          </cell>
          <cell r="U85" t="str">
            <v/>
          </cell>
          <cell r="V85">
            <v>498430</v>
          </cell>
          <cell r="W85">
            <v>373750</v>
          </cell>
          <cell r="X85">
            <v>503000</v>
          </cell>
          <cell r="Y85">
            <v>876750</v>
          </cell>
          <cell r="Z85" t="str">
            <v/>
          </cell>
          <cell r="AA85" t="str">
            <v/>
          </cell>
          <cell r="AB85">
            <v>52</v>
          </cell>
          <cell r="AC85">
            <v>416000</v>
          </cell>
          <cell r="AD85">
            <v>488</v>
          </cell>
          <cell r="AE85">
            <v>2928000</v>
          </cell>
          <cell r="AF85" t="str">
            <v/>
          </cell>
          <cell r="AG85">
            <v>146700</v>
          </cell>
          <cell r="AH85">
            <v>146700</v>
          </cell>
          <cell r="AI85" t="str">
            <v/>
          </cell>
          <cell r="AJ85">
            <v>30937037</v>
          </cell>
          <cell r="AK85">
            <v>617610</v>
          </cell>
          <cell r="AL85">
            <v>123522</v>
          </cell>
          <cell r="AM85" t="str">
            <v/>
          </cell>
          <cell r="AN85" t="str">
            <v/>
          </cell>
          <cell r="AO85" t="str">
            <v/>
          </cell>
          <cell r="AP85">
            <v>1404000</v>
          </cell>
          <cell r="AQ85" t="str">
            <v/>
          </cell>
          <cell r="AR85">
            <v>20000000</v>
          </cell>
          <cell r="AS85">
            <v>22145132</v>
          </cell>
          <cell r="AT85">
            <v>8791905</v>
          </cell>
          <cell r="AU85">
            <v>311000</v>
          </cell>
          <cell r="AV85">
            <v>8480905</v>
          </cell>
          <cell r="AW85">
            <v>29849662</v>
          </cell>
          <cell r="AX85">
            <v>22713296</v>
          </cell>
          <cell r="AY85" t="str">
            <v/>
          </cell>
          <cell r="AZ85">
            <v>7136366</v>
          </cell>
          <cell r="BA85">
            <v>29849662</v>
          </cell>
          <cell r="BB85">
            <v>3343887</v>
          </cell>
          <cell r="BC85">
            <v>2838484</v>
          </cell>
          <cell r="BD85">
            <v>505403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2078594</v>
          </cell>
          <cell r="H86">
            <v>2078594</v>
          </cell>
          <cell r="I86">
            <v>2115594</v>
          </cell>
          <cell r="J86">
            <v>14000</v>
          </cell>
          <cell r="M86">
            <v>73742</v>
          </cell>
          <cell r="N86">
            <v>87742</v>
          </cell>
          <cell r="O86">
            <v>831430</v>
          </cell>
          <cell r="P86" t="str">
            <v/>
          </cell>
          <cell r="R86">
            <v>831430</v>
          </cell>
          <cell r="S86">
            <v>21000</v>
          </cell>
          <cell r="V86">
            <v>41910</v>
          </cell>
          <cell r="Y86" t="str">
            <v/>
          </cell>
          <cell r="AA86" t="str">
            <v/>
          </cell>
          <cell r="AB86">
            <v>2</v>
          </cell>
          <cell r="AC86">
            <v>16000</v>
          </cell>
          <cell r="AD86">
            <v>27</v>
          </cell>
          <cell r="AE86">
            <v>162000</v>
          </cell>
          <cell r="AF86" t="str">
            <v/>
          </cell>
          <cell r="AG86" t="str">
            <v/>
          </cell>
          <cell r="AH86" t="str">
            <v/>
          </cell>
          <cell r="AJ86">
            <v>3238676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P86">
            <v>406000</v>
          </cell>
          <cell r="AQ86" t="str">
            <v/>
          </cell>
          <cell r="AR86">
            <v>1000000</v>
          </cell>
          <cell r="AS86">
            <v>1449596</v>
          </cell>
          <cell r="AT86">
            <v>1789080</v>
          </cell>
          <cell r="AU86">
            <v>32000</v>
          </cell>
          <cell r="AV86">
            <v>1757080</v>
          </cell>
          <cell r="AW86">
            <v>3150934</v>
          </cell>
          <cell r="AX86">
            <v>2319504</v>
          </cell>
          <cell r="AZ86">
            <v>831430</v>
          </cell>
          <cell r="BA86">
            <v>3150934</v>
          </cell>
          <cell r="BB86">
            <v>310888</v>
          </cell>
          <cell r="BC86">
            <v>247551</v>
          </cell>
          <cell r="BD86">
            <v>63337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1897500</v>
          </cell>
          <cell r="H87">
            <v>1897500</v>
          </cell>
          <cell r="I87">
            <v>1913500</v>
          </cell>
          <cell r="J87">
            <v>16000</v>
          </cell>
          <cell r="M87">
            <v>46500</v>
          </cell>
          <cell r="N87">
            <v>62500</v>
          </cell>
          <cell r="O87">
            <v>759000</v>
          </cell>
          <cell r="P87" t="str">
            <v/>
          </cell>
          <cell r="R87">
            <v>759000</v>
          </cell>
          <cell r="V87">
            <v>27940</v>
          </cell>
          <cell r="Y87" t="str">
            <v/>
          </cell>
          <cell r="AA87" t="str">
            <v/>
          </cell>
          <cell r="AB87">
            <v>2</v>
          </cell>
          <cell r="AC87">
            <v>16000</v>
          </cell>
          <cell r="AD87">
            <v>29</v>
          </cell>
          <cell r="AE87">
            <v>174000</v>
          </cell>
          <cell r="AF87" t="str">
            <v/>
          </cell>
          <cell r="AG87" t="str">
            <v/>
          </cell>
          <cell r="AH87" t="str">
            <v/>
          </cell>
          <cell r="AJ87">
            <v>2936940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P87">
            <v>122000</v>
          </cell>
          <cell r="AQ87" t="str">
            <v/>
          </cell>
          <cell r="AR87">
            <v>1000000</v>
          </cell>
          <cell r="AS87">
            <v>1165596</v>
          </cell>
          <cell r="AT87">
            <v>1771344</v>
          </cell>
          <cell r="AU87">
            <v>29000</v>
          </cell>
          <cell r="AV87">
            <v>1742344</v>
          </cell>
          <cell r="AW87">
            <v>2874440</v>
          </cell>
          <cell r="AX87">
            <v>2115440</v>
          </cell>
          <cell r="AZ87">
            <v>759000</v>
          </cell>
          <cell r="BA87">
            <v>2874440</v>
          </cell>
          <cell r="BB87">
            <v>302500</v>
          </cell>
          <cell r="BC87">
            <v>240600</v>
          </cell>
          <cell r="BD87">
            <v>61900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1812000</v>
          </cell>
          <cell r="H88">
            <v>1812000</v>
          </cell>
          <cell r="I88">
            <v>1820000</v>
          </cell>
          <cell r="J88">
            <v>14000</v>
          </cell>
          <cell r="M88">
            <v>51900</v>
          </cell>
          <cell r="N88">
            <v>65900</v>
          </cell>
          <cell r="O88">
            <v>724800</v>
          </cell>
          <cell r="P88" t="str">
            <v/>
          </cell>
          <cell r="R88">
            <v>724800</v>
          </cell>
          <cell r="V88">
            <v>27940</v>
          </cell>
          <cell r="Y88" t="str">
            <v/>
          </cell>
          <cell r="AA88" t="str">
            <v/>
          </cell>
          <cell r="AB88">
            <v>1</v>
          </cell>
          <cell r="AC88">
            <v>8000</v>
          </cell>
          <cell r="AD88">
            <v>26</v>
          </cell>
          <cell r="AE88">
            <v>156000</v>
          </cell>
          <cell r="AF88" t="str">
            <v/>
          </cell>
          <cell r="AG88" t="str">
            <v/>
          </cell>
          <cell r="AH88" t="str">
            <v/>
          </cell>
          <cell r="AJ88">
            <v>2794640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P88">
            <v>121000</v>
          </cell>
          <cell r="AQ88" t="str">
            <v/>
          </cell>
          <cell r="AR88">
            <v>1000000</v>
          </cell>
          <cell r="AS88">
            <v>1164596</v>
          </cell>
          <cell r="AT88">
            <v>1630044</v>
          </cell>
          <cell r="AU88">
            <v>28000</v>
          </cell>
          <cell r="AV88">
            <v>1602044</v>
          </cell>
          <cell r="AW88">
            <v>2728740</v>
          </cell>
          <cell r="AX88">
            <v>2003940</v>
          </cell>
          <cell r="AZ88">
            <v>724800</v>
          </cell>
          <cell r="BA88">
            <v>2728740</v>
          </cell>
          <cell r="BB88">
            <v>53600</v>
          </cell>
          <cell r="BC88">
            <v>42600</v>
          </cell>
          <cell r="BD88">
            <v>11000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747600</v>
          </cell>
          <cell r="H89">
            <v>747600</v>
          </cell>
          <cell r="I89">
            <v>763600</v>
          </cell>
          <cell r="J89">
            <v>6000</v>
          </cell>
          <cell r="M89">
            <v>27100</v>
          </cell>
          <cell r="N89">
            <v>33100</v>
          </cell>
          <cell r="O89">
            <v>299000</v>
          </cell>
          <cell r="P89" t="str">
            <v/>
          </cell>
          <cell r="R89">
            <v>299000</v>
          </cell>
          <cell r="V89">
            <v>27940</v>
          </cell>
          <cell r="Y89" t="str">
            <v/>
          </cell>
          <cell r="AA89" t="str">
            <v/>
          </cell>
          <cell r="AB89">
            <v>2</v>
          </cell>
          <cell r="AC89">
            <v>16000</v>
          </cell>
          <cell r="AD89">
            <v>14</v>
          </cell>
          <cell r="AE89">
            <v>84000</v>
          </cell>
          <cell r="AF89" t="str">
            <v/>
          </cell>
          <cell r="AG89" t="str">
            <v/>
          </cell>
          <cell r="AH89" t="str">
            <v/>
          </cell>
          <cell r="AJ89">
            <v>1207640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P89">
            <v>23000</v>
          </cell>
          <cell r="AQ89" t="str">
            <v/>
          </cell>
          <cell r="AR89">
            <v>1000000</v>
          </cell>
          <cell r="AS89">
            <v>1066596</v>
          </cell>
          <cell r="AT89">
            <v>141044</v>
          </cell>
          <cell r="AU89">
            <v>12000</v>
          </cell>
          <cell r="AV89">
            <v>129044</v>
          </cell>
          <cell r="AW89">
            <v>1174540</v>
          </cell>
          <cell r="AX89">
            <v>875540</v>
          </cell>
          <cell r="AZ89">
            <v>299000</v>
          </cell>
          <cell r="BA89">
            <v>1174540</v>
          </cell>
          <cell r="BB89">
            <v>154800</v>
          </cell>
          <cell r="BC89">
            <v>123100</v>
          </cell>
          <cell r="BD89">
            <v>31700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1848300</v>
          </cell>
          <cell r="H90">
            <v>1848300</v>
          </cell>
          <cell r="I90">
            <v>1864300</v>
          </cell>
          <cell r="J90">
            <v>12000</v>
          </cell>
          <cell r="M90">
            <v>59100</v>
          </cell>
          <cell r="N90">
            <v>71100</v>
          </cell>
          <cell r="O90">
            <v>739320</v>
          </cell>
          <cell r="P90" t="str">
            <v/>
          </cell>
          <cell r="R90">
            <v>739320</v>
          </cell>
          <cell r="V90">
            <v>27940</v>
          </cell>
          <cell r="Y90" t="str">
            <v/>
          </cell>
          <cell r="AA90" t="str">
            <v/>
          </cell>
          <cell r="AB90">
            <v>2</v>
          </cell>
          <cell r="AC90">
            <v>16000</v>
          </cell>
          <cell r="AD90">
            <v>26</v>
          </cell>
          <cell r="AE90">
            <v>156000</v>
          </cell>
          <cell r="AF90" t="str">
            <v/>
          </cell>
          <cell r="AG90" t="str">
            <v/>
          </cell>
          <cell r="AH90" t="str">
            <v/>
          </cell>
          <cell r="AJ90">
            <v>2858660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P90">
            <v>460000</v>
          </cell>
          <cell r="AQ90" t="str">
            <v/>
          </cell>
          <cell r="AR90">
            <v>1000000</v>
          </cell>
          <cell r="AS90">
            <v>1503596</v>
          </cell>
          <cell r="AT90">
            <v>1355064</v>
          </cell>
          <cell r="AU90">
            <v>29000</v>
          </cell>
          <cell r="AV90">
            <v>1326064</v>
          </cell>
          <cell r="AW90">
            <v>2787560</v>
          </cell>
          <cell r="AX90">
            <v>2048240</v>
          </cell>
          <cell r="AZ90">
            <v>739320</v>
          </cell>
          <cell r="BA90">
            <v>2787560</v>
          </cell>
          <cell r="BB90">
            <v>296000</v>
          </cell>
          <cell r="BC90">
            <v>235500</v>
          </cell>
          <cell r="BD90">
            <v>60500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1280500</v>
          </cell>
          <cell r="H91">
            <v>1280500</v>
          </cell>
          <cell r="I91">
            <v>1296500</v>
          </cell>
          <cell r="J91">
            <v>10000</v>
          </cell>
          <cell r="M91">
            <v>51500</v>
          </cell>
          <cell r="N91">
            <v>61500</v>
          </cell>
          <cell r="O91">
            <v>512200</v>
          </cell>
          <cell r="P91" t="str">
            <v/>
          </cell>
          <cell r="R91">
            <v>512200</v>
          </cell>
          <cell r="V91">
            <v>27940</v>
          </cell>
          <cell r="Y91" t="str">
            <v/>
          </cell>
          <cell r="AA91" t="str">
            <v/>
          </cell>
          <cell r="AB91">
            <v>2</v>
          </cell>
          <cell r="AC91">
            <v>16000</v>
          </cell>
          <cell r="AD91">
            <v>24</v>
          </cell>
          <cell r="AE91">
            <v>144000</v>
          </cell>
          <cell r="AF91" t="str">
            <v/>
          </cell>
          <cell r="AG91" t="str">
            <v/>
          </cell>
          <cell r="AH91" t="str">
            <v/>
          </cell>
          <cell r="AJ91">
            <v>2042140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P91">
            <v>132000</v>
          </cell>
          <cell r="AQ91" t="str">
            <v/>
          </cell>
          <cell r="AR91">
            <v>1000000</v>
          </cell>
          <cell r="AS91">
            <v>1175596</v>
          </cell>
          <cell r="AT91">
            <v>866544</v>
          </cell>
          <cell r="AU91">
            <v>20000</v>
          </cell>
          <cell r="AV91">
            <v>846544</v>
          </cell>
          <cell r="AW91">
            <v>1980640</v>
          </cell>
          <cell r="AX91">
            <v>1468440</v>
          </cell>
          <cell r="AZ91">
            <v>512200</v>
          </cell>
          <cell r="BA91">
            <v>1980640</v>
          </cell>
          <cell r="BB91">
            <v>300300</v>
          </cell>
          <cell r="BC91">
            <v>238900</v>
          </cell>
          <cell r="BD91">
            <v>61400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1840000</v>
          </cell>
          <cell r="H92">
            <v>1840000</v>
          </cell>
          <cell r="I92">
            <v>1856000</v>
          </cell>
          <cell r="J92">
            <v>12000</v>
          </cell>
          <cell r="M92">
            <v>62600</v>
          </cell>
          <cell r="N92">
            <v>74600</v>
          </cell>
          <cell r="O92">
            <v>736000</v>
          </cell>
          <cell r="P92" t="str">
            <v/>
          </cell>
          <cell r="R92">
            <v>736000</v>
          </cell>
          <cell r="V92">
            <v>27940</v>
          </cell>
          <cell r="Y92" t="str">
            <v/>
          </cell>
          <cell r="AA92" t="str">
            <v/>
          </cell>
          <cell r="AB92">
            <v>2</v>
          </cell>
          <cell r="AC92">
            <v>16000</v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J92">
            <v>2844540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P92">
            <v>157000</v>
          </cell>
          <cell r="AQ92" t="str">
            <v/>
          </cell>
          <cell r="AR92">
            <v>1000000</v>
          </cell>
          <cell r="AS92">
            <v>1200596</v>
          </cell>
          <cell r="AT92">
            <v>1643944</v>
          </cell>
          <cell r="AU92">
            <v>28000</v>
          </cell>
          <cell r="AV92">
            <v>1615944</v>
          </cell>
          <cell r="AW92">
            <v>2769940</v>
          </cell>
          <cell r="AX92">
            <v>2033940</v>
          </cell>
          <cell r="AZ92">
            <v>736000</v>
          </cell>
          <cell r="BA92">
            <v>2769940</v>
          </cell>
          <cell r="BB92">
            <v>294000</v>
          </cell>
          <cell r="BC92">
            <v>233900</v>
          </cell>
          <cell r="BD92">
            <v>60100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1652500</v>
          </cell>
          <cell r="H93">
            <v>1652500</v>
          </cell>
          <cell r="I93">
            <v>1660500</v>
          </cell>
          <cell r="J93">
            <v>10000</v>
          </cell>
          <cell r="M93">
            <v>46500</v>
          </cell>
          <cell r="N93">
            <v>56500</v>
          </cell>
          <cell r="O93">
            <v>661000</v>
          </cell>
          <cell r="P93" t="str">
            <v/>
          </cell>
          <cell r="R93">
            <v>661000</v>
          </cell>
          <cell r="V93">
            <v>41910</v>
          </cell>
          <cell r="Y93" t="str">
            <v/>
          </cell>
          <cell r="AA93" t="str">
            <v/>
          </cell>
          <cell r="AB93">
            <v>1</v>
          </cell>
          <cell r="AC93">
            <v>8000</v>
          </cell>
          <cell r="AD93">
            <v>22</v>
          </cell>
          <cell r="AE93">
            <v>132000</v>
          </cell>
          <cell r="AF93" t="str">
            <v/>
          </cell>
          <cell r="AG93">
            <v>125800</v>
          </cell>
          <cell r="AH93">
            <v>125800</v>
          </cell>
          <cell r="AJ93">
            <v>2677710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P93">
            <v>507000</v>
          </cell>
          <cell r="AQ93" t="str">
            <v/>
          </cell>
          <cell r="AR93">
            <v>1000000</v>
          </cell>
          <cell r="AS93">
            <v>1550596</v>
          </cell>
          <cell r="AT93">
            <v>1127114</v>
          </cell>
          <cell r="AU93">
            <v>27000</v>
          </cell>
          <cell r="AV93">
            <v>1100114</v>
          </cell>
          <cell r="AW93">
            <v>2621210</v>
          </cell>
          <cell r="AX93">
            <v>1960210</v>
          </cell>
          <cell r="AZ93">
            <v>661000</v>
          </cell>
          <cell r="BA93">
            <v>2621210</v>
          </cell>
          <cell r="BB93">
            <v>302500</v>
          </cell>
          <cell r="BC93">
            <v>240600</v>
          </cell>
          <cell r="BD93">
            <v>61900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2078500</v>
          </cell>
          <cell r="H94">
            <v>2078500</v>
          </cell>
          <cell r="I94">
            <v>2094500</v>
          </cell>
          <cell r="J94">
            <v>16000</v>
          </cell>
          <cell r="M94">
            <v>71900</v>
          </cell>
          <cell r="N94">
            <v>87900</v>
          </cell>
          <cell r="O94">
            <v>831400</v>
          </cell>
          <cell r="P94" t="str">
            <v/>
          </cell>
          <cell r="R94">
            <v>831400</v>
          </cell>
          <cell r="V94">
            <v>27940</v>
          </cell>
          <cell r="Y94" t="str">
            <v/>
          </cell>
          <cell r="AA94" t="str">
            <v/>
          </cell>
          <cell r="AB94">
            <v>2</v>
          </cell>
          <cell r="AC94">
            <v>16000</v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J94">
            <v>3215740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P94">
            <v>240000</v>
          </cell>
          <cell r="AQ94" t="str">
            <v/>
          </cell>
          <cell r="AR94">
            <v>1000000</v>
          </cell>
          <cell r="AS94">
            <v>1283596</v>
          </cell>
          <cell r="AT94">
            <v>1932144</v>
          </cell>
          <cell r="AU94">
            <v>32000</v>
          </cell>
          <cell r="AV94">
            <v>1900144</v>
          </cell>
          <cell r="AW94">
            <v>3127840</v>
          </cell>
          <cell r="AX94">
            <v>2296440</v>
          </cell>
          <cell r="AZ94">
            <v>831400</v>
          </cell>
          <cell r="BA94">
            <v>3127840</v>
          </cell>
          <cell r="BB94">
            <v>302500</v>
          </cell>
          <cell r="BC94">
            <v>240600</v>
          </cell>
          <cell r="BD94">
            <v>61900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1893400</v>
          </cell>
          <cell r="H95">
            <v>1893400</v>
          </cell>
          <cell r="I95">
            <v>1909400</v>
          </cell>
          <cell r="J95">
            <v>16000</v>
          </cell>
          <cell r="M95">
            <v>71400</v>
          </cell>
          <cell r="N95">
            <v>87400</v>
          </cell>
          <cell r="O95">
            <v>757360</v>
          </cell>
          <cell r="P95" t="str">
            <v/>
          </cell>
          <cell r="R95">
            <v>757360</v>
          </cell>
          <cell r="V95">
            <v>19700</v>
          </cell>
          <cell r="Y95" t="str">
            <v/>
          </cell>
          <cell r="AA95" t="str">
            <v/>
          </cell>
          <cell r="AB95">
            <v>2</v>
          </cell>
          <cell r="AC95">
            <v>16000</v>
          </cell>
          <cell r="AD95">
            <v>27</v>
          </cell>
          <cell r="AE95">
            <v>162000</v>
          </cell>
          <cell r="AF95" t="str">
            <v/>
          </cell>
          <cell r="AG95" t="str">
            <v/>
          </cell>
          <cell r="AH95" t="str">
            <v/>
          </cell>
          <cell r="AJ95">
            <v>2935860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P95">
            <v>117000</v>
          </cell>
          <cell r="AQ95" t="str">
            <v/>
          </cell>
          <cell r="AS95">
            <v>147744</v>
          </cell>
          <cell r="AT95">
            <v>2788116</v>
          </cell>
          <cell r="AU95">
            <v>29000</v>
          </cell>
          <cell r="AV95">
            <v>2759116</v>
          </cell>
          <cell r="AW95">
            <v>2848460</v>
          </cell>
          <cell r="AX95">
            <v>2091100</v>
          </cell>
          <cell r="AZ95">
            <v>757360</v>
          </cell>
          <cell r="BA95">
            <v>2848460</v>
          </cell>
          <cell r="BB95">
            <v>286000</v>
          </cell>
          <cell r="BC95">
            <v>227500</v>
          </cell>
          <cell r="BD95">
            <v>58500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1525800</v>
          </cell>
          <cell r="H96">
            <v>1525800</v>
          </cell>
          <cell r="I96">
            <v>1896500</v>
          </cell>
          <cell r="J96">
            <v>10000</v>
          </cell>
          <cell r="M96">
            <v>43100</v>
          </cell>
          <cell r="N96">
            <v>53100</v>
          </cell>
          <cell r="O96">
            <v>610320</v>
          </cell>
          <cell r="P96" t="str">
            <v/>
          </cell>
          <cell r="R96">
            <v>610320</v>
          </cell>
          <cell r="V96">
            <v>19700</v>
          </cell>
          <cell r="X96">
            <v>354700</v>
          </cell>
          <cell r="Y96">
            <v>354700</v>
          </cell>
          <cell r="AA96" t="str">
            <v/>
          </cell>
          <cell r="AB96">
            <v>2</v>
          </cell>
          <cell r="AC96">
            <v>16000</v>
          </cell>
          <cell r="AD96">
            <v>22</v>
          </cell>
          <cell r="AE96">
            <v>132000</v>
          </cell>
          <cell r="AF96" t="str">
            <v/>
          </cell>
          <cell r="AG96" t="str">
            <v/>
          </cell>
          <cell r="AH96" t="str">
            <v/>
          </cell>
          <cell r="AJ96">
            <v>2711620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 t="str">
            <v/>
          </cell>
          <cell r="AR96">
            <v>1000000</v>
          </cell>
          <cell r="AS96">
            <v>1030744</v>
          </cell>
          <cell r="AT96">
            <v>1680876</v>
          </cell>
          <cell r="AU96">
            <v>27000</v>
          </cell>
          <cell r="AV96">
            <v>1653876</v>
          </cell>
          <cell r="AW96">
            <v>2658520</v>
          </cell>
          <cell r="AX96">
            <v>2048200</v>
          </cell>
          <cell r="AZ96">
            <v>610320</v>
          </cell>
          <cell r="BA96">
            <v>2658520</v>
          </cell>
          <cell r="BB96">
            <v>285600</v>
          </cell>
          <cell r="BC96">
            <v>227200</v>
          </cell>
          <cell r="BD96">
            <v>58400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1476900</v>
          </cell>
          <cell r="H97">
            <v>1476900</v>
          </cell>
          <cell r="I97">
            <v>1492900</v>
          </cell>
          <cell r="J97">
            <v>10000</v>
          </cell>
          <cell r="M97">
            <v>52700</v>
          </cell>
          <cell r="N97">
            <v>62700</v>
          </cell>
          <cell r="O97">
            <v>590760</v>
          </cell>
          <cell r="P97" t="str">
            <v/>
          </cell>
          <cell r="R97">
            <v>590760</v>
          </cell>
          <cell r="V97">
            <v>19700</v>
          </cell>
          <cell r="Y97" t="str">
            <v/>
          </cell>
          <cell r="AA97" t="str">
            <v/>
          </cell>
          <cell r="AB97">
            <v>2</v>
          </cell>
          <cell r="AC97">
            <v>16000</v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J97">
            <v>2310060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P97">
            <v>197000</v>
          </cell>
          <cell r="AQ97" t="str">
            <v/>
          </cell>
          <cell r="AR97">
            <v>1000000</v>
          </cell>
          <cell r="AS97">
            <v>1227744</v>
          </cell>
          <cell r="AT97">
            <v>1082316</v>
          </cell>
          <cell r="AU97">
            <v>23000</v>
          </cell>
          <cell r="AV97">
            <v>1059316</v>
          </cell>
          <cell r="AW97">
            <v>2247360</v>
          </cell>
          <cell r="AX97">
            <v>1656600</v>
          </cell>
          <cell r="AZ97">
            <v>590760</v>
          </cell>
          <cell r="BA97">
            <v>2247360</v>
          </cell>
          <cell r="BB97">
            <v>155400</v>
          </cell>
          <cell r="BC97">
            <v>123600</v>
          </cell>
          <cell r="BD97">
            <v>31800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1706600</v>
          </cell>
          <cell r="H98">
            <v>1706600</v>
          </cell>
          <cell r="I98">
            <v>1722600</v>
          </cell>
          <cell r="J98">
            <v>16000</v>
          </cell>
          <cell r="M98">
            <v>70400</v>
          </cell>
          <cell r="N98">
            <v>86400</v>
          </cell>
          <cell r="O98">
            <v>682640</v>
          </cell>
          <cell r="P98" t="str">
            <v/>
          </cell>
          <cell r="R98">
            <v>682640</v>
          </cell>
          <cell r="V98">
            <v>19700</v>
          </cell>
          <cell r="Y98" t="str">
            <v/>
          </cell>
          <cell r="AA98" t="str">
            <v/>
          </cell>
          <cell r="AB98">
            <v>2</v>
          </cell>
          <cell r="AC98">
            <v>16000</v>
          </cell>
          <cell r="AD98">
            <v>23</v>
          </cell>
          <cell r="AE98">
            <v>138000</v>
          </cell>
          <cell r="AF98" t="str">
            <v/>
          </cell>
          <cell r="AG98" t="str">
            <v/>
          </cell>
          <cell r="AH98" t="str">
            <v/>
          </cell>
          <cell r="AJ98">
            <v>2649340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P98">
            <v>98000</v>
          </cell>
          <cell r="AQ98" t="str">
            <v/>
          </cell>
          <cell r="AR98">
            <v>1000000</v>
          </cell>
          <cell r="AS98">
            <v>1128744</v>
          </cell>
          <cell r="AT98">
            <v>1520596</v>
          </cell>
          <cell r="AU98">
            <v>26000</v>
          </cell>
          <cell r="AV98">
            <v>1494596</v>
          </cell>
          <cell r="AW98">
            <v>2562940</v>
          </cell>
          <cell r="AX98">
            <v>1880300</v>
          </cell>
          <cell r="AZ98">
            <v>682640</v>
          </cell>
          <cell r="BA98">
            <v>2562940</v>
          </cell>
          <cell r="BB98">
            <v>298500</v>
          </cell>
          <cell r="BC98">
            <v>237500</v>
          </cell>
          <cell r="BD98">
            <v>61000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1845500</v>
          </cell>
          <cell r="H99">
            <v>1845500</v>
          </cell>
          <cell r="I99">
            <v>1879000</v>
          </cell>
          <cell r="J99">
            <v>12000</v>
          </cell>
          <cell r="M99">
            <v>59500</v>
          </cell>
          <cell r="N99">
            <v>71500</v>
          </cell>
          <cell r="O99">
            <v>738200</v>
          </cell>
          <cell r="P99" t="str">
            <v/>
          </cell>
          <cell r="Q99">
            <v>6120</v>
          </cell>
          <cell r="R99">
            <v>744320</v>
          </cell>
          <cell r="V99">
            <v>29550</v>
          </cell>
          <cell r="W99">
            <v>17500</v>
          </cell>
          <cell r="Y99">
            <v>17500</v>
          </cell>
          <cell r="AA99" t="str">
            <v/>
          </cell>
          <cell r="AB99">
            <v>2</v>
          </cell>
          <cell r="AC99">
            <v>16000</v>
          </cell>
          <cell r="AD99">
            <v>27</v>
          </cell>
          <cell r="AE99">
            <v>162000</v>
          </cell>
          <cell r="AF99" t="str">
            <v/>
          </cell>
          <cell r="AG99" t="str">
            <v/>
          </cell>
          <cell r="AH99" t="str">
            <v/>
          </cell>
          <cell r="AJ99">
            <v>2886370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P99">
            <v>345000</v>
          </cell>
          <cell r="AQ99" t="str">
            <v/>
          </cell>
          <cell r="AR99">
            <v>1000000</v>
          </cell>
          <cell r="AS99">
            <v>1375744</v>
          </cell>
          <cell r="AT99">
            <v>1510626</v>
          </cell>
          <cell r="AU99">
            <v>29000</v>
          </cell>
          <cell r="AV99">
            <v>1481626</v>
          </cell>
          <cell r="AW99">
            <v>2814870</v>
          </cell>
          <cell r="AX99">
            <v>2070550</v>
          </cell>
          <cell r="AZ99">
            <v>744320</v>
          </cell>
          <cell r="BA99">
            <v>2814870</v>
          </cell>
          <cell r="BB99">
            <v>247700</v>
          </cell>
          <cell r="BC99">
            <v>197000</v>
          </cell>
          <cell r="BD99">
            <v>50700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1491400</v>
          </cell>
          <cell r="H100">
            <v>1491400</v>
          </cell>
          <cell r="I100">
            <v>1507400</v>
          </cell>
          <cell r="J100">
            <v>12000</v>
          </cell>
          <cell r="M100">
            <v>54400</v>
          </cell>
          <cell r="N100">
            <v>66400</v>
          </cell>
          <cell r="O100">
            <v>596560</v>
          </cell>
          <cell r="P100" t="str">
            <v/>
          </cell>
          <cell r="R100">
            <v>596560</v>
          </cell>
          <cell r="V100">
            <v>19700</v>
          </cell>
          <cell r="Y100" t="str">
            <v/>
          </cell>
          <cell r="AA100" t="str">
            <v/>
          </cell>
          <cell r="AB100">
            <v>2</v>
          </cell>
          <cell r="AC100">
            <v>16000</v>
          </cell>
          <cell r="AD100">
            <v>23</v>
          </cell>
          <cell r="AE100">
            <v>138000</v>
          </cell>
          <cell r="AF100" t="str">
            <v/>
          </cell>
          <cell r="AG100" t="str">
            <v/>
          </cell>
          <cell r="AH100" t="str">
            <v/>
          </cell>
          <cell r="AJ100">
            <v>2328060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P100">
            <v>158000</v>
          </cell>
          <cell r="AQ100" t="str">
            <v/>
          </cell>
          <cell r="AR100">
            <v>1000000</v>
          </cell>
          <cell r="AS100">
            <v>1188744</v>
          </cell>
          <cell r="AT100">
            <v>1139316</v>
          </cell>
          <cell r="AU100">
            <v>23000</v>
          </cell>
          <cell r="AV100">
            <v>1116316</v>
          </cell>
          <cell r="AW100">
            <v>2261660</v>
          </cell>
          <cell r="AX100">
            <v>1665100</v>
          </cell>
          <cell r="AZ100">
            <v>596560</v>
          </cell>
          <cell r="BA100">
            <v>2261660</v>
          </cell>
          <cell r="BB100">
            <v>5200</v>
          </cell>
          <cell r="BC100" t="str">
            <v/>
          </cell>
          <cell r="BD100">
            <v>5200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1461800</v>
          </cell>
          <cell r="H101">
            <v>1461800</v>
          </cell>
          <cell r="I101">
            <v>1495300</v>
          </cell>
          <cell r="J101">
            <v>10000</v>
          </cell>
          <cell r="M101">
            <v>48100</v>
          </cell>
          <cell r="N101">
            <v>58100</v>
          </cell>
          <cell r="O101">
            <v>584720</v>
          </cell>
          <cell r="P101" t="str">
            <v/>
          </cell>
          <cell r="Q101">
            <v>6120</v>
          </cell>
          <cell r="R101">
            <v>590840</v>
          </cell>
          <cell r="V101">
            <v>19700</v>
          </cell>
          <cell r="W101">
            <v>17500</v>
          </cell>
          <cell r="Y101">
            <v>17500</v>
          </cell>
          <cell r="AA101" t="str">
            <v/>
          </cell>
          <cell r="AB101">
            <v>2</v>
          </cell>
          <cell r="AC101">
            <v>16000</v>
          </cell>
          <cell r="AD101">
            <v>21</v>
          </cell>
          <cell r="AE101">
            <v>126000</v>
          </cell>
          <cell r="AF101" t="str">
            <v/>
          </cell>
          <cell r="AG101" t="str">
            <v/>
          </cell>
          <cell r="AH101" t="str">
            <v/>
          </cell>
          <cell r="AJ101">
            <v>2289940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P101">
            <v>36000</v>
          </cell>
          <cell r="AQ101" t="str">
            <v/>
          </cell>
          <cell r="AR101">
            <v>1000000</v>
          </cell>
          <cell r="AS101">
            <v>1066744</v>
          </cell>
          <cell r="AT101">
            <v>1223196</v>
          </cell>
          <cell r="AU101">
            <v>23000</v>
          </cell>
          <cell r="AV101">
            <v>1200196</v>
          </cell>
          <cell r="AW101">
            <v>2231840</v>
          </cell>
          <cell r="AX101">
            <v>1641000</v>
          </cell>
          <cell r="AZ101">
            <v>590840</v>
          </cell>
          <cell r="BA101">
            <v>2231840</v>
          </cell>
          <cell r="BB101">
            <v>252200</v>
          </cell>
          <cell r="BC101">
            <v>200600</v>
          </cell>
          <cell r="BD101">
            <v>51600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1987300</v>
          </cell>
          <cell r="H102">
            <v>1987300</v>
          </cell>
          <cell r="I102">
            <v>2020800</v>
          </cell>
          <cell r="J102">
            <v>16000</v>
          </cell>
          <cell r="M102">
            <v>62900</v>
          </cell>
          <cell r="N102">
            <v>78900</v>
          </cell>
          <cell r="O102">
            <v>794920</v>
          </cell>
          <cell r="P102" t="str">
            <v/>
          </cell>
          <cell r="Q102">
            <v>6120</v>
          </cell>
          <cell r="R102">
            <v>801040</v>
          </cell>
          <cell r="V102">
            <v>19700</v>
          </cell>
          <cell r="W102">
            <v>17500</v>
          </cell>
          <cell r="Y102">
            <v>17500</v>
          </cell>
          <cell r="AA102" t="str">
            <v/>
          </cell>
          <cell r="AB102">
            <v>2</v>
          </cell>
          <cell r="AC102">
            <v>16000</v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J102">
            <v>3094440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P102">
            <v>162000</v>
          </cell>
          <cell r="AQ102" t="str">
            <v/>
          </cell>
          <cell r="AR102">
            <v>1000000</v>
          </cell>
          <cell r="AS102">
            <v>1192744</v>
          </cell>
          <cell r="AT102">
            <v>1901696</v>
          </cell>
          <cell r="AU102">
            <v>31000</v>
          </cell>
          <cell r="AV102">
            <v>1870696</v>
          </cell>
          <cell r="AW102">
            <v>3015540</v>
          </cell>
          <cell r="AX102">
            <v>2214500</v>
          </cell>
          <cell r="AZ102">
            <v>801040</v>
          </cell>
          <cell r="BA102">
            <v>3015540</v>
          </cell>
          <cell r="BB102">
            <v>300300</v>
          </cell>
          <cell r="BC102">
            <v>238900</v>
          </cell>
          <cell r="BD102">
            <v>61400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1684900</v>
          </cell>
          <cell r="H103">
            <v>1684900</v>
          </cell>
          <cell r="I103">
            <v>1700900</v>
          </cell>
          <cell r="J103">
            <v>14000</v>
          </cell>
          <cell r="M103">
            <v>66700</v>
          </cell>
          <cell r="N103">
            <v>80700</v>
          </cell>
          <cell r="O103">
            <v>673960</v>
          </cell>
          <cell r="P103" t="str">
            <v/>
          </cell>
          <cell r="R103">
            <v>673960</v>
          </cell>
          <cell r="V103">
            <v>13700</v>
          </cell>
          <cell r="Y103" t="str">
            <v/>
          </cell>
          <cell r="AA103" t="str">
            <v/>
          </cell>
          <cell r="AB103">
            <v>2</v>
          </cell>
          <cell r="AC103">
            <v>16000</v>
          </cell>
          <cell r="AD103">
            <v>25</v>
          </cell>
          <cell r="AE103">
            <v>150000</v>
          </cell>
          <cell r="AF103" t="str">
            <v/>
          </cell>
          <cell r="AG103" t="str">
            <v/>
          </cell>
          <cell r="AH103" t="str">
            <v/>
          </cell>
          <cell r="AJ103">
            <v>2619260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P103">
            <v>287000</v>
          </cell>
          <cell r="AQ103" t="str">
            <v/>
          </cell>
          <cell r="AR103">
            <v>1000000</v>
          </cell>
          <cell r="AS103">
            <v>1308420</v>
          </cell>
          <cell r="AT103">
            <v>1310840</v>
          </cell>
          <cell r="AU103">
            <v>26000</v>
          </cell>
          <cell r="AV103">
            <v>1284840</v>
          </cell>
          <cell r="AW103">
            <v>2538560</v>
          </cell>
          <cell r="AX103">
            <v>1864600</v>
          </cell>
          <cell r="AZ103">
            <v>673960</v>
          </cell>
          <cell r="BA103">
            <v>2538560</v>
          </cell>
          <cell r="BB103">
            <v>289300</v>
          </cell>
          <cell r="BC103">
            <v>230100</v>
          </cell>
          <cell r="BD103">
            <v>59200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1660500</v>
          </cell>
          <cell r="H104">
            <v>1660500</v>
          </cell>
          <cell r="I104">
            <v>1676500</v>
          </cell>
          <cell r="J104">
            <v>12000</v>
          </cell>
          <cell r="M104">
            <v>53400</v>
          </cell>
          <cell r="N104">
            <v>65400</v>
          </cell>
          <cell r="O104">
            <v>664200</v>
          </cell>
          <cell r="P104" t="str">
            <v/>
          </cell>
          <cell r="R104">
            <v>664200</v>
          </cell>
          <cell r="V104">
            <v>13700</v>
          </cell>
          <cell r="Y104" t="str">
            <v/>
          </cell>
          <cell r="AA104" t="str">
            <v/>
          </cell>
          <cell r="AB104">
            <v>2</v>
          </cell>
          <cell r="AC104">
            <v>16000</v>
          </cell>
          <cell r="AD104">
            <v>24</v>
          </cell>
          <cell r="AE104">
            <v>144000</v>
          </cell>
          <cell r="AF104" t="str">
            <v/>
          </cell>
          <cell r="AG104" t="str">
            <v/>
          </cell>
          <cell r="AH104" t="str">
            <v/>
          </cell>
          <cell r="AJ104">
            <v>2563800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P104">
            <v>54000</v>
          </cell>
          <cell r="AQ104" t="str">
            <v/>
          </cell>
          <cell r="AR104">
            <v>1000000</v>
          </cell>
          <cell r="AS104">
            <v>1075420</v>
          </cell>
          <cell r="AT104">
            <v>1488380</v>
          </cell>
          <cell r="AU104">
            <v>26000</v>
          </cell>
          <cell r="AV104">
            <v>1462380</v>
          </cell>
          <cell r="AW104">
            <v>2498400</v>
          </cell>
          <cell r="AX104">
            <v>1834200</v>
          </cell>
          <cell r="AZ104">
            <v>664200</v>
          </cell>
          <cell r="BA104">
            <v>2498400</v>
          </cell>
          <cell r="BB104">
            <v>271800</v>
          </cell>
          <cell r="BC104">
            <v>216200</v>
          </cell>
          <cell r="BD104">
            <v>55600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1973600</v>
          </cell>
          <cell r="H105">
            <v>1973600</v>
          </cell>
          <cell r="I105">
            <v>1989600</v>
          </cell>
          <cell r="J105">
            <v>14000</v>
          </cell>
          <cell r="M105">
            <v>71400</v>
          </cell>
          <cell r="N105">
            <v>85400</v>
          </cell>
          <cell r="O105">
            <v>789440</v>
          </cell>
          <cell r="P105" t="str">
            <v/>
          </cell>
          <cell r="R105">
            <v>789440</v>
          </cell>
          <cell r="V105">
            <v>20550</v>
          </cell>
          <cell r="Y105" t="str">
            <v/>
          </cell>
          <cell r="AA105" t="str">
            <v/>
          </cell>
          <cell r="AB105">
            <v>2</v>
          </cell>
          <cell r="AC105">
            <v>16000</v>
          </cell>
          <cell r="AD105">
            <v>28</v>
          </cell>
          <cell r="AE105">
            <v>168000</v>
          </cell>
          <cell r="AF105" t="str">
            <v/>
          </cell>
          <cell r="AG105" t="str">
            <v/>
          </cell>
          <cell r="AH105" t="str">
            <v/>
          </cell>
          <cell r="AJ105">
            <v>3052990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P105">
            <v>376000</v>
          </cell>
          <cell r="AQ105" t="str">
            <v/>
          </cell>
          <cell r="AR105">
            <v>1000000</v>
          </cell>
          <cell r="AS105">
            <v>1397420</v>
          </cell>
          <cell r="AT105">
            <v>1655570</v>
          </cell>
          <cell r="AU105">
            <v>31000</v>
          </cell>
          <cell r="AV105">
            <v>1624570</v>
          </cell>
          <cell r="AW105">
            <v>2967590</v>
          </cell>
          <cell r="AX105">
            <v>2178150</v>
          </cell>
          <cell r="AZ105">
            <v>789440</v>
          </cell>
          <cell r="BA105">
            <v>2967590</v>
          </cell>
          <cell r="BB105">
            <v>302100</v>
          </cell>
          <cell r="BC105">
            <v>240300</v>
          </cell>
          <cell r="BD105">
            <v>61800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1889600</v>
          </cell>
          <cell r="H106">
            <v>1889600</v>
          </cell>
          <cell r="I106">
            <v>1905600</v>
          </cell>
          <cell r="J106">
            <v>14000</v>
          </cell>
          <cell r="M106">
            <v>64900</v>
          </cell>
          <cell r="N106">
            <v>78900</v>
          </cell>
          <cell r="O106">
            <v>755840</v>
          </cell>
          <cell r="P106" t="str">
            <v/>
          </cell>
          <cell r="R106">
            <v>755840</v>
          </cell>
          <cell r="V106">
            <v>13700</v>
          </cell>
          <cell r="Y106" t="str">
            <v/>
          </cell>
          <cell r="AA106" t="str">
            <v/>
          </cell>
          <cell r="AB106">
            <v>2</v>
          </cell>
          <cell r="AC106">
            <v>16000</v>
          </cell>
          <cell r="AD106">
            <v>28</v>
          </cell>
          <cell r="AE106">
            <v>168000</v>
          </cell>
          <cell r="AF106" t="str">
            <v/>
          </cell>
          <cell r="AG106" t="str">
            <v/>
          </cell>
          <cell r="AH106" t="str">
            <v/>
          </cell>
          <cell r="AJ106">
            <v>2922040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P106">
            <v>293000</v>
          </cell>
          <cell r="AQ106" t="str">
            <v/>
          </cell>
          <cell r="AR106">
            <v>1000000</v>
          </cell>
          <cell r="AS106">
            <v>1314420</v>
          </cell>
          <cell r="AT106">
            <v>1607620</v>
          </cell>
          <cell r="AU106">
            <v>29000</v>
          </cell>
          <cell r="AV106">
            <v>1578620</v>
          </cell>
          <cell r="AW106">
            <v>2843140</v>
          </cell>
          <cell r="AX106">
            <v>2087300</v>
          </cell>
          <cell r="AZ106">
            <v>755840</v>
          </cell>
          <cell r="BA106">
            <v>2843140</v>
          </cell>
          <cell r="BB106">
            <v>302500</v>
          </cell>
          <cell r="BC106">
            <v>240600</v>
          </cell>
          <cell r="BD106">
            <v>61900</v>
          </cell>
        </row>
        <row r="107">
          <cell r="B107" t="str">
            <v>t36 Total</v>
          </cell>
          <cell r="D107">
            <v>21</v>
          </cell>
          <cell r="E107">
            <v>57.46</v>
          </cell>
          <cell r="F107" t="str">
            <v/>
          </cell>
          <cell r="G107">
            <v>35832794</v>
          </cell>
          <cell r="H107">
            <v>35832794</v>
          </cell>
          <cell r="I107">
            <v>36580994</v>
          </cell>
          <cell r="J107">
            <v>266000</v>
          </cell>
          <cell r="K107" t="str">
            <v/>
          </cell>
          <cell r="L107" t="str">
            <v/>
          </cell>
          <cell r="M107">
            <v>1209742</v>
          </cell>
          <cell r="N107">
            <v>1475742</v>
          </cell>
          <cell r="O107">
            <v>14333070</v>
          </cell>
          <cell r="P107" t="str">
            <v/>
          </cell>
          <cell r="Q107">
            <v>18360</v>
          </cell>
          <cell r="R107">
            <v>14351430</v>
          </cell>
          <cell r="S107">
            <v>21000</v>
          </cell>
          <cell r="T107" t="str">
            <v/>
          </cell>
          <cell r="U107" t="str">
            <v/>
          </cell>
          <cell r="V107">
            <v>508500</v>
          </cell>
          <cell r="W107">
            <v>52500</v>
          </cell>
          <cell r="X107">
            <v>354700</v>
          </cell>
          <cell r="Y107">
            <v>407200</v>
          </cell>
          <cell r="Z107" t="str">
            <v/>
          </cell>
          <cell r="AA107" t="str">
            <v/>
          </cell>
          <cell r="AB107">
            <v>40</v>
          </cell>
          <cell r="AC107">
            <v>320000</v>
          </cell>
          <cell r="AD107">
            <v>523</v>
          </cell>
          <cell r="AE107">
            <v>3138000</v>
          </cell>
          <cell r="AF107" t="str">
            <v/>
          </cell>
          <cell r="AG107">
            <v>125800</v>
          </cell>
          <cell r="AH107">
            <v>125800</v>
          </cell>
          <cell r="AI107" t="str">
            <v/>
          </cell>
          <cell r="AJ107">
            <v>56180466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>
            <v>4291000</v>
          </cell>
          <cell r="AQ107" t="str">
            <v/>
          </cell>
          <cell r="AR107">
            <v>20000000</v>
          </cell>
          <cell r="AS107">
            <v>25014996</v>
          </cell>
          <cell r="AT107">
            <v>31165470</v>
          </cell>
          <cell r="AU107">
            <v>560000</v>
          </cell>
          <cell r="AV107">
            <v>30605470</v>
          </cell>
          <cell r="AW107">
            <v>54704724</v>
          </cell>
          <cell r="AX107">
            <v>40353294</v>
          </cell>
          <cell r="AY107" t="str">
            <v/>
          </cell>
          <cell r="AZ107">
            <v>14351430</v>
          </cell>
          <cell r="BA107">
            <v>54704724</v>
          </cell>
          <cell r="BB107">
            <v>5313688</v>
          </cell>
          <cell r="BC107">
            <v>4222851</v>
          </cell>
          <cell r="BD107">
            <v>1090837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2064572</v>
          </cell>
          <cell r="H108">
            <v>2064572</v>
          </cell>
          <cell r="I108">
            <v>2064572</v>
          </cell>
          <cell r="N108" t="str">
            <v/>
          </cell>
          <cell r="O108">
            <v>825820</v>
          </cell>
          <cell r="P108" t="str">
            <v/>
          </cell>
          <cell r="R108">
            <v>825820</v>
          </cell>
          <cell r="V108">
            <v>39130</v>
          </cell>
          <cell r="Y108" t="str">
            <v/>
          </cell>
          <cell r="AA108" t="str">
            <v/>
          </cell>
          <cell r="AC108" t="str">
            <v/>
          </cell>
          <cell r="AD108">
            <v>24</v>
          </cell>
          <cell r="AE108">
            <v>144000</v>
          </cell>
          <cell r="AF108" t="str">
            <v/>
          </cell>
          <cell r="AG108" t="str">
            <v/>
          </cell>
          <cell r="AH108" t="str">
            <v/>
          </cell>
          <cell r="AJ108">
            <v>3073522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P108">
            <v>516000</v>
          </cell>
          <cell r="AQ108" t="str">
            <v/>
          </cell>
          <cell r="AR108">
            <v>1500000</v>
          </cell>
          <cell r="AS108">
            <v>2056698</v>
          </cell>
          <cell r="AT108">
            <v>1016824</v>
          </cell>
          <cell r="AU108">
            <v>31000</v>
          </cell>
          <cell r="AV108">
            <v>985824</v>
          </cell>
          <cell r="AW108">
            <v>3073522</v>
          </cell>
          <cell r="AX108">
            <v>2247702</v>
          </cell>
          <cell r="AZ108">
            <v>825820</v>
          </cell>
          <cell r="BA108">
            <v>3073522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1814530</v>
          </cell>
          <cell r="H109">
            <v>1814530</v>
          </cell>
          <cell r="I109">
            <v>1814530</v>
          </cell>
          <cell r="N109" t="str">
            <v/>
          </cell>
          <cell r="O109">
            <v>725810</v>
          </cell>
          <cell r="P109" t="str">
            <v/>
          </cell>
          <cell r="R109">
            <v>725810</v>
          </cell>
          <cell r="V109">
            <v>42150</v>
          </cell>
          <cell r="Y109" t="str">
            <v/>
          </cell>
          <cell r="AA109" t="str">
            <v/>
          </cell>
          <cell r="AC109" t="str">
            <v/>
          </cell>
          <cell r="AD109">
            <v>24</v>
          </cell>
          <cell r="AE109">
            <v>144000</v>
          </cell>
          <cell r="AF109" t="str">
            <v/>
          </cell>
          <cell r="AG109" t="str">
            <v/>
          </cell>
          <cell r="AH109" t="str">
            <v/>
          </cell>
          <cell r="AJ109">
            <v>2726490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P109">
            <v>212000</v>
          </cell>
          <cell r="AQ109" t="str">
            <v/>
          </cell>
          <cell r="AR109">
            <v>1500000</v>
          </cell>
          <cell r="AS109">
            <v>1755848</v>
          </cell>
          <cell r="AT109">
            <v>970642</v>
          </cell>
          <cell r="AU109">
            <v>27000</v>
          </cell>
          <cell r="AV109">
            <v>943642</v>
          </cell>
          <cell r="AW109">
            <v>2726490</v>
          </cell>
          <cell r="AX109">
            <v>2000680</v>
          </cell>
          <cell r="AZ109">
            <v>725810</v>
          </cell>
          <cell r="BA109">
            <v>2726490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1814530</v>
          </cell>
          <cell r="H110">
            <v>1814530</v>
          </cell>
          <cell r="I110">
            <v>1814530</v>
          </cell>
          <cell r="N110" t="str">
            <v/>
          </cell>
          <cell r="O110">
            <v>725810</v>
          </cell>
          <cell r="P110" t="str">
            <v/>
          </cell>
          <cell r="R110">
            <v>725810</v>
          </cell>
          <cell r="V110">
            <v>36090</v>
          </cell>
          <cell r="Y110" t="str">
            <v/>
          </cell>
          <cell r="AA110" t="str">
            <v/>
          </cell>
          <cell r="AC110" t="str">
            <v/>
          </cell>
          <cell r="AD110">
            <v>24</v>
          </cell>
          <cell r="AE110">
            <v>144000</v>
          </cell>
          <cell r="AF110" t="str">
            <v/>
          </cell>
          <cell r="AG110" t="str">
            <v/>
          </cell>
          <cell r="AH110" t="str">
            <v/>
          </cell>
          <cell r="AJ110">
            <v>2720430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P110">
            <v>210000</v>
          </cell>
          <cell r="AQ110" t="str">
            <v/>
          </cell>
          <cell r="AR110">
            <v>1000000</v>
          </cell>
          <cell r="AS110">
            <v>1247548</v>
          </cell>
          <cell r="AT110">
            <v>1472882</v>
          </cell>
          <cell r="AU110">
            <v>27000</v>
          </cell>
          <cell r="AV110">
            <v>1445882</v>
          </cell>
          <cell r="AW110">
            <v>2720430</v>
          </cell>
          <cell r="AX110">
            <v>1994620</v>
          </cell>
          <cell r="AZ110">
            <v>725810</v>
          </cell>
          <cell r="BA110">
            <v>2720430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1814530</v>
          </cell>
          <cell r="H111">
            <v>1814530</v>
          </cell>
          <cell r="I111">
            <v>1814530</v>
          </cell>
          <cell r="N111" t="str">
            <v/>
          </cell>
          <cell r="O111">
            <v>725810</v>
          </cell>
          <cell r="P111" t="str">
            <v/>
          </cell>
          <cell r="R111">
            <v>725810</v>
          </cell>
          <cell r="V111">
            <v>22690</v>
          </cell>
          <cell r="Y111" t="str">
            <v/>
          </cell>
          <cell r="AA111" t="str">
            <v/>
          </cell>
          <cell r="AC111" t="str">
            <v/>
          </cell>
          <cell r="AD111">
            <v>24</v>
          </cell>
          <cell r="AE111">
            <v>144000</v>
          </cell>
          <cell r="AF111" t="str">
            <v/>
          </cell>
          <cell r="AG111" t="str">
            <v/>
          </cell>
          <cell r="AH111" t="str">
            <v/>
          </cell>
          <cell r="AJ111">
            <v>2707030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P111">
            <v>212000</v>
          </cell>
          <cell r="AQ111" t="str">
            <v/>
          </cell>
          <cell r="AR111">
            <v>1000000</v>
          </cell>
          <cell r="AS111">
            <v>1247406</v>
          </cell>
          <cell r="AT111">
            <v>1459624</v>
          </cell>
          <cell r="AU111">
            <v>27000</v>
          </cell>
          <cell r="AV111">
            <v>1432624</v>
          </cell>
          <cell r="AW111">
            <v>2707030</v>
          </cell>
          <cell r="AX111">
            <v>1981220</v>
          </cell>
          <cell r="AZ111">
            <v>725810</v>
          </cell>
          <cell r="BA111">
            <v>2707030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1814530</v>
          </cell>
          <cell r="H112">
            <v>1814530</v>
          </cell>
          <cell r="I112">
            <v>1814530</v>
          </cell>
          <cell r="N112" t="str">
            <v/>
          </cell>
          <cell r="O112">
            <v>725810</v>
          </cell>
          <cell r="P112" t="str">
            <v/>
          </cell>
          <cell r="R112">
            <v>725810</v>
          </cell>
          <cell r="V112">
            <v>20590</v>
          </cell>
          <cell r="Y112" t="str">
            <v/>
          </cell>
          <cell r="AA112" t="str">
            <v/>
          </cell>
          <cell r="AC112" t="str">
            <v/>
          </cell>
          <cell r="AD112">
            <v>24</v>
          </cell>
          <cell r="AE112">
            <v>144000</v>
          </cell>
          <cell r="AF112" t="str">
            <v/>
          </cell>
          <cell r="AG112" t="str">
            <v/>
          </cell>
          <cell r="AH112" t="str">
            <v/>
          </cell>
          <cell r="AJ112">
            <v>2704930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P112">
            <v>207000</v>
          </cell>
          <cell r="AQ112" t="str">
            <v/>
          </cell>
          <cell r="AR112">
            <v>1000000</v>
          </cell>
          <cell r="AS112">
            <v>1239130</v>
          </cell>
          <cell r="AT112">
            <v>1465800</v>
          </cell>
          <cell r="AU112">
            <v>27000</v>
          </cell>
          <cell r="AV112">
            <v>1438800</v>
          </cell>
          <cell r="AW112">
            <v>2704930</v>
          </cell>
          <cell r="AX112">
            <v>1979120</v>
          </cell>
          <cell r="AZ112">
            <v>725810</v>
          </cell>
          <cell r="BA112">
            <v>2704930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1017000</v>
          </cell>
          <cell r="H113">
            <v>1017000</v>
          </cell>
          <cell r="I113">
            <v>1017000</v>
          </cell>
          <cell r="N113" t="str">
            <v/>
          </cell>
          <cell r="O113">
            <v>406800</v>
          </cell>
          <cell r="P113" t="str">
            <v/>
          </cell>
          <cell r="R113">
            <v>406800</v>
          </cell>
          <cell r="V113">
            <v>19540</v>
          </cell>
          <cell r="Y113" t="str">
            <v/>
          </cell>
          <cell r="AA113" t="str">
            <v/>
          </cell>
          <cell r="AC113" t="str">
            <v/>
          </cell>
          <cell r="AD113">
            <v>24</v>
          </cell>
          <cell r="AE113">
            <v>144000</v>
          </cell>
          <cell r="AF113" t="str">
            <v/>
          </cell>
          <cell r="AG113" t="str">
            <v/>
          </cell>
          <cell r="AH113" t="str">
            <v/>
          </cell>
          <cell r="AJ113">
            <v>1587340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 t="str">
            <v/>
          </cell>
          <cell r="AR113">
            <v>1000000</v>
          </cell>
          <cell r="AS113">
            <v>1030492</v>
          </cell>
          <cell r="AT113">
            <v>556848</v>
          </cell>
          <cell r="AU113">
            <v>16000</v>
          </cell>
          <cell r="AV113">
            <v>540848</v>
          </cell>
          <cell r="AW113">
            <v>1587340</v>
          </cell>
          <cell r="AX113">
            <v>1180540</v>
          </cell>
          <cell r="AZ113">
            <v>406800</v>
          </cell>
          <cell r="BA113">
            <v>1587340</v>
          </cell>
        </row>
        <row r="114">
          <cell r="B114" t="str">
            <v>c®3 Total</v>
          </cell>
          <cell r="D114">
            <v>6</v>
          </cell>
          <cell r="E114">
            <v>34.03</v>
          </cell>
          <cell r="F114" t="str">
            <v/>
          </cell>
          <cell r="G114">
            <v>10339692</v>
          </cell>
          <cell r="H114">
            <v>10339692</v>
          </cell>
          <cell r="I114">
            <v>10339692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4135860</v>
          </cell>
          <cell r="P114" t="str">
            <v/>
          </cell>
          <cell r="Q114" t="str">
            <v/>
          </cell>
          <cell r="R114">
            <v>4135860</v>
          </cell>
          <cell r="S114" t="str">
            <v/>
          </cell>
          <cell r="T114" t="str">
            <v/>
          </cell>
          <cell r="U114" t="str">
            <v/>
          </cell>
          <cell r="V114">
            <v>180190</v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144</v>
          </cell>
          <cell r="AE114">
            <v>864000</v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>
            <v>15519742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>
            <v>1357000</v>
          </cell>
          <cell r="AQ114" t="str">
            <v/>
          </cell>
          <cell r="AR114">
            <v>7000000</v>
          </cell>
          <cell r="AS114">
            <v>8577122</v>
          </cell>
          <cell r="AT114">
            <v>6942620</v>
          </cell>
          <cell r="AU114">
            <v>155000</v>
          </cell>
          <cell r="AV114">
            <v>6787620</v>
          </cell>
          <cell r="AW114">
            <v>15519742</v>
          </cell>
          <cell r="AX114">
            <v>11383882</v>
          </cell>
          <cell r="AY114" t="str">
            <v/>
          </cell>
          <cell r="AZ114">
            <v>4135860</v>
          </cell>
          <cell r="BA114">
            <v>15519742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opthue"/>
      <sheetName val="Sheet2 (2)"/>
      <sheetName val="Sheet2 (3)"/>
      <sheetName val="dsthue8"/>
      <sheetName val="Chialuong34"/>
      <sheetName val="Sheet1 (2)"/>
      <sheetName val="thluong"/>
      <sheetName val="bhxh"/>
      <sheetName val="sobhxh"/>
      <sheetName val="soluong"/>
      <sheetName val="soluong (2)"/>
      <sheetName val="donvi"/>
      <sheetName val="dsnv"/>
      <sheetName val="Chialuong34 (2)"/>
      <sheetName val="luong"/>
      <sheetName val="Chialuong32"/>
      <sheetName val="luong (2)"/>
      <sheetName val="Sheet1"/>
      <sheetName val="Sheet2"/>
      <sheetName val="Thuegoc (2)"/>
      <sheetName val="dsachthuong"/>
      <sheetName val="Thopth"/>
      <sheetName val="Thopth (2)"/>
      <sheetName val="dsthue8 (2)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4">
          <cell r="A4" t="str">
            <v>M· NV</v>
          </cell>
          <cell r="C4" t="str">
            <v>Hä vµ tªn</v>
          </cell>
          <cell r="D4" t="str">
            <v>ChÊm
c«ng</v>
          </cell>
          <cell r="E4" t="str">
            <v>hsl</v>
          </cell>
          <cell r="F4" t="str">
            <v>L­¬ng SP
häc</v>
          </cell>
          <cell r="G4" t="str">
            <v>L­¬ng SP
T11</v>
          </cell>
          <cell r="H4" t="str">
            <v>L­¬ng SP</v>
          </cell>
          <cell r="I4" t="str">
            <v>L­¬ng 
®/gi¸</v>
          </cell>
          <cell r="J4" t="str">
            <v>phô cÊp</v>
          </cell>
          <cell r="O4" t="str">
            <v>T¨ng 30% &amp;25%</v>
          </cell>
          <cell r="R4" t="str">
            <v>t¨ng sp</v>
          </cell>
          <cell r="S4" t="str">
            <v>tæ
truëng</v>
          </cell>
          <cell r="T4" t="str">
            <v>TNLD</v>
          </cell>
          <cell r="U4" t="str">
            <v>trî gi¸o
ch÷a bÖnh</v>
          </cell>
          <cell r="V4" t="str">
            <v>Thªm giê 1/1/2002</v>
          </cell>
          <cell r="W4" t="str">
            <v>häc, ct¸c</v>
          </cell>
          <cell r="X4" t="str">
            <v>phÐp
chÕ ®é</v>
          </cell>
          <cell r="Y4" t="str">
            <v>L­¬ng 
thêi gian</v>
          </cell>
          <cell r="Z4" t="str">
            <v>b¶o d­ìng</v>
          </cell>
          <cell r="AB4" t="str">
            <v>Chê viÖc</v>
          </cell>
          <cell r="AD4" t="str">
            <v>¨n ca</v>
          </cell>
          <cell r="AE4" t="str">
            <v>¨n ca</v>
          </cell>
          <cell r="AF4" t="str">
            <v>BHXH</v>
          </cell>
          <cell r="AH4" t="str">
            <v>BHXH</v>
          </cell>
          <cell r="AI4" t="str">
            <v>th­ëng LN 2001</v>
          </cell>
          <cell r="AJ4" t="str">
            <v>tæng
céng</v>
          </cell>
          <cell r="AK4" t="str">
            <v>BHXH</v>
          </cell>
          <cell r="AL4" t="str">
            <v>BHYT</v>
          </cell>
          <cell r="AM4" t="str">
            <v>nu«i
con</v>
          </cell>
          <cell r="AN4" t="str">
            <v>gi¸m chi TTN
do nhÇm</v>
          </cell>
          <cell r="AO4" t="str">
            <v>thuÕ
TN kú nµy</v>
          </cell>
          <cell r="AP4" t="str">
            <v>thuÕ
TN kú tr­íc</v>
          </cell>
          <cell r="AQ4" t="str">
            <v>T¨ng TN
24/11</v>
          </cell>
          <cell r="AR4" t="str">
            <v>T¹m
øng</v>
          </cell>
          <cell r="AS4" t="str">
            <v>Céng
k/trõ</v>
          </cell>
          <cell r="AT4" t="str">
            <v>cßn
l¹i</v>
          </cell>
          <cell r="AU4" t="str">
            <v>Trõ 
c®oµn</v>
          </cell>
          <cell r="AV4" t="str">
            <v>tiÒn
®­îc lÜnh</v>
          </cell>
          <cell r="AW4" t="str">
            <v>Thu nhËp chÞu thuÕ</v>
          </cell>
        </row>
        <row r="5">
          <cell r="J5" t="str">
            <v>®éc
h¹i</v>
          </cell>
          <cell r="K5" t="str">
            <v>H¹ long</v>
          </cell>
          <cell r="L5" t="str">
            <v>§T
L§ bxÕp</v>
          </cell>
          <cell r="M5" t="str">
            <v>§T</v>
          </cell>
          <cell r="N5" t="str">
            <v>Tæng
phô cÊp</v>
          </cell>
          <cell r="O5" t="str">
            <v>40% SP</v>
          </cell>
          <cell r="P5" t="str">
            <v>88%</v>
          </cell>
          <cell r="Q5" t="str">
            <v>35%</v>
          </cell>
          <cell r="R5" t="str">
            <v>Tæng</v>
          </cell>
          <cell r="Z5" t="str">
            <v>c«ng</v>
          </cell>
          <cell r="AA5" t="str">
            <v>tiÒn</v>
          </cell>
          <cell r="AB5" t="str">
            <v>c«ng</v>
          </cell>
          <cell r="AC5" t="str">
            <v>tiÒn</v>
          </cell>
          <cell r="AE5" t="str">
            <v>tiÒn</v>
          </cell>
          <cell r="AF5" t="str">
            <v>n¨m 2000</v>
          </cell>
          <cell r="AG5" t="str">
            <v>n¨m 2002</v>
          </cell>
          <cell r="AH5" t="str">
            <v>céng</v>
          </cell>
          <cell r="AX5" t="str">
            <v>tiÒn l­¬ng</v>
          </cell>
          <cell r="AY5" t="str">
            <v>tiÒn th­ëng</v>
          </cell>
          <cell r="AZ5" t="str">
            <v>tn kh¸c</v>
          </cell>
          <cell r="BA5" t="str">
            <v>céng</v>
          </cell>
        </row>
        <row r="6">
          <cell r="A6" t="str">
            <v>t320001</v>
          </cell>
          <cell r="B6" t="str">
            <v>t32</v>
          </cell>
          <cell r="C6" t="str">
            <v>Ph¹m V¨n TiÕn</v>
          </cell>
          <cell r="D6">
            <v>1</v>
          </cell>
          <cell r="E6">
            <v>3.46</v>
          </cell>
          <cell r="G6">
            <v>1592567</v>
          </cell>
          <cell r="H6">
            <v>1592567</v>
          </cell>
          <cell r="I6">
            <v>1613567</v>
          </cell>
          <cell r="J6">
            <v>8000</v>
          </cell>
          <cell r="M6">
            <v>55197</v>
          </cell>
          <cell r="N6">
            <v>63197</v>
          </cell>
          <cell r="O6">
            <v>637000</v>
          </cell>
          <cell r="P6" t="str">
            <v/>
          </cell>
          <cell r="R6">
            <v>637000</v>
          </cell>
          <cell r="S6">
            <v>21000</v>
          </cell>
          <cell r="Y6" t="str">
            <v/>
          </cell>
          <cell r="AA6" t="str">
            <v/>
          </cell>
          <cell r="AC6" t="str">
            <v/>
          </cell>
          <cell r="AD6">
            <v>26</v>
          </cell>
          <cell r="AE6">
            <v>156000</v>
          </cell>
          <cell r="AF6" t="str">
            <v/>
          </cell>
          <cell r="AG6" t="str">
            <v/>
          </cell>
          <cell r="AH6" t="str">
            <v/>
          </cell>
          <cell r="AI6">
            <v>436697</v>
          </cell>
          <cell r="AJ6">
            <v>2906461</v>
          </cell>
          <cell r="AK6">
            <v>36330</v>
          </cell>
          <cell r="AL6">
            <v>7266</v>
          </cell>
          <cell r="AM6" t="str">
            <v/>
          </cell>
          <cell r="AO6" t="str">
            <v/>
          </cell>
          <cell r="AQ6">
            <v>436697</v>
          </cell>
          <cell r="AR6">
            <v>1500000</v>
          </cell>
          <cell r="AS6">
            <v>1980293</v>
          </cell>
          <cell r="AT6">
            <v>926168</v>
          </cell>
          <cell r="AU6">
            <v>29000</v>
          </cell>
          <cell r="AV6">
            <v>897168</v>
          </cell>
          <cell r="AW6">
            <v>2843264</v>
          </cell>
          <cell r="AX6">
            <v>1769567</v>
          </cell>
          <cell r="AZ6">
            <v>1073697</v>
          </cell>
          <cell r="BA6">
            <v>2843264</v>
          </cell>
          <cell r="BB6">
            <v>295575</v>
          </cell>
          <cell r="BC6">
            <v>234316</v>
          </cell>
          <cell r="BD6">
            <v>61259</v>
          </cell>
          <cell r="BE6">
            <v>1592567</v>
          </cell>
        </row>
        <row r="7">
          <cell r="A7" t="str">
            <v>t320002</v>
          </cell>
          <cell r="B7" t="str">
            <v>t32</v>
          </cell>
          <cell r="C7" t="str">
            <v>NguyÔn V¨n Ninh</v>
          </cell>
          <cell r="D7">
            <v>1</v>
          </cell>
          <cell r="E7">
            <v>3.46</v>
          </cell>
          <cell r="G7">
            <v>1444400</v>
          </cell>
          <cell r="H7">
            <v>1444400</v>
          </cell>
          <cell r="I7">
            <v>1444400</v>
          </cell>
          <cell r="J7">
            <v>6000</v>
          </cell>
          <cell r="M7">
            <v>46460</v>
          </cell>
          <cell r="N7">
            <v>52460</v>
          </cell>
          <cell r="O7">
            <v>577760</v>
          </cell>
          <cell r="P7" t="str">
            <v/>
          </cell>
          <cell r="R7">
            <v>577760</v>
          </cell>
          <cell r="Y7" t="str">
            <v/>
          </cell>
          <cell r="AA7" t="str">
            <v/>
          </cell>
          <cell r="AC7" t="str">
            <v/>
          </cell>
          <cell r="AD7">
            <v>25</v>
          </cell>
          <cell r="AE7">
            <v>150000</v>
          </cell>
          <cell r="AF7" t="str">
            <v/>
          </cell>
          <cell r="AG7" t="str">
            <v/>
          </cell>
          <cell r="AH7" t="str">
            <v/>
          </cell>
          <cell r="AI7">
            <v>559748</v>
          </cell>
          <cell r="AJ7">
            <v>2784368</v>
          </cell>
          <cell r="AK7">
            <v>36330</v>
          </cell>
          <cell r="AL7">
            <v>7266</v>
          </cell>
          <cell r="AM7" t="str">
            <v/>
          </cell>
          <cell r="AO7" t="str">
            <v/>
          </cell>
          <cell r="AQ7">
            <v>559748</v>
          </cell>
          <cell r="AR7">
            <v>1500000</v>
          </cell>
          <cell r="AS7">
            <v>2103344</v>
          </cell>
          <cell r="AT7">
            <v>681024</v>
          </cell>
          <cell r="AU7">
            <v>28000</v>
          </cell>
          <cell r="AV7">
            <v>653024</v>
          </cell>
          <cell r="AW7">
            <v>2731908</v>
          </cell>
          <cell r="AX7">
            <v>1594400</v>
          </cell>
          <cell r="AZ7">
            <v>1137508</v>
          </cell>
          <cell r="BA7">
            <v>2731908</v>
          </cell>
          <cell r="BB7">
            <v>296500</v>
          </cell>
          <cell r="BC7">
            <v>235100</v>
          </cell>
          <cell r="BD7">
            <v>61400</v>
          </cell>
          <cell r="BE7">
            <v>1444400</v>
          </cell>
        </row>
        <row r="8">
          <cell r="A8" t="str">
            <v>t320003</v>
          </cell>
          <cell r="B8" t="str">
            <v>t32</v>
          </cell>
          <cell r="C8" t="str">
            <v>§ång Xu©n Hång</v>
          </cell>
          <cell r="D8">
            <v>1</v>
          </cell>
          <cell r="E8">
            <v>3.46</v>
          </cell>
          <cell r="G8">
            <v>973200</v>
          </cell>
          <cell r="H8">
            <v>973200</v>
          </cell>
          <cell r="I8">
            <v>973200</v>
          </cell>
          <cell r="J8">
            <v>4000</v>
          </cell>
          <cell r="M8">
            <v>43500</v>
          </cell>
          <cell r="N8">
            <v>47500</v>
          </cell>
          <cell r="O8">
            <v>389280</v>
          </cell>
          <cell r="P8" t="str">
            <v/>
          </cell>
          <cell r="R8">
            <v>389280</v>
          </cell>
          <cell r="Y8" t="str">
            <v/>
          </cell>
          <cell r="AA8" t="str">
            <v/>
          </cell>
          <cell r="AC8" t="str">
            <v/>
          </cell>
          <cell r="AD8">
            <v>19</v>
          </cell>
          <cell r="AE8">
            <v>114000</v>
          </cell>
          <cell r="AF8" t="str">
            <v/>
          </cell>
          <cell r="AG8">
            <v>83800</v>
          </cell>
          <cell r="AH8">
            <v>83800</v>
          </cell>
          <cell r="AI8">
            <v>515413</v>
          </cell>
          <cell r="AJ8">
            <v>2123193</v>
          </cell>
          <cell r="AK8">
            <v>36330</v>
          </cell>
          <cell r="AL8">
            <v>7266</v>
          </cell>
          <cell r="AM8" t="str">
            <v/>
          </cell>
          <cell r="AO8" t="str">
            <v/>
          </cell>
          <cell r="AQ8">
            <v>515413</v>
          </cell>
          <cell r="AR8">
            <v>1500000</v>
          </cell>
          <cell r="AS8">
            <v>2059009</v>
          </cell>
          <cell r="AT8">
            <v>64184</v>
          </cell>
          <cell r="AU8">
            <v>21000</v>
          </cell>
          <cell r="AV8">
            <v>43184</v>
          </cell>
          <cell r="AW8">
            <v>2075693</v>
          </cell>
          <cell r="AX8">
            <v>1171000</v>
          </cell>
          <cell r="AZ8">
            <v>904693</v>
          </cell>
          <cell r="BA8">
            <v>2075693</v>
          </cell>
          <cell r="BB8">
            <v>288100</v>
          </cell>
          <cell r="BC8">
            <v>228400</v>
          </cell>
          <cell r="BD8">
            <v>59700</v>
          </cell>
          <cell r="BE8">
            <v>973200</v>
          </cell>
        </row>
        <row r="9">
          <cell r="A9" t="str">
            <v>t320004</v>
          </cell>
          <cell r="B9" t="str">
            <v>t32</v>
          </cell>
          <cell r="C9" t="str">
            <v>Ph¹m V¨n NhuËn</v>
          </cell>
          <cell r="D9">
            <v>1</v>
          </cell>
          <cell r="E9">
            <v>3.46</v>
          </cell>
          <cell r="G9">
            <v>1296900</v>
          </cell>
          <cell r="H9">
            <v>1296900</v>
          </cell>
          <cell r="I9">
            <v>1296900</v>
          </cell>
          <cell r="J9">
            <v>8000</v>
          </cell>
          <cell r="M9">
            <v>49860</v>
          </cell>
          <cell r="N9">
            <v>57860</v>
          </cell>
          <cell r="O9">
            <v>518760</v>
          </cell>
          <cell r="P9" t="str">
            <v/>
          </cell>
          <cell r="R9">
            <v>518760</v>
          </cell>
          <cell r="Y9" t="str">
            <v/>
          </cell>
          <cell r="AA9" t="str">
            <v/>
          </cell>
          <cell r="AC9" t="str">
            <v/>
          </cell>
          <cell r="AD9">
            <v>25</v>
          </cell>
          <cell r="AE9">
            <v>150000</v>
          </cell>
          <cell r="AF9" t="str">
            <v/>
          </cell>
          <cell r="AG9" t="str">
            <v/>
          </cell>
          <cell r="AH9" t="str">
            <v/>
          </cell>
          <cell r="AI9">
            <v>523103</v>
          </cell>
          <cell r="AJ9">
            <v>2546623</v>
          </cell>
          <cell r="AK9">
            <v>36330</v>
          </cell>
          <cell r="AL9">
            <v>7266</v>
          </cell>
          <cell r="AM9" t="str">
            <v/>
          </cell>
          <cell r="AO9" t="str">
            <v/>
          </cell>
          <cell r="AQ9">
            <v>523103</v>
          </cell>
          <cell r="AR9">
            <v>1500000</v>
          </cell>
          <cell r="AS9">
            <v>2066699</v>
          </cell>
          <cell r="AT9">
            <v>479924</v>
          </cell>
          <cell r="AU9">
            <v>25000</v>
          </cell>
          <cell r="AV9">
            <v>454924</v>
          </cell>
          <cell r="AW9">
            <v>2488763</v>
          </cell>
          <cell r="AX9">
            <v>1446900</v>
          </cell>
          <cell r="AZ9">
            <v>1041863</v>
          </cell>
          <cell r="BA9">
            <v>2488763</v>
          </cell>
          <cell r="BB9">
            <v>290300</v>
          </cell>
          <cell r="BC9">
            <v>230200</v>
          </cell>
          <cell r="BD9">
            <v>60100</v>
          </cell>
          <cell r="BE9">
            <v>1296900</v>
          </cell>
        </row>
        <row r="10">
          <cell r="A10" t="str">
            <v>t320005</v>
          </cell>
          <cell r="B10" t="str">
            <v>t32</v>
          </cell>
          <cell r="C10" t="str">
            <v>Vò V¨n Tr­êng</v>
          </cell>
          <cell r="D10">
            <v>1</v>
          </cell>
          <cell r="E10">
            <v>3.46</v>
          </cell>
          <cell r="G10">
            <v>703600</v>
          </cell>
          <cell r="H10">
            <v>703600</v>
          </cell>
          <cell r="I10">
            <v>773600</v>
          </cell>
          <cell r="J10">
            <v>6000</v>
          </cell>
          <cell r="M10">
            <v>30630</v>
          </cell>
          <cell r="N10">
            <v>36630</v>
          </cell>
          <cell r="O10">
            <v>281440</v>
          </cell>
          <cell r="P10" t="str">
            <v/>
          </cell>
          <cell r="Q10">
            <v>24500</v>
          </cell>
          <cell r="R10">
            <v>305940</v>
          </cell>
          <cell r="W10">
            <v>70000</v>
          </cell>
          <cell r="Y10">
            <v>70000</v>
          </cell>
          <cell r="AA10" t="str">
            <v/>
          </cell>
          <cell r="AC10" t="str">
            <v/>
          </cell>
          <cell r="AD10">
            <v>11</v>
          </cell>
          <cell r="AE10">
            <v>66000</v>
          </cell>
          <cell r="AF10" t="str">
            <v/>
          </cell>
          <cell r="AG10" t="str">
            <v/>
          </cell>
          <cell r="AH10" t="str">
            <v/>
          </cell>
          <cell r="AI10">
            <v>272010</v>
          </cell>
          <cell r="AJ10">
            <v>1454180</v>
          </cell>
          <cell r="AK10">
            <v>36330</v>
          </cell>
          <cell r="AL10">
            <v>7266</v>
          </cell>
          <cell r="AM10" t="str">
            <v/>
          </cell>
          <cell r="AO10" t="str">
            <v/>
          </cell>
          <cell r="AQ10">
            <v>272010</v>
          </cell>
          <cell r="AR10">
            <v>500000</v>
          </cell>
          <cell r="AS10">
            <v>815606</v>
          </cell>
          <cell r="AT10">
            <v>638574</v>
          </cell>
          <cell r="AU10">
            <v>15000</v>
          </cell>
          <cell r="AV10">
            <v>623574</v>
          </cell>
          <cell r="AW10">
            <v>1417550</v>
          </cell>
          <cell r="AX10">
            <v>839600</v>
          </cell>
          <cell r="AZ10">
            <v>577950</v>
          </cell>
          <cell r="BA10">
            <v>1417550</v>
          </cell>
          <cell r="BC10" t="str">
            <v/>
          </cell>
          <cell r="BE10">
            <v>773600</v>
          </cell>
        </row>
        <row r="11">
          <cell r="A11" t="str">
            <v>t320006</v>
          </cell>
          <cell r="B11" t="str">
            <v>t32</v>
          </cell>
          <cell r="C11" t="str">
            <v>Ph¹m V¨n C¸t</v>
          </cell>
          <cell r="D11">
            <v>1</v>
          </cell>
          <cell r="E11">
            <v>3.46</v>
          </cell>
          <cell r="G11">
            <v>1223400</v>
          </cell>
          <cell r="H11">
            <v>1223400</v>
          </cell>
          <cell r="I11">
            <v>1223400</v>
          </cell>
          <cell r="J11">
            <v>10000</v>
          </cell>
          <cell r="M11">
            <v>41630</v>
          </cell>
          <cell r="N11">
            <v>51630</v>
          </cell>
          <cell r="O11">
            <v>489360</v>
          </cell>
          <cell r="P11" t="str">
            <v/>
          </cell>
          <cell r="R11">
            <v>489360</v>
          </cell>
          <cell r="Y11" t="str">
            <v/>
          </cell>
          <cell r="AA11" t="str">
            <v/>
          </cell>
          <cell r="AC11" t="str">
            <v/>
          </cell>
          <cell r="AD11">
            <v>22</v>
          </cell>
          <cell r="AE11">
            <v>132000</v>
          </cell>
          <cell r="AF11" t="str">
            <v/>
          </cell>
          <cell r="AG11">
            <v>62900</v>
          </cell>
          <cell r="AH11">
            <v>62900</v>
          </cell>
          <cell r="AI11">
            <v>538821</v>
          </cell>
          <cell r="AJ11">
            <v>2498111</v>
          </cell>
          <cell r="AK11">
            <v>36330</v>
          </cell>
          <cell r="AL11">
            <v>7266</v>
          </cell>
          <cell r="AM11" t="str">
            <v/>
          </cell>
          <cell r="AO11" t="str">
            <v/>
          </cell>
          <cell r="AQ11">
            <v>538821</v>
          </cell>
          <cell r="AR11">
            <v>1500000</v>
          </cell>
          <cell r="AS11">
            <v>2082417</v>
          </cell>
          <cell r="AT11">
            <v>415694</v>
          </cell>
          <cell r="AU11">
            <v>25000</v>
          </cell>
          <cell r="AV11">
            <v>390694</v>
          </cell>
          <cell r="AW11">
            <v>2446481</v>
          </cell>
          <cell r="AX11">
            <v>1418300</v>
          </cell>
          <cell r="AZ11">
            <v>1028181</v>
          </cell>
          <cell r="BA11">
            <v>2446481</v>
          </cell>
          <cell r="BB11">
            <v>296500</v>
          </cell>
          <cell r="BC11">
            <v>235100</v>
          </cell>
          <cell r="BD11">
            <v>61400</v>
          </cell>
          <cell r="BE11">
            <v>1223400</v>
          </cell>
        </row>
        <row r="12">
          <cell r="A12" t="str">
            <v>t320007</v>
          </cell>
          <cell r="B12" t="str">
            <v>t32</v>
          </cell>
          <cell r="C12" t="str">
            <v>Bïi Quang KiÓm</v>
          </cell>
          <cell r="D12" t="str">
            <v/>
          </cell>
          <cell r="E12" t="str">
            <v/>
          </cell>
          <cell r="H12" t="str">
            <v/>
          </cell>
          <cell r="I12" t="str">
            <v/>
          </cell>
          <cell r="N12" t="str">
            <v/>
          </cell>
          <cell r="O12" t="str">
            <v/>
          </cell>
          <cell r="P12" t="str">
            <v/>
          </cell>
          <cell r="R12" t="str">
            <v/>
          </cell>
          <cell r="Y12" t="str">
            <v/>
          </cell>
          <cell r="AA12" t="str">
            <v/>
          </cell>
          <cell r="AC12" t="str">
            <v/>
          </cell>
          <cell r="AE12" t="str">
            <v/>
          </cell>
          <cell r="AF12" t="str">
            <v/>
          </cell>
          <cell r="AG12" t="str">
            <v/>
          </cell>
          <cell r="AH12" t="str">
            <v/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O12" t="str">
            <v/>
          </cell>
          <cell r="AQ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Z12" t="str">
            <v/>
          </cell>
          <cell r="BA12" t="str">
            <v/>
          </cell>
          <cell r="BB12">
            <v>296500</v>
          </cell>
          <cell r="BC12">
            <v>235100</v>
          </cell>
          <cell r="BD12">
            <v>61400</v>
          </cell>
          <cell r="BE12" t="str">
            <v/>
          </cell>
        </row>
        <row r="13">
          <cell r="A13" t="str">
            <v>t320008</v>
          </cell>
          <cell r="B13" t="str">
            <v>t32</v>
          </cell>
          <cell r="C13" t="str">
            <v>NguyÔn §×nh Thµnh</v>
          </cell>
          <cell r="D13">
            <v>1</v>
          </cell>
          <cell r="E13">
            <v>3.46</v>
          </cell>
          <cell r="G13">
            <v>1253800</v>
          </cell>
          <cell r="H13">
            <v>1253800</v>
          </cell>
          <cell r="I13">
            <v>1253800</v>
          </cell>
          <cell r="J13">
            <v>4000</v>
          </cell>
          <cell r="M13">
            <v>30830</v>
          </cell>
          <cell r="N13">
            <v>34830</v>
          </cell>
          <cell r="O13">
            <v>501520</v>
          </cell>
          <cell r="P13" t="str">
            <v/>
          </cell>
          <cell r="R13">
            <v>501520</v>
          </cell>
          <cell r="Y13" t="str">
            <v/>
          </cell>
          <cell r="AA13" t="str">
            <v/>
          </cell>
          <cell r="AC13" t="str">
            <v/>
          </cell>
          <cell r="AD13">
            <v>22</v>
          </cell>
          <cell r="AE13">
            <v>132000</v>
          </cell>
          <cell r="AF13" t="str">
            <v/>
          </cell>
          <cell r="AG13" t="str">
            <v/>
          </cell>
          <cell r="AH13" t="str">
            <v/>
          </cell>
          <cell r="AI13">
            <v>519127</v>
          </cell>
          <cell r="AJ13">
            <v>2441277</v>
          </cell>
          <cell r="AK13">
            <v>36330</v>
          </cell>
          <cell r="AL13">
            <v>7266</v>
          </cell>
          <cell r="AM13" t="str">
            <v/>
          </cell>
          <cell r="AO13" t="str">
            <v/>
          </cell>
          <cell r="AQ13">
            <v>519127</v>
          </cell>
          <cell r="AR13">
            <v>1500000</v>
          </cell>
          <cell r="AS13">
            <v>2062723</v>
          </cell>
          <cell r="AT13">
            <v>378554</v>
          </cell>
          <cell r="AU13">
            <v>24000</v>
          </cell>
          <cell r="AV13">
            <v>354554</v>
          </cell>
          <cell r="AW13">
            <v>2406447</v>
          </cell>
          <cell r="AX13">
            <v>1385800</v>
          </cell>
          <cell r="AZ13">
            <v>1020647</v>
          </cell>
          <cell r="BA13">
            <v>2406447</v>
          </cell>
          <cell r="BB13">
            <v>290000</v>
          </cell>
          <cell r="BC13">
            <v>229900</v>
          </cell>
          <cell r="BD13">
            <v>60100</v>
          </cell>
          <cell r="BE13">
            <v>1253800</v>
          </cell>
        </row>
        <row r="14">
          <cell r="A14" t="str">
            <v>t320009</v>
          </cell>
          <cell r="B14" t="str">
            <v>t32</v>
          </cell>
          <cell r="C14" t="str">
            <v>L­u V¨n T©m</v>
          </cell>
          <cell r="D14">
            <v>1</v>
          </cell>
          <cell r="E14">
            <v>3.46</v>
          </cell>
          <cell r="G14">
            <v>797400</v>
          </cell>
          <cell r="H14">
            <v>797400</v>
          </cell>
          <cell r="I14">
            <v>797400</v>
          </cell>
          <cell r="J14">
            <v>6000</v>
          </cell>
          <cell r="M14">
            <v>36290</v>
          </cell>
          <cell r="N14">
            <v>42290</v>
          </cell>
          <cell r="O14">
            <v>318960</v>
          </cell>
          <cell r="P14" t="str">
            <v/>
          </cell>
          <cell r="R14">
            <v>318960</v>
          </cell>
          <cell r="Y14" t="str">
            <v/>
          </cell>
          <cell r="AA14" t="str">
            <v/>
          </cell>
          <cell r="AC14" t="str">
            <v/>
          </cell>
          <cell r="AD14">
            <v>16</v>
          </cell>
          <cell r="AE14">
            <v>96000</v>
          </cell>
          <cell r="AF14" t="str">
            <v/>
          </cell>
          <cell r="AG14" t="str">
            <v/>
          </cell>
          <cell r="AH14" t="str">
            <v/>
          </cell>
          <cell r="AI14">
            <v>454086</v>
          </cell>
          <cell r="AJ14">
            <v>1708736</v>
          </cell>
          <cell r="AK14">
            <v>36330</v>
          </cell>
          <cell r="AL14">
            <v>7266</v>
          </cell>
          <cell r="AM14" t="str">
            <v/>
          </cell>
          <cell r="AO14" t="str">
            <v/>
          </cell>
          <cell r="AQ14">
            <v>454086</v>
          </cell>
          <cell r="AR14">
            <v>1000000</v>
          </cell>
          <cell r="AS14">
            <v>1497682</v>
          </cell>
          <cell r="AT14">
            <v>211054</v>
          </cell>
          <cell r="AU14">
            <v>17000</v>
          </cell>
          <cell r="AV14">
            <v>194054</v>
          </cell>
          <cell r="AW14">
            <v>1666446</v>
          </cell>
          <cell r="AX14">
            <v>893400</v>
          </cell>
          <cell r="AZ14">
            <v>773046</v>
          </cell>
          <cell r="BA14">
            <v>1666446</v>
          </cell>
          <cell r="BB14">
            <v>214200</v>
          </cell>
          <cell r="BC14">
            <v>169800</v>
          </cell>
          <cell r="BD14">
            <v>44400</v>
          </cell>
          <cell r="BE14">
            <v>797400</v>
          </cell>
        </row>
        <row r="15">
          <cell r="A15" t="str">
            <v>t320010</v>
          </cell>
          <cell r="B15" t="str">
            <v>t32</v>
          </cell>
          <cell r="C15" t="str">
            <v>TrÇn V¨n Mong</v>
          </cell>
          <cell r="D15">
            <v>1</v>
          </cell>
          <cell r="E15">
            <v>3.46</v>
          </cell>
          <cell r="G15">
            <v>1441200</v>
          </cell>
          <cell r="H15">
            <v>1441200</v>
          </cell>
          <cell r="I15">
            <v>1441200</v>
          </cell>
          <cell r="J15">
            <v>10000</v>
          </cell>
          <cell r="M15">
            <v>58390</v>
          </cell>
          <cell r="N15">
            <v>68390</v>
          </cell>
          <cell r="O15">
            <v>576480</v>
          </cell>
          <cell r="P15" t="str">
            <v/>
          </cell>
          <cell r="R15">
            <v>576480</v>
          </cell>
          <cell r="Y15" t="str">
            <v/>
          </cell>
          <cell r="AA15" t="str">
            <v/>
          </cell>
          <cell r="AC15" t="str">
            <v/>
          </cell>
          <cell r="AD15">
            <v>23</v>
          </cell>
          <cell r="AE15">
            <v>138000</v>
          </cell>
          <cell r="AF15" t="str">
            <v/>
          </cell>
          <cell r="AG15" t="str">
            <v/>
          </cell>
          <cell r="AH15" t="str">
            <v/>
          </cell>
          <cell r="AI15">
            <v>463162</v>
          </cell>
          <cell r="AJ15">
            <v>2687232</v>
          </cell>
          <cell r="AK15">
            <v>36330</v>
          </cell>
          <cell r="AL15">
            <v>7266</v>
          </cell>
          <cell r="AM15" t="str">
            <v/>
          </cell>
          <cell r="AO15" t="str">
            <v/>
          </cell>
          <cell r="AQ15">
            <v>463162</v>
          </cell>
          <cell r="AR15">
            <v>1500000</v>
          </cell>
          <cell r="AS15">
            <v>2006758</v>
          </cell>
          <cell r="AT15">
            <v>680474</v>
          </cell>
          <cell r="AU15">
            <v>27000</v>
          </cell>
          <cell r="AV15">
            <v>653474</v>
          </cell>
          <cell r="AW15">
            <v>2618842</v>
          </cell>
          <cell r="AX15">
            <v>1579200</v>
          </cell>
          <cell r="AZ15">
            <v>1039642</v>
          </cell>
          <cell r="BA15">
            <v>2618842</v>
          </cell>
          <cell r="BB15">
            <v>3000</v>
          </cell>
          <cell r="BC15" t="str">
            <v/>
          </cell>
          <cell r="BD15">
            <v>3000</v>
          </cell>
          <cell r="BE15">
            <v>1441200</v>
          </cell>
        </row>
        <row r="16">
          <cell r="A16" t="str">
            <v>t320011</v>
          </cell>
          <cell r="B16" t="str">
            <v>t32</v>
          </cell>
          <cell r="C16" t="str">
            <v>Bïi V¨n ChØnh</v>
          </cell>
          <cell r="D16">
            <v>1</v>
          </cell>
          <cell r="E16">
            <v>2.44</v>
          </cell>
          <cell r="G16">
            <v>671400</v>
          </cell>
          <cell r="H16">
            <v>671400</v>
          </cell>
          <cell r="I16">
            <v>671400</v>
          </cell>
          <cell r="J16">
            <v>4000</v>
          </cell>
          <cell r="M16">
            <v>23590</v>
          </cell>
          <cell r="N16">
            <v>27590</v>
          </cell>
          <cell r="O16">
            <v>268560</v>
          </cell>
          <cell r="P16" t="str">
            <v/>
          </cell>
          <cell r="R16">
            <v>268560</v>
          </cell>
          <cell r="Y16" t="str">
            <v/>
          </cell>
          <cell r="AA16" t="str">
            <v/>
          </cell>
          <cell r="AC16" t="str">
            <v/>
          </cell>
          <cell r="AD16">
            <v>16</v>
          </cell>
          <cell r="AE16">
            <v>96000</v>
          </cell>
          <cell r="AF16" t="str">
            <v/>
          </cell>
          <cell r="AG16" t="str">
            <v/>
          </cell>
          <cell r="AH16" t="str">
            <v/>
          </cell>
          <cell r="AI16">
            <v>494333</v>
          </cell>
          <cell r="AJ16">
            <v>1557883</v>
          </cell>
          <cell r="AK16">
            <v>25620</v>
          </cell>
          <cell r="AL16">
            <v>5124</v>
          </cell>
          <cell r="AM16" t="str">
            <v/>
          </cell>
          <cell r="AO16" t="str">
            <v/>
          </cell>
          <cell r="AQ16">
            <v>494333</v>
          </cell>
          <cell r="AR16">
            <v>1000000</v>
          </cell>
          <cell r="AS16">
            <v>1525077</v>
          </cell>
          <cell r="AT16">
            <v>32806</v>
          </cell>
          <cell r="AU16">
            <v>16000</v>
          </cell>
          <cell r="AV16">
            <v>16806</v>
          </cell>
          <cell r="AW16">
            <v>1530293</v>
          </cell>
          <cell r="AX16">
            <v>767400</v>
          </cell>
          <cell r="AZ16">
            <v>762893</v>
          </cell>
          <cell r="BA16">
            <v>1530293</v>
          </cell>
          <cell r="BB16">
            <v>275300</v>
          </cell>
          <cell r="BC16">
            <v>218300</v>
          </cell>
          <cell r="BD16">
            <v>57000</v>
          </cell>
          <cell r="BE16">
            <v>671400</v>
          </cell>
        </row>
        <row r="17">
          <cell r="A17" t="str">
            <v>t320012</v>
          </cell>
          <cell r="B17" t="str">
            <v>t32</v>
          </cell>
          <cell r="C17" t="str">
            <v>§ç V¨n Thè</v>
          </cell>
          <cell r="D17">
            <v>1</v>
          </cell>
          <cell r="E17">
            <v>2.44</v>
          </cell>
          <cell r="G17">
            <v>1356200</v>
          </cell>
          <cell r="H17">
            <v>1356200</v>
          </cell>
          <cell r="I17">
            <v>1356200</v>
          </cell>
          <cell r="J17">
            <v>8000</v>
          </cell>
          <cell r="M17">
            <v>58760</v>
          </cell>
          <cell r="N17">
            <v>66760</v>
          </cell>
          <cell r="O17">
            <v>542480</v>
          </cell>
          <cell r="P17" t="str">
            <v/>
          </cell>
          <cell r="R17">
            <v>542480</v>
          </cell>
          <cell r="Y17" t="str">
            <v/>
          </cell>
          <cell r="AA17" t="str">
            <v/>
          </cell>
          <cell r="AC17" t="str">
            <v/>
          </cell>
          <cell r="AD17">
            <v>25</v>
          </cell>
          <cell r="AE17">
            <v>150000</v>
          </cell>
          <cell r="AF17" t="str">
            <v/>
          </cell>
          <cell r="AG17" t="str">
            <v/>
          </cell>
          <cell r="AH17" t="str">
            <v/>
          </cell>
          <cell r="AI17">
            <v>538142</v>
          </cell>
          <cell r="AJ17">
            <v>2653582</v>
          </cell>
          <cell r="AK17">
            <v>25620</v>
          </cell>
          <cell r="AL17">
            <v>5124</v>
          </cell>
          <cell r="AM17" t="str">
            <v/>
          </cell>
          <cell r="AO17" t="str">
            <v/>
          </cell>
          <cell r="AQ17">
            <v>538142</v>
          </cell>
          <cell r="AR17">
            <v>1500000</v>
          </cell>
          <cell r="AS17">
            <v>2068886</v>
          </cell>
          <cell r="AT17">
            <v>584696</v>
          </cell>
          <cell r="AU17">
            <v>27000</v>
          </cell>
          <cell r="AV17">
            <v>557696</v>
          </cell>
          <cell r="AW17">
            <v>2586822</v>
          </cell>
          <cell r="AX17">
            <v>1506200</v>
          </cell>
          <cell r="AZ17">
            <v>1080622</v>
          </cell>
          <cell r="BA17">
            <v>2586822</v>
          </cell>
          <cell r="BB17">
            <v>288100</v>
          </cell>
          <cell r="BC17">
            <v>228400</v>
          </cell>
          <cell r="BD17">
            <v>59700</v>
          </cell>
          <cell r="BE17">
            <v>1356200</v>
          </cell>
        </row>
        <row r="18">
          <cell r="A18" t="str">
            <v>t320013</v>
          </cell>
          <cell r="B18" t="str">
            <v>t32</v>
          </cell>
          <cell r="C18" t="str">
            <v>Vò H÷u Thanh</v>
          </cell>
          <cell r="D18">
            <v>1</v>
          </cell>
          <cell r="E18">
            <v>2.44</v>
          </cell>
          <cell r="G18">
            <v>775600</v>
          </cell>
          <cell r="H18">
            <v>775600</v>
          </cell>
          <cell r="I18">
            <v>775600</v>
          </cell>
          <cell r="J18">
            <v>4000</v>
          </cell>
          <cell r="M18">
            <v>16500</v>
          </cell>
          <cell r="N18">
            <v>20500</v>
          </cell>
          <cell r="O18">
            <v>310240</v>
          </cell>
          <cell r="P18" t="str">
            <v/>
          </cell>
          <cell r="R18">
            <v>310240</v>
          </cell>
          <cell r="Y18" t="str">
            <v/>
          </cell>
          <cell r="AA18" t="str">
            <v/>
          </cell>
          <cell r="AC18" t="str">
            <v/>
          </cell>
          <cell r="AD18">
            <v>9</v>
          </cell>
          <cell r="AE18">
            <v>54000</v>
          </cell>
          <cell r="AF18" t="str">
            <v/>
          </cell>
          <cell r="AG18" t="str">
            <v/>
          </cell>
          <cell r="AH18" t="str">
            <v/>
          </cell>
          <cell r="AI18">
            <v>333161</v>
          </cell>
          <cell r="AJ18">
            <v>1493501</v>
          </cell>
          <cell r="AK18">
            <v>25620</v>
          </cell>
          <cell r="AL18">
            <v>5124</v>
          </cell>
          <cell r="AM18" t="str">
            <v/>
          </cell>
          <cell r="AO18" t="str">
            <v/>
          </cell>
          <cell r="AQ18">
            <v>333161</v>
          </cell>
          <cell r="AR18">
            <v>500000</v>
          </cell>
          <cell r="AS18">
            <v>863905</v>
          </cell>
          <cell r="AT18">
            <v>629596</v>
          </cell>
          <cell r="AU18">
            <v>15000</v>
          </cell>
          <cell r="AV18">
            <v>614596</v>
          </cell>
          <cell r="AW18">
            <v>1473001</v>
          </cell>
          <cell r="AX18">
            <v>829600</v>
          </cell>
          <cell r="AZ18">
            <v>643401</v>
          </cell>
          <cell r="BA18">
            <v>1473001</v>
          </cell>
          <cell r="BB18">
            <v>283800</v>
          </cell>
          <cell r="BC18">
            <v>225000</v>
          </cell>
          <cell r="BD18">
            <v>58800</v>
          </cell>
          <cell r="BE18">
            <v>775600</v>
          </cell>
        </row>
        <row r="19">
          <cell r="A19" t="str">
            <v>t320014</v>
          </cell>
          <cell r="B19" t="str">
            <v>t32</v>
          </cell>
          <cell r="C19" t="str">
            <v>§inh V¨n Ch©u</v>
          </cell>
          <cell r="D19">
            <v>1</v>
          </cell>
          <cell r="E19">
            <v>2.44</v>
          </cell>
          <cell r="G19">
            <v>1411200</v>
          </cell>
          <cell r="H19">
            <v>1411200</v>
          </cell>
          <cell r="I19">
            <v>1785600</v>
          </cell>
          <cell r="J19">
            <v>10000</v>
          </cell>
          <cell r="M19">
            <v>50060</v>
          </cell>
          <cell r="N19">
            <v>60060</v>
          </cell>
          <cell r="O19">
            <v>564480</v>
          </cell>
          <cell r="P19" t="str">
            <v/>
          </cell>
          <cell r="R19">
            <v>564480</v>
          </cell>
          <cell r="X19">
            <v>374400</v>
          </cell>
          <cell r="Y19">
            <v>374400</v>
          </cell>
          <cell r="AA19" t="str">
            <v/>
          </cell>
          <cell r="AC19" t="str">
            <v/>
          </cell>
          <cell r="AD19">
            <v>24</v>
          </cell>
          <cell r="AE19">
            <v>144000</v>
          </cell>
          <cell r="AF19" t="str">
            <v/>
          </cell>
          <cell r="AG19" t="str">
            <v/>
          </cell>
          <cell r="AH19" t="str">
            <v/>
          </cell>
          <cell r="AI19">
            <v>473431</v>
          </cell>
          <cell r="AJ19">
            <v>3027571</v>
          </cell>
          <cell r="AK19">
            <v>25620</v>
          </cell>
          <cell r="AL19">
            <v>5124</v>
          </cell>
          <cell r="AM19" t="str">
            <v/>
          </cell>
          <cell r="AO19" t="str">
            <v/>
          </cell>
          <cell r="AQ19">
            <v>473431</v>
          </cell>
          <cell r="AR19">
            <v>500000</v>
          </cell>
          <cell r="AS19">
            <v>1004175</v>
          </cell>
          <cell r="AT19">
            <v>2023396</v>
          </cell>
          <cell r="AU19">
            <v>30000</v>
          </cell>
          <cell r="AV19">
            <v>1993396</v>
          </cell>
          <cell r="AW19">
            <v>2967511</v>
          </cell>
          <cell r="AX19">
            <v>1929600</v>
          </cell>
          <cell r="AZ19">
            <v>1037911</v>
          </cell>
          <cell r="BA19">
            <v>2967511</v>
          </cell>
          <cell r="BB19">
            <v>238900</v>
          </cell>
          <cell r="BC19">
            <v>189400</v>
          </cell>
          <cell r="BD19">
            <v>49500</v>
          </cell>
          <cell r="BE19">
            <v>1411200</v>
          </cell>
        </row>
        <row r="20">
          <cell r="A20" t="str">
            <v>t320015</v>
          </cell>
          <cell r="B20" t="str">
            <v>t32</v>
          </cell>
          <cell r="C20" t="str">
            <v>Bïi Xu©n NhÑ</v>
          </cell>
          <cell r="D20">
            <v>1</v>
          </cell>
          <cell r="E20">
            <v>2.44</v>
          </cell>
          <cell r="G20">
            <v>1557800</v>
          </cell>
          <cell r="H20">
            <v>1557800</v>
          </cell>
          <cell r="I20">
            <v>1557800</v>
          </cell>
          <cell r="J20">
            <v>10000</v>
          </cell>
          <cell r="M20">
            <v>62460</v>
          </cell>
          <cell r="N20">
            <v>72460</v>
          </cell>
          <cell r="O20">
            <v>623120</v>
          </cell>
          <cell r="P20" t="str">
            <v/>
          </cell>
          <cell r="R20">
            <v>623120</v>
          </cell>
          <cell r="Y20" t="str">
            <v/>
          </cell>
          <cell r="AA20" t="str">
            <v/>
          </cell>
          <cell r="AC20" t="str">
            <v/>
          </cell>
          <cell r="AD20">
            <v>27</v>
          </cell>
          <cell r="AE20">
            <v>162000</v>
          </cell>
          <cell r="AF20" t="str">
            <v/>
          </cell>
          <cell r="AG20" t="str">
            <v/>
          </cell>
          <cell r="AH20" t="str">
            <v/>
          </cell>
          <cell r="AI20">
            <v>589197</v>
          </cell>
          <cell r="AJ20">
            <v>3004577</v>
          </cell>
          <cell r="AK20">
            <v>25620</v>
          </cell>
          <cell r="AL20">
            <v>5124</v>
          </cell>
          <cell r="AM20" t="str">
            <v/>
          </cell>
          <cell r="AO20" t="str">
            <v/>
          </cell>
          <cell r="AQ20">
            <v>589197</v>
          </cell>
          <cell r="AR20">
            <v>1000000</v>
          </cell>
          <cell r="AS20">
            <v>1619941</v>
          </cell>
          <cell r="AT20">
            <v>1384636</v>
          </cell>
          <cell r="AU20">
            <v>30000</v>
          </cell>
          <cell r="AV20">
            <v>1354636</v>
          </cell>
          <cell r="AW20">
            <v>2932117</v>
          </cell>
          <cell r="AX20">
            <v>1719800</v>
          </cell>
          <cell r="AZ20">
            <v>1212317</v>
          </cell>
          <cell r="BA20">
            <v>2932117</v>
          </cell>
          <cell r="BB20">
            <v>290000</v>
          </cell>
          <cell r="BC20">
            <v>229900</v>
          </cell>
          <cell r="BD20">
            <v>60100</v>
          </cell>
          <cell r="BE20">
            <v>1557800</v>
          </cell>
        </row>
        <row r="21">
          <cell r="A21" t="str">
            <v>t320016</v>
          </cell>
          <cell r="B21" t="str">
            <v>t32</v>
          </cell>
          <cell r="C21" t="str">
            <v>Mai Thµnh §«</v>
          </cell>
          <cell r="D21">
            <v>1</v>
          </cell>
          <cell r="E21">
            <v>2.44</v>
          </cell>
          <cell r="G21">
            <v>719900</v>
          </cell>
          <cell r="H21">
            <v>719900</v>
          </cell>
          <cell r="I21">
            <v>719900</v>
          </cell>
          <cell r="J21">
            <v>6000</v>
          </cell>
          <cell r="M21">
            <v>30830</v>
          </cell>
          <cell r="N21">
            <v>36830</v>
          </cell>
          <cell r="O21">
            <v>287960</v>
          </cell>
          <cell r="P21" t="str">
            <v/>
          </cell>
          <cell r="R21">
            <v>287960</v>
          </cell>
          <cell r="Y21" t="str">
            <v/>
          </cell>
          <cell r="AA21" t="str">
            <v/>
          </cell>
          <cell r="AC21" t="str">
            <v/>
          </cell>
          <cell r="AD21">
            <v>13</v>
          </cell>
          <cell r="AE21">
            <v>78000</v>
          </cell>
          <cell r="AF21" t="str">
            <v/>
          </cell>
          <cell r="AG21" t="str">
            <v/>
          </cell>
          <cell r="AH21" t="str">
            <v/>
          </cell>
          <cell r="AI21">
            <v>361322</v>
          </cell>
          <cell r="AJ21">
            <v>1484012</v>
          </cell>
          <cell r="AK21">
            <v>25620</v>
          </cell>
          <cell r="AL21">
            <v>5124</v>
          </cell>
          <cell r="AM21" t="str">
            <v/>
          </cell>
          <cell r="AO21" t="str">
            <v/>
          </cell>
          <cell r="AQ21">
            <v>361322</v>
          </cell>
          <cell r="AR21">
            <v>500000</v>
          </cell>
          <cell r="AS21">
            <v>892066</v>
          </cell>
          <cell r="AT21">
            <v>591946</v>
          </cell>
          <cell r="AU21">
            <v>15000</v>
          </cell>
          <cell r="AV21">
            <v>576946</v>
          </cell>
          <cell r="AW21">
            <v>1447182</v>
          </cell>
          <cell r="AX21">
            <v>797900</v>
          </cell>
          <cell r="AZ21">
            <v>649282</v>
          </cell>
          <cell r="BA21">
            <v>1447182</v>
          </cell>
          <cell r="BB21">
            <v>1800</v>
          </cell>
          <cell r="BC21" t="str">
            <v/>
          </cell>
          <cell r="BD21">
            <v>1800</v>
          </cell>
          <cell r="BE21">
            <v>719900</v>
          </cell>
        </row>
        <row r="22">
          <cell r="A22" t="str">
            <v>t320017</v>
          </cell>
          <cell r="B22" t="str">
            <v>t32</v>
          </cell>
          <cell r="C22" t="str">
            <v>TrÇn Thanh V©n</v>
          </cell>
          <cell r="D22">
            <v>1</v>
          </cell>
          <cell r="E22">
            <v>2.44</v>
          </cell>
          <cell r="G22">
            <v>1106400</v>
          </cell>
          <cell r="H22">
            <v>1106400</v>
          </cell>
          <cell r="I22">
            <v>1106400</v>
          </cell>
          <cell r="J22">
            <v>6000</v>
          </cell>
          <cell r="M22">
            <v>39090</v>
          </cell>
          <cell r="N22">
            <v>45090</v>
          </cell>
          <cell r="O22">
            <v>442560</v>
          </cell>
          <cell r="P22" t="str">
            <v/>
          </cell>
          <cell r="R22">
            <v>442560</v>
          </cell>
          <cell r="Y22" t="str">
            <v/>
          </cell>
          <cell r="AA22" t="str">
            <v/>
          </cell>
          <cell r="AC22" t="str">
            <v/>
          </cell>
          <cell r="AD22">
            <v>17</v>
          </cell>
          <cell r="AE22">
            <v>102000</v>
          </cell>
          <cell r="AF22" t="str">
            <v/>
          </cell>
          <cell r="AG22" t="str">
            <v/>
          </cell>
          <cell r="AH22" t="str">
            <v/>
          </cell>
          <cell r="AI22">
            <v>470848</v>
          </cell>
          <cell r="AJ22">
            <v>2166898</v>
          </cell>
          <cell r="AK22">
            <v>25620</v>
          </cell>
          <cell r="AL22">
            <v>5124</v>
          </cell>
          <cell r="AM22" t="str">
            <v/>
          </cell>
          <cell r="AO22" t="str">
            <v/>
          </cell>
          <cell r="AQ22">
            <v>470848</v>
          </cell>
          <cell r="AR22">
            <v>1000000</v>
          </cell>
          <cell r="AS22">
            <v>1501592</v>
          </cell>
          <cell r="AT22">
            <v>665306</v>
          </cell>
          <cell r="AU22">
            <v>22000</v>
          </cell>
          <cell r="AV22">
            <v>643306</v>
          </cell>
          <cell r="AW22">
            <v>2121808</v>
          </cell>
          <cell r="AX22">
            <v>1208400</v>
          </cell>
          <cell r="AZ22">
            <v>913408</v>
          </cell>
          <cell r="BA22">
            <v>2121808</v>
          </cell>
          <cell r="BB22">
            <v>285000</v>
          </cell>
          <cell r="BC22">
            <v>226000</v>
          </cell>
          <cell r="BD22">
            <v>59000</v>
          </cell>
          <cell r="BE22">
            <v>1106400</v>
          </cell>
        </row>
        <row r="23">
          <cell r="A23" t="str">
            <v>t320018</v>
          </cell>
          <cell r="B23" t="str">
            <v>t32</v>
          </cell>
          <cell r="C23" t="str">
            <v>NguyÔn Thanh B×nh</v>
          </cell>
          <cell r="D23">
            <v>1</v>
          </cell>
          <cell r="E23">
            <v>1.7</v>
          </cell>
          <cell r="G23">
            <v>924400</v>
          </cell>
          <cell r="H23">
            <v>924400</v>
          </cell>
          <cell r="I23">
            <v>924400</v>
          </cell>
          <cell r="J23">
            <v>4000</v>
          </cell>
          <cell r="M23">
            <v>35960</v>
          </cell>
          <cell r="N23">
            <v>39960</v>
          </cell>
          <cell r="O23">
            <v>369760</v>
          </cell>
          <cell r="P23" t="str">
            <v/>
          </cell>
          <cell r="R23">
            <v>369760</v>
          </cell>
          <cell r="Y23" t="str">
            <v/>
          </cell>
          <cell r="AA23" t="str">
            <v/>
          </cell>
          <cell r="AC23" t="str">
            <v/>
          </cell>
          <cell r="AD23">
            <v>15</v>
          </cell>
          <cell r="AE23">
            <v>90000</v>
          </cell>
          <cell r="AF23" t="str">
            <v/>
          </cell>
          <cell r="AG23" t="str">
            <v/>
          </cell>
          <cell r="AH23" t="str">
            <v/>
          </cell>
          <cell r="AI23">
            <v>363933</v>
          </cell>
          <cell r="AJ23">
            <v>1788053</v>
          </cell>
          <cell r="AK23">
            <v>17850</v>
          </cell>
          <cell r="AL23">
            <v>3570</v>
          </cell>
          <cell r="AM23" t="str">
            <v/>
          </cell>
          <cell r="AO23" t="str">
            <v/>
          </cell>
          <cell r="AQ23">
            <v>363933</v>
          </cell>
          <cell r="AR23">
            <v>500000</v>
          </cell>
          <cell r="AS23">
            <v>885353</v>
          </cell>
          <cell r="AT23">
            <v>902700</v>
          </cell>
          <cell r="AU23">
            <v>18000</v>
          </cell>
          <cell r="AV23">
            <v>884700</v>
          </cell>
          <cell r="AW23">
            <v>1748093</v>
          </cell>
          <cell r="AX23">
            <v>1014400</v>
          </cell>
          <cell r="AZ23">
            <v>733693</v>
          </cell>
          <cell r="BA23">
            <v>1748093</v>
          </cell>
          <cell r="BB23">
            <v>7400</v>
          </cell>
          <cell r="BC23" t="str">
            <v/>
          </cell>
          <cell r="BD23">
            <v>7400</v>
          </cell>
          <cell r="BE23">
            <v>924400</v>
          </cell>
        </row>
        <row r="24">
          <cell r="A24" t="str">
            <v>t320019</v>
          </cell>
          <cell r="B24" t="str">
            <v>t32</v>
          </cell>
          <cell r="C24" t="str">
            <v>§ç Kh¾c S¬n</v>
          </cell>
          <cell r="D24">
            <v>1</v>
          </cell>
          <cell r="E24">
            <v>1.7</v>
          </cell>
          <cell r="G24">
            <v>1443100</v>
          </cell>
          <cell r="H24">
            <v>1443100</v>
          </cell>
          <cell r="I24">
            <v>1443100</v>
          </cell>
          <cell r="J24">
            <v>10000</v>
          </cell>
          <cell r="M24">
            <v>63560</v>
          </cell>
          <cell r="N24">
            <v>73560</v>
          </cell>
          <cell r="O24">
            <v>577240</v>
          </cell>
          <cell r="P24" t="str">
            <v/>
          </cell>
          <cell r="R24">
            <v>577240</v>
          </cell>
          <cell r="Y24" t="str">
            <v/>
          </cell>
          <cell r="AA24" t="str">
            <v/>
          </cell>
          <cell r="AC24" t="str">
            <v/>
          </cell>
          <cell r="AD24">
            <v>26</v>
          </cell>
          <cell r="AE24">
            <v>156000</v>
          </cell>
          <cell r="AF24" t="str">
            <v/>
          </cell>
          <cell r="AG24" t="str">
            <v/>
          </cell>
          <cell r="AH24" t="str">
            <v/>
          </cell>
          <cell r="AI24">
            <v>570059</v>
          </cell>
          <cell r="AJ24">
            <v>2819959</v>
          </cell>
          <cell r="AK24">
            <v>17850</v>
          </cell>
          <cell r="AL24">
            <v>3570</v>
          </cell>
          <cell r="AM24" t="str">
            <v/>
          </cell>
          <cell r="AO24" t="str">
            <v/>
          </cell>
          <cell r="AQ24">
            <v>570059</v>
          </cell>
          <cell r="AR24">
            <v>1500000</v>
          </cell>
          <cell r="AS24">
            <v>2091479</v>
          </cell>
          <cell r="AT24">
            <v>728480</v>
          </cell>
          <cell r="AU24">
            <v>28000</v>
          </cell>
          <cell r="AV24">
            <v>700480</v>
          </cell>
          <cell r="AW24">
            <v>2746399</v>
          </cell>
          <cell r="AX24">
            <v>1599100</v>
          </cell>
          <cell r="AZ24">
            <v>1147299</v>
          </cell>
          <cell r="BA24">
            <v>2746399</v>
          </cell>
          <cell r="BB24">
            <v>296500</v>
          </cell>
          <cell r="BC24">
            <v>235100</v>
          </cell>
          <cell r="BD24">
            <v>61400</v>
          </cell>
          <cell r="BE24">
            <v>1443100</v>
          </cell>
        </row>
        <row r="25">
          <cell r="B25" t="str">
            <v>t32 Total</v>
          </cell>
          <cell r="D25">
            <v>18</v>
          </cell>
          <cell r="E25">
            <v>51.62</v>
          </cell>
          <cell r="F25" t="str">
            <v/>
          </cell>
          <cell r="G25">
            <v>20692467</v>
          </cell>
          <cell r="H25">
            <v>20692467</v>
          </cell>
          <cell r="I25">
            <v>21157867</v>
          </cell>
          <cell r="J25">
            <v>124000</v>
          </cell>
          <cell r="K25" t="str">
            <v/>
          </cell>
          <cell r="L25" t="str">
            <v/>
          </cell>
          <cell r="M25">
            <v>773597</v>
          </cell>
          <cell r="N25">
            <v>897597</v>
          </cell>
          <cell r="O25">
            <v>8276960</v>
          </cell>
          <cell r="P25" t="str">
            <v/>
          </cell>
          <cell r="Q25">
            <v>24500</v>
          </cell>
          <cell r="R25">
            <v>8301460</v>
          </cell>
          <cell r="S25">
            <v>21000</v>
          </cell>
          <cell r="T25" t="str">
            <v/>
          </cell>
          <cell r="U25" t="str">
            <v/>
          </cell>
          <cell r="V25" t="str">
            <v/>
          </cell>
          <cell r="W25">
            <v>70000</v>
          </cell>
          <cell r="X25">
            <v>374400</v>
          </cell>
          <cell r="Y25">
            <v>444400</v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>
            <v>361</v>
          </cell>
          <cell r="AE25">
            <v>2166000</v>
          </cell>
          <cell r="AF25" t="str">
            <v/>
          </cell>
          <cell r="AG25">
            <v>146700</v>
          </cell>
          <cell r="AH25">
            <v>146700</v>
          </cell>
          <cell r="AI25">
            <v>8476593</v>
          </cell>
          <cell r="AJ25">
            <v>41146217</v>
          </cell>
          <cell r="AK25">
            <v>542010</v>
          </cell>
          <cell r="AL25">
            <v>108402</v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>
            <v>8476593</v>
          </cell>
          <cell r="AR25">
            <v>20000000</v>
          </cell>
          <cell r="AS25">
            <v>29127005</v>
          </cell>
          <cell r="AT25">
            <v>12019212</v>
          </cell>
          <cell r="AU25">
            <v>412000</v>
          </cell>
          <cell r="AV25">
            <v>11607212</v>
          </cell>
          <cell r="AW25">
            <v>40248620</v>
          </cell>
          <cell r="AX25">
            <v>23470567</v>
          </cell>
          <cell r="AY25" t="str">
            <v/>
          </cell>
          <cell r="AZ25">
            <v>16778053</v>
          </cell>
          <cell r="BA25">
            <v>40248620</v>
          </cell>
          <cell r="BB25">
            <v>4237475</v>
          </cell>
          <cell r="BC25">
            <v>3350016</v>
          </cell>
          <cell r="BD25">
            <v>887459</v>
          </cell>
          <cell r="BE25">
            <v>20762467</v>
          </cell>
        </row>
        <row r="26">
          <cell r="A26" t="str">
            <v>t330001</v>
          </cell>
          <cell r="B26" t="str">
            <v>t33</v>
          </cell>
          <cell r="C26" t="str">
            <v>M¹c §øc Quang</v>
          </cell>
          <cell r="D26">
            <v>1</v>
          </cell>
          <cell r="E26">
            <v>3.46</v>
          </cell>
          <cell r="G26">
            <v>2095508</v>
          </cell>
          <cell r="H26">
            <v>2095508</v>
          </cell>
          <cell r="I26">
            <v>2116508</v>
          </cell>
          <cell r="J26">
            <v>8000</v>
          </cell>
          <cell r="M26">
            <v>81452</v>
          </cell>
          <cell r="N26">
            <v>89452</v>
          </cell>
          <cell r="O26">
            <v>838200</v>
          </cell>
          <cell r="P26" t="str">
            <v/>
          </cell>
          <cell r="R26">
            <v>838200</v>
          </cell>
          <cell r="S26">
            <v>21000</v>
          </cell>
          <cell r="AA26" t="str">
            <v/>
          </cell>
          <cell r="AC26" t="str">
            <v/>
          </cell>
          <cell r="AD26">
            <v>30</v>
          </cell>
          <cell r="AE26">
            <v>180000</v>
          </cell>
          <cell r="AF26" t="str">
            <v/>
          </cell>
          <cell r="AG26" t="str">
            <v/>
          </cell>
          <cell r="AH26" t="str">
            <v/>
          </cell>
          <cell r="AI26">
            <v>601969</v>
          </cell>
          <cell r="AJ26">
            <v>3826129</v>
          </cell>
          <cell r="AK26">
            <v>36330</v>
          </cell>
          <cell r="AL26">
            <v>7266</v>
          </cell>
          <cell r="AM26" t="str">
            <v/>
          </cell>
          <cell r="AO26" t="str">
            <v/>
          </cell>
          <cell r="AQ26">
            <v>601969</v>
          </cell>
          <cell r="AR26">
            <v>1200000</v>
          </cell>
          <cell r="AS26">
            <v>1845565</v>
          </cell>
          <cell r="AT26">
            <v>1980564</v>
          </cell>
          <cell r="AU26">
            <v>38000</v>
          </cell>
          <cell r="AV26">
            <v>1942564</v>
          </cell>
          <cell r="AW26">
            <v>3736677</v>
          </cell>
          <cell r="AX26">
            <v>2296508</v>
          </cell>
          <cell r="AZ26">
            <v>1440169</v>
          </cell>
          <cell r="BA26">
            <v>3736677</v>
          </cell>
          <cell r="BB26">
            <v>183936</v>
          </cell>
          <cell r="BC26">
            <v>198254</v>
          </cell>
          <cell r="BD26">
            <v>-14318</v>
          </cell>
          <cell r="BE26">
            <v>2095508</v>
          </cell>
        </row>
        <row r="27">
          <cell r="A27" t="str">
            <v>t330002</v>
          </cell>
          <cell r="B27" t="str">
            <v>t33</v>
          </cell>
          <cell r="C27" t="str">
            <v>T¹ Quang Ngang</v>
          </cell>
          <cell r="D27">
            <v>1</v>
          </cell>
          <cell r="E27">
            <v>3.46</v>
          </cell>
          <cell r="G27">
            <v>2071300</v>
          </cell>
          <cell r="H27">
            <v>2071300</v>
          </cell>
          <cell r="I27">
            <v>2071300</v>
          </cell>
          <cell r="J27">
            <v>10000</v>
          </cell>
          <cell r="M27">
            <v>82400</v>
          </cell>
          <cell r="N27">
            <v>92400</v>
          </cell>
          <cell r="O27">
            <v>828520</v>
          </cell>
          <cell r="P27" t="str">
            <v/>
          </cell>
          <cell r="R27">
            <v>828520</v>
          </cell>
          <cell r="Y27" t="str">
            <v/>
          </cell>
          <cell r="AA27" t="str">
            <v/>
          </cell>
          <cell r="AC27" t="str">
            <v/>
          </cell>
          <cell r="AD27">
            <v>30</v>
          </cell>
          <cell r="AE27">
            <v>180000</v>
          </cell>
          <cell r="AF27" t="str">
            <v/>
          </cell>
          <cell r="AG27" t="str">
            <v/>
          </cell>
          <cell r="AH27" t="str">
            <v/>
          </cell>
          <cell r="AI27">
            <v>622311</v>
          </cell>
          <cell r="AJ27">
            <v>3794531</v>
          </cell>
          <cell r="AK27">
            <v>36330</v>
          </cell>
          <cell r="AL27">
            <v>7266</v>
          </cell>
          <cell r="AM27" t="str">
            <v/>
          </cell>
          <cell r="AO27" t="str">
            <v/>
          </cell>
          <cell r="AQ27">
            <v>622311</v>
          </cell>
          <cell r="AR27">
            <v>1200000</v>
          </cell>
          <cell r="AS27">
            <v>1865907</v>
          </cell>
          <cell r="AT27">
            <v>1928624</v>
          </cell>
          <cell r="AU27">
            <v>38000</v>
          </cell>
          <cell r="AV27">
            <v>1890624</v>
          </cell>
          <cell r="AW27">
            <v>3702131</v>
          </cell>
          <cell r="AX27">
            <v>2251300</v>
          </cell>
          <cell r="AZ27">
            <v>1450831</v>
          </cell>
          <cell r="BA27">
            <v>3702131</v>
          </cell>
          <cell r="BB27">
            <v>192620</v>
          </cell>
          <cell r="BC27">
            <v>207400</v>
          </cell>
          <cell r="BD27">
            <v>-14780</v>
          </cell>
          <cell r="BE27">
            <v>2071300</v>
          </cell>
        </row>
        <row r="28">
          <cell r="A28" t="str">
            <v>t330003</v>
          </cell>
          <cell r="B28" t="str">
            <v>t33</v>
          </cell>
          <cell r="C28" t="str">
            <v>Hå V¨n Dòng</v>
          </cell>
          <cell r="D28">
            <v>1</v>
          </cell>
          <cell r="E28">
            <v>3.46</v>
          </cell>
          <cell r="G28">
            <v>1622800</v>
          </cell>
          <cell r="H28">
            <v>1622800</v>
          </cell>
          <cell r="I28">
            <v>1622800</v>
          </cell>
          <cell r="J28">
            <v>8000</v>
          </cell>
          <cell r="M28">
            <v>63900</v>
          </cell>
          <cell r="N28">
            <v>71900</v>
          </cell>
          <cell r="O28">
            <v>649120</v>
          </cell>
          <cell r="P28" t="str">
            <v/>
          </cell>
          <cell r="R28">
            <v>649120</v>
          </cell>
          <cell r="Y28" t="str">
            <v/>
          </cell>
          <cell r="AA28" t="str">
            <v/>
          </cell>
          <cell r="AC28" t="str">
            <v/>
          </cell>
          <cell r="AD28">
            <v>21</v>
          </cell>
          <cell r="AE28">
            <v>126000</v>
          </cell>
          <cell r="AF28" t="str">
            <v/>
          </cell>
          <cell r="AG28" t="str">
            <v/>
          </cell>
          <cell r="AH28" t="str">
            <v/>
          </cell>
          <cell r="AI28">
            <v>532605</v>
          </cell>
          <cell r="AJ28">
            <v>3002425</v>
          </cell>
          <cell r="AK28">
            <v>36330</v>
          </cell>
          <cell r="AL28">
            <v>7266</v>
          </cell>
          <cell r="AM28" t="str">
            <v/>
          </cell>
          <cell r="AO28" t="str">
            <v/>
          </cell>
          <cell r="AQ28">
            <v>532605</v>
          </cell>
          <cell r="AR28">
            <v>1200000</v>
          </cell>
          <cell r="AS28">
            <v>1776201</v>
          </cell>
          <cell r="AT28">
            <v>1226224</v>
          </cell>
          <cell r="AU28">
            <v>30000</v>
          </cell>
          <cell r="AV28">
            <v>1196224</v>
          </cell>
          <cell r="AW28">
            <v>2930525</v>
          </cell>
          <cell r="AX28">
            <v>1748800</v>
          </cell>
          <cell r="AZ28">
            <v>1181725</v>
          </cell>
          <cell r="BA28">
            <v>2930525</v>
          </cell>
          <cell r="BB28">
            <v>192620</v>
          </cell>
          <cell r="BC28">
            <v>207400</v>
          </cell>
          <cell r="BD28">
            <v>-14780</v>
          </cell>
          <cell r="BE28">
            <v>1622800</v>
          </cell>
        </row>
        <row r="29">
          <cell r="A29" t="str">
            <v>t330004</v>
          </cell>
          <cell r="B29" t="str">
            <v>t33</v>
          </cell>
          <cell r="C29" t="str">
            <v>NguyÔn Duy Ch©u</v>
          </cell>
          <cell r="D29">
            <v>1</v>
          </cell>
          <cell r="E29">
            <v>3.46</v>
          </cell>
          <cell r="G29">
            <v>2050600</v>
          </cell>
          <cell r="H29">
            <v>2050600</v>
          </cell>
          <cell r="I29">
            <v>2050600</v>
          </cell>
          <cell r="J29">
            <v>10000</v>
          </cell>
          <cell r="M29">
            <v>81200</v>
          </cell>
          <cell r="N29">
            <v>91200</v>
          </cell>
          <cell r="O29">
            <v>820240</v>
          </cell>
          <cell r="P29" t="str">
            <v/>
          </cell>
          <cell r="R29">
            <v>820240</v>
          </cell>
          <cell r="Y29" t="str">
            <v/>
          </cell>
          <cell r="AA29" t="str">
            <v/>
          </cell>
          <cell r="AC29" t="str">
            <v/>
          </cell>
          <cell r="AD29">
            <v>29</v>
          </cell>
          <cell r="AE29">
            <v>174000</v>
          </cell>
          <cell r="AF29" t="str">
            <v/>
          </cell>
          <cell r="AG29" t="str">
            <v/>
          </cell>
          <cell r="AH29" t="str">
            <v/>
          </cell>
          <cell r="AI29">
            <v>574976</v>
          </cell>
          <cell r="AJ29">
            <v>3711016</v>
          </cell>
          <cell r="AK29">
            <v>36330</v>
          </cell>
          <cell r="AL29">
            <v>7266</v>
          </cell>
          <cell r="AM29" t="str">
            <v/>
          </cell>
          <cell r="AO29" t="str">
            <v/>
          </cell>
          <cell r="AQ29">
            <v>574976</v>
          </cell>
          <cell r="AR29">
            <v>1200000</v>
          </cell>
          <cell r="AS29">
            <v>1818572</v>
          </cell>
          <cell r="AT29">
            <v>1892444</v>
          </cell>
          <cell r="AU29">
            <v>37000</v>
          </cell>
          <cell r="AV29">
            <v>1855444</v>
          </cell>
          <cell r="AW29">
            <v>3619816</v>
          </cell>
          <cell r="AX29">
            <v>2224600</v>
          </cell>
          <cell r="AZ29">
            <v>1395216</v>
          </cell>
          <cell r="BA29">
            <v>3619816</v>
          </cell>
          <cell r="BB29">
            <v>192620</v>
          </cell>
          <cell r="BC29">
            <v>207400</v>
          </cell>
          <cell r="BD29">
            <v>-14780</v>
          </cell>
          <cell r="BE29">
            <v>2050600</v>
          </cell>
        </row>
        <row r="30">
          <cell r="A30" t="str">
            <v>t330005</v>
          </cell>
          <cell r="B30" t="str">
            <v>t33</v>
          </cell>
          <cell r="C30" t="str">
            <v>NguyÔn Quang To¸n</v>
          </cell>
          <cell r="D30">
            <v>1</v>
          </cell>
          <cell r="E30">
            <v>3.46</v>
          </cell>
          <cell r="G30">
            <v>741000</v>
          </cell>
          <cell r="H30">
            <v>741000</v>
          </cell>
          <cell r="I30">
            <v>741000</v>
          </cell>
          <cell r="J30">
            <v>4000</v>
          </cell>
          <cell r="M30">
            <v>45800</v>
          </cell>
          <cell r="N30">
            <v>49800</v>
          </cell>
          <cell r="O30">
            <v>296400</v>
          </cell>
          <cell r="P30" t="str">
            <v/>
          </cell>
          <cell r="R30">
            <v>296400</v>
          </cell>
          <cell r="Y30" t="str">
            <v/>
          </cell>
          <cell r="AA30" t="str">
            <v/>
          </cell>
          <cell r="AC30" t="str">
            <v/>
          </cell>
          <cell r="AD30">
            <v>11</v>
          </cell>
          <cell r="AE30">
            <v>66000</v>
          </cell>
          <cell r="AF30" t="str">
            <v/>
          </cell>
          <cell r="AG30" t="str">
            <v/>
          </cell>
          <cell r="AH30" t="str">
            <v/>
          </cell>
          <cell r="AI30">
            <v>529053</v>
          </cell>
          <cell r="AJ30">
            <v>1682253</v>
          </cell>
          <cell r="AK30">
            <v>36330</v>
          </cell>
          <cell r="AL30">
            <v>7266</v>
          </cell>
          <cell r="AM30" t="str">
            <v/>
          </cell>
          <cell r="AO30" t="str">
            <v/>
          </cell>
          <cell r="AQ30">
            <v>529053</v>
          </cell>
          <cell r="AR30">
            <v>600000</v>
          </cell>
          <cell r="AS30">
            <v>1172649</v>
          </cell>
          <cell r="AT30">
            <v>509604</v>
          </cell>
          <cell r="AU30">
            <v>17000</v>
          </cell>
          <cell r="AV30">
            <v>492604</v>
          </cell>
          <cell r="AW30">
            <v>1632453</v>
          </cell>
          <cell r="AX30">
            <v>807000</v>
          </cell>
          <cell r="AZ30">
            <v>825453</v>
          </cell>
          <cell r="BA30">
            <v>1632453</v>
          </cell>
          <cell r="BB30">
            <v>910</v>
          </cell>
          <cell r="BC30" t="str">
            <v/>
          </cell>
          <cell r="BD30">
            <v>910</v>
          </cell>
          <cell r="BE30">
            <v>741000</v>
          </cell>
        </row>
        <row r="31">
          <cell r="A31" t="str">
            <v>t330006</v>
          </cell>
          <cell r="B31" t="str">
            <v>t33</v>
          </cell>
          <cell r="C31" t="str">
            <v>TrÞnh Kim C­¬ng</v>
          </cell>
          <cell r="D31">
            <v>1</v>
          </cell>
          <cell r="E31">
            <v>3.46</v>
          </cell>
          <cell r="G31">
            <v>1493900</v>
          </cell>
          <cell r="H31">
            <v>1493900</v>
          </cell>
          <cell r="I31">
            <v>1493900</v>
          </cell>
          <cell r="J31">
            <v>10000</v>
          </cell>
          <cell r="M31">
            <v>58400</v>
          </cell>
          <cell r="N31">
            <v>68400</v>
          </cell>
          <cell r="O31">
            <v>597560</v>
          </cell>
          <cell r="P31" t="str">
            <v/>
          </cell>
          <cell r="R31">
            <v>597560</v>
          </cell>
          <cell r="Y31" t="str">
            <v/>
          </cell>
          <cell r="AA31" t="str">
            <v/>
          </cell>
          <cell r="AC31" t="str">
            <v/>
          </cell>
          <cell r="AD31">
            <v>23</v>
          </cell>
          <cell r="AE31">
            <v>138000</v>
          </cell>
          <cell r="AF31" t="str">
            <v/>
          </cell>
          <cell r="AG31" t="str">
            <v/>
          </cell>
          <cell r="AH31" t="str">
            <v/>
          </cell>
          <cell r="AI31">
            <v>541293</v>
          </cell>
          <cell r="AJ31">
            <v>2839153</v>
          </cell>
          <cell r="AK31">
            <v>36330</v>
          </cell>
          <cell r="AL31">
            <v>7266</v>
          </cell>
          <cell r="AM31" t="str">
            <v/>
          </cell>
          <cell r="AO31" t="str">
            <v/>
          </cell>
          <cell r="AQ31">
            <v>541293</v>
          </cell>
          <cell r="AR31">
            <v>1200000</v>
          </cell>
          <cell r="AS31">
            <v>1784889</v>
          </cell>
          <cell r="AT31">
            <v>1054264</v>
          </cell>
          <cell r="AU31">
            <v>28000</v>
          </cell>
          <cell r="AV31">
            <v>1026264</v>
          </cell>
          <cell r="AW31">
            <v>2770753</v>
          </cell>
          <cell r="AX31">
            <v>1631900</v>
          </cell>
          <cell r="AZ31">
            <v>1138853</v>
          </cell>
          <cell r="BA31">
            <v>2770753</v>
          </cell>
          <cell r="BB31">
            <v>189620</v>
          </cell>
          <cell r="BC31">
            <v>204200</v>
          </cell>
          <cell r="BD31">
            <v>-14580</v>
          </cell>
          <cell r="BE31">
            <v>1493900</v>
          </cell>
        </row>
        <row r="32">
          <cell r="A32" t="str">
            <v>t330007</v>
          </cell>
          <cell r="B32" t="str">
            <v>t33</v>
          </cell>
          <cell r="C32" t="str">
            <v>Hoµng V¨n B¸ch</v>
          </cell>
          <cell r="D32">
            <v>1</v>
          </cell>
          <cell r="E32">
            <v>2.44</v>
          </cell>
          <cell r="G32">
            <v>1881700</v>
          </cell>
          <cell r="H32">
            <v>1881700</v>
          </cell>
          <cell r="I32">
            <v>1881700</v>
          </cell>
          <cell r="J32">
            <v>10000</v>
          </cell>
          <cell r="M32">
            <v>71400</v>
          </cell>
          <cell r="N32">
            <v>81400</v>
          </cell>
          <cell r="O32">
            <v>752680</v>
          </cell>
          <cell r="P32" t="str">
            <v/>
          </cell>
          <cell r="R32">
            <v>752680</v>
          </cell>
          <cell r="Y32" t="str">
            <v/>
          </cell>
          <cell r="AA32" t="str">
            <v/>
          </cell>
          <cell r="AC32" t="str">
            <v/>
          </cell>
          <cell r="AD32">
            <v>28</v>
          </cell>
          <cell r="AE32">
            <v>168000</v>
          </cell>
          <cell r="AF32" t="str">
            <v/>
          </cell>
          <cell r="AG32" t="str">
            <v/>
          </cell>
          <cell r="AH32" t="str">
            <v/>
          </cell>
          <cell r="AI32">
            <v>574151</v>
          </cell>
          <cell r="AJ32">
            <v>3457931</v>
          </cell>
          <cell r="AK32">
            <v>25620</v>
          </cell>
          <cell r="AL32">
            <v>5124</v>
          </cell>
          <cell r="AM32" t="str">
            <v/>
          </cell>
          <cell r="AO32" t="str">
            <v/>
          </cell>
          <cell r="AQ32">
            <v>574151</v>
          </cell>
          <cell r="AR32">
            <v>1200000</v>
          </cell>
          <cell r="AS32">
            <v>1804895</v>
          </cell>
          <cell r="AT32">
            <v>1653036</v>
          </cell>
          <cell r="AU32">
            <v>35000</v>
          </cell>
          <cell r="AV32">
            <v>1618036</v>
          </cell>
          <cell r="AW32">
            <v>3376531</v>
          </cell>
          <cell r="AX32">
            <v>2049700</v>
          </cell>
          <cell r="AZ32">
            <v>1326831</v>
          </cell>
          <cell r="BA32">
            <v>3376531</v>
          </cell>
          <cell r="BB32">
            <v>192620</v>
          </cell>
          <cell r="BC32">
            <v>207400</v>
          </cell>
          <cell r="BD32">
            <v>-14780</v>
          </cell>
          <cell r="BE32">
            <v>1881700</v>
          </cell>
        </row>
        <row r="33">
          <cell r="A33" t="str">
            <v>t330008</v>
          </cell>
          <cell r="B33" t="str">
            <v>t33</v>
          </cell>
          <cell r="C33" t="str">
            <v>NguyÔn Hång Phong</v>
          </cell>
          <cell r="D33">
            <v>1</v>
          </cell>
          <cell r="E33">
            <v>2.44</v>
          </cell>
          <cell r="G33">
            <v>544600</v>
          </cell>
          <cell r="H33">
            <v>544600</v>
          </cell>
          <cell r="I33">
            <v>840200</v>
          </cell>
          <cell r="M33">
            <v>16700</v>
          </cell>
          <cell r="N33">
            <v>16700</v>
          </cell>
          <cell r="O33">
            <v>217840</v>
          </cell>
          <cell r="P33" t="str">
            <v/>
          </cell>
          <cell r="R33">
            <v>217840</v>
          </cell>
          <cell r="X33">
            <v>295600</v>
          </cell>
          <cell r="Y33">
            <v>295600</v>
          </cell>
          <cell r="AA33" t="str">
            <v/>
          </cell>
          <cell r="AC33" t="str">
            <v/>
          </cell>
          <cell r="AD33">
            <v>7</v>
          </cell>
          <cell r="AE33">
            <v>42000</v>
          </cell>
          <cell r="AF33" t="str">
            <v/>
          </cell>
          <cell r="AG33" t="str">
            <v/>
          </cell>
          <cell r="AH33" t="str">
            <v/>
          </cell>
          <cell r="AI33">
            <v>611457</v>
          </cell>
          <cell r="AJ33">
            <v>1728197</v>
          </cell>
          <cell r="AK33">
            <v>25620</v>
          </cell>
          <cell r="AL33">
            <v>5124</v>
          </cell>
          <cell r="AM33" t="str">
            <v/>
          </cell>
          <cell r="AO33" t="str">
            <v/>
          </cell>
          <cell r="AQ33">
            <v>611457</v>
          </cell>
          <cell r="AR33">
            <v>500000</v>
          </cell>
          <cell r="AS33">
            <v>1142201</v>
          </cell>
          <cell r="AT33">
            <v>585996</v>
          </cell>
          <cell r="AU33">
            <v>17000</v>
          </cell>
          <cell r="AV33">
            <v>568996</v>
          </cell>
          <cell r="AW33">
            <v>1711497</v>
          </cell>
          <cell r="AX33">
            <v>882200</v>
          </cell>
          <cell r="AZ33">
            <v>829297</v>
          </cell>
          <cell r="BA33">
            <v>1711497</v>
          </cell>
          <cell r="BB33">
            <v>192620</v>
          </cell>
          <cell r="BC33">
            <v>207400</v>
          </cell>
          <cell r="BD33">
            <v>-14780</v>
          </cell>
          <cell r="BE33">
            <v>544600</v>
          </cell>
        </row>
        <row r="34">
          <cell r="A34" t="str">
            <v>t330009</v>
          </cell>
          <cell r="B34" t="str">
            <v>t33</v>
          </cell>
          <cell r="C34" t="str">
            <v>TrÞnh V¨n Thµnh</v>
          </cell>
          <cell r="D34">
            <v>1</v>
          </cell>
          <cell r="E34">
            <v>2.44</v>
          </cell>
          <cell r="G34">
            <v>1849200</v>
          </cell>
          <cell r="H34">
            <v>1849200</v>
          </cell>
          <cell r="I34">
            <v>1849200</v>
          </cell>
          <cell r="J34">
            <v>8000</v>
          </cell>
          <cell r="M34">
            <v>77700</v>
          </cell>
          <cell r="N34">
            <v>85700</v>
          </cell>
          <cell r="O34">
            <v>739680</v>
          </cell>
          <cell r="P34" t="str">
            <v/>
          </cell>
          <cell r="R34">
            <v>739680</v>
          </cell>
          <cell r="Y34" t="str">
            <v/>
          </cell>
          <cell r="AA34" t="str">
            <v/>
          </cell>
          <cell r="AC34" t="str">
            <v/>
          </cell>
          <cell r="AD34">
            <v>26</v>
          </cell>
          <cell r="AE34">
            <v>156000</v>
          </cell>
          <cell r="AF34" t="str">
            <v/>
          </cell>
          <cell r="AG34" t="str">
            <v/>
          </cell>
          <cell r="AH34" t="str">
            <v/>
          </cell>
          <cell r="AI34">
            <v>597698</v>
          </cell>
          <cell r="AJ34">
            <v>3428278</v>
          </cell>
          <cell r="AK34">
            <v>25620</v>
          </cell>
          <cell r="AL34">
            <v>5124</v>
          </cell>
          <cell r="AM34" t="str">
            <v/>
          </cell>
          <cell r="AO34" t="str">
            <v/>
          </cell>
          <cell r="AQ34">
            <v>597698</v>
          </cell>
          <cell r="AR34">
            <v>1300000</v>
          </cell>
          <cell r="AS34">
            <v>1928442</v>
          </cell>
          <cell r="AT34">
            <v>1499836</v>
          </cell>
          <cell r="AU34">
            <v>34000</v>
          </cell>
          <cell r="AV34">
            <v>1465836</v>
          </cell>
          <cell r="AW34">
            <v>3342578</v>
          </cell>
          <cell r="AX34">
            <v>2005200</v>
          </cell>
          <cell r="AZ34">
            <v>1337378</v>
          </cell>
          <cell r="BA34">
            <v>3342578</v>
          </cell>
          <cell r="BB34">
            <v>192620</v>
          </cell>
          <cell r="BC34">
            <v>207400</v>
          </cell>
          <cell r="BD34">
            <v>-14780</v>
          </cell>
          <cell r="BE34">
            <v>1849200</v>
          </cell>
        </row>
        <row r="35">
          <cell r="A35" t="str">
            <v>t330010</v>
          </cell>
          <cell r="B35" t="str">
            <v>t33</v>
          </cell>
          <cell r="C35" t="str">
            <v>§Æng §×nh H¶i</v>
          </cell>
          <cell r="D35">
            <v>1</v>
          </cell>
          <cell r="E35">
            <v>2.44</v>
          </cell>
          <cell r="G35">
            <v>847500</v>
          </cell>
          <cell r="H35">
            <v>847500</v>
          </cell>
          <cell r="I35">
            <v>917500</v>
          </cell>
          <cell r="J35">
            <v>2000</v>
          </cell>
          <cell r="M35">
            <v>20500</v>
          </cell>
          <cell r="N35">
            <v>22500</v>
          </cell>
          <cell r="O35">
            <v>339000</v>
          </cell>
          <cell r="P35" t="str">
            <v/>
          </cell>
          <cell r="Q35">
            <v>24500</v>
          </cell>
          <cell r="R35">
            <v>363500</v>
          </cell>
          <cell r="W35">
            <v>70000</v>
          </cell>
          <cell r="Y35">
            <v>70000</v>
          </cell>
          <cell r="AA35" t="str">
            <v/>
          </cell>
          <cell r="AC35" t="str">
            <v/>
          </cell>
          <cell r="AD35">
            <v>12</v>
          </cell>
          <cell r="AE35">
            <v>72000</v>
          </cell>
          <cell r="AF35" t="str">
            <v/>
          </cell>
          <cell r="AG35">
            <v>192100</v>
          </cell>
          <cell r="AH35">
            <v>192100</v>
          </cell>
          <cell r="AI35">
            <v>596992</v>
          </cell>
          <cell r="AJ35">
            <v>2164592</v>
          </cell>
          <cell r="AK35">
            <v>25620</v>
          </cell>
          <cell r="AL35">
            <v>5124</v>
          </cell>
          <cell r="AM35" t="str">
            <v/>
          </cell>
          <cell r="AO35" t="str">
            <v/>
          </cell>
          <cell r="AQ35">
            <v>596992</v>
          </cell>
          <cell r="AR35">
            <v>700000</v>
          </cell>
          <cell r="AS35">
            <v>1327736</v>
          </cell>
          <cell r="AT35">
            <v>836856</v>
          </cell>
          <cell r="AU35">
            <v>22000</v>
          </cell>
          <cell r="AV35">
            <v>814856</v>
          </cell>
          <cell r="AW35">
            <v>2142092</v>
          </cell>
          <cell r="AX35">
            <v>1181600</v>
          </cell>
          <cell r="AZ35">
            <v>960492</v>
          </cell>
          <cell r="BA35">
            <v>2142092</v>
          </cell>
          <cell r="BB35">
            <v>192620</v>
          </cell>
          <cell r="BC35">
            <v>207400</v>
          </cell>
          <cell r="BD35">
            <v>-14780</v>
          </cell>
          <cell r="BE35">
            <v>917500</v>
          </cell>
        </row>
        <row r="36">
          <cell r="A36" t="str">
            <v>t330011</v>
          </cell>
          <cell r="B36" t="str">
            <v>t33</v>
          </cell>
          <cell r="C36" t="str">
            <v>NguyÔn V¨n Nam</v>
          </cell>
          <cell r="D36">
            <v>1</v>
          </cell>
          <cell r="E36">
            <v>2.44</v>
          </cell>
          <cell r="G36">
            <v>867300</v>
          </cell>
          <cell r="H36">
            <v>867300</v>
          </cell>
          <cell r="I36">
            <v>867300</v>
          </cell>
          <cell r="J36">
            <v>6000</v>
          </cell>
          <cell r="M36">
            <v>32400</v>
          </cell>
          <cell r="N36">
            <v>38400</v>
          </cell>
          <cell r="O36">
            <v>346920</v>
          </cell>
          <cell r="P36" t="str">
            <v/>
          </cell>
          <cell r="R36">
            <v>346920</v>
          </cell>
          <cell r="Y36" t="str">
            <v/>
          </cell>
          <cell r="AA36" t="str">
            <v/>
          </cell>
          <cell r="AC36" t="str">
            <v/>
          </cell>
          <cell r="AD36">
            <v>15</v>
          </cell>
          <cell r="AE36">
            <v>90000</v>
          </cell>
          <cell r="AF36" t="str">
            <v/>
          </cell>
          <cell r="AG36" t="str">
            <v/>
          </cell>
          <cell r="AH36" t="str">
            <v/>
          </cell>
          <cell r="AI36">
            <v>497508</v>
          </cell>
          <cell r="AJ36">
            <v>1840128</v>
          </cell>
          <cell r="AK36">
            <v>25620</v>
          </cell>
          <cell r="AL36">
            <v>5124</v>
          </cell>
          <cell r="AM36" t="str">
            <v/>
          </cell>
          <cell r="AO36" t="str">
            <v/>
          </cell>
          <cell r="AQ36">
            <v>497508</v>
          </cell>
          <cell r="AR36">
            <v>800000</v>
          </cell>
          <cell r="AS36">
            <v>1328252</v>
          </cell>
          <cell r="AT36">
            <v>511876</v>
          </cell>
          <cell r="AU36">
            <v>18000</v>
          </cell>
          <cell r="AV36">
            <v>493876</v>
          </cell>
          <cell r="AW36">
            <v>1801728</v>
          </cell>
          <cell r="AX36">
            <v>957300</v>
          </cell>
          <cell r="AZ36">
            <v>844428</v>
          </cell>
          <cell r="BA36">
            <v>1801728</v>
          </cell>
          <cell r="BB36">
            <v>192620</v>
          </cell>
          <cell r="BC36">
            <v>207400</v>
          </cell>
          <cell r="BD36">
            <v>-14780</v>
          </cell>
          <cell r="BE36">
            <v>867300</v>
          </cell>
        </row>
        <row r="37">
          <cell r="A37" t="str">
            <v>t330012</v>
          </cell>
          <cell r="B37" t="str">
            <v>t33</v>
          </cell>
          <cell r="C37" t="str">
            <v>NguyÔn V¨n §iÒn</v>
          </cell>
          <cell r="D37">
            <v>1</v>
          </cell>
          <cell r="E37">
            <v>1.7</v>
          </cell>
          <cell r="G37">
            <v>1647800</v>
          </cell>
          <cell r="H37">
            <v>1647800</v>
          </cell>
          <cell r="I37">
            <v>1647800</v>
          </cell>
          <cell r="J37">
            <v>10000</v>
          </cell>
          <cell r="M37">
            <v>59800</v>
          </cell>
          <cell r="N37">
            <v>69800</v>
          </cell>
          <cell r="O37">
            <v>659120</v>
          </cell>
          <cell r="P37" t="str">
            <v/>
          </cell>
          <cell r="R37">
            <v>659120</v>
          </cell>
          <cell r="Y37" t="str">
            <v/>
          </cell>
          <cell r="AA37" t="str">
            <v/>
          </cell>
          <cell r="AC37" t="str">
            <v/>
          </cell>
          <cell r="AD37">
            <v>25</v>
          </cell>
          <cell r="AE37">
            <v>150000</v>
          </cell>
          <cell r="AF37" t="str">
            <v/>
          </cell>
          <cell r="AG37" t="str">
            <v/>
          </cell>
          <cell r="AH37" t="str">
            <v/>
          </cell>
          <cell r="AI37">
            <v>473517</v>
          </cell>
          <cell r="AJ37">
            <v>3000237</v>
          </cell>
          <cell r="AK37">
            <v>17850</v>
          </cell>
          <cell r="AL37">
            <v>3570</v>
          </cell>
          <cell r="AM37" t="str">
            <v/>
          </cell>
          <cell r="AO37" t="str">
            <v/>
          </cell>
          <cell r="AQ37">
            <v>473517</v>
          </cell>
          <cell r="AR37">
            <v>1300000</v>
          </cell>
          <cell r="AS37">
            <v>1794937</v>
          </cell>
          <cell r="AT37">
            <v>1205300</v>
          </cell>
          <cell r="AU37">
            <v>30000</v>
          </cell>
          <cell r="AV37">
            <v>1175300</v>
          </cell>
          <cell r="AW37">
            <v>2930437</v>
          </cell>
          <cell r="AX37">
            <v>1797800</v>
          </cell>
          <cell r="AZ37">
            <v>1132637</v>
          </cell>
          <cell r="BA37">
            <v>2930437</v>
          </cell>
          <cell r="BB37">
            <v>192620</v>
          </cell>
          <cell r="BC37">
            <v>207400</v>
          </cell>
          <cell r="BD37">
            <v>-14780</v>
          </cell>
          <cell r="BE37">
            <v>1647800</v>
          </cell>
        </row>
        <row r="38">
          <cell r="A38" t="str">
            <v>t330013</v>
          </cell>
          <cell r="B38" t="str">
            <v>t33</v>
          </cell>
          <cell r="C38" t="str">
            <v>Ph¹m Quang Th¾ng</v>
          </cell>
          <cell r="D38">
            <v>1</v>
          </cell>
          <cell r="E38">
            <v>1.7</v>
          </cell>
          <cell r="G38">
            <v>1991300</v>
          </cell>
          <cell r="H38">
            <v>1991300</v>
          </cell>
          <cell r="I38">
            <v>1991300</v>
          </cell>
          <cell r="J38">
            <v>8000</v>
          </cell>
          <cell r="M38">
            <v>80700</v>
          </cell>
          <cell r="N38">
            <v>88700</v>
          </cell>
          <cell r="O38">
            <v>796520</v>
          </cell>
          <cell r="P38" t="str">
            <v/>
          </cell>
          <cell r="R38">
            <v>796520</v>
          </cell>
          <cell r="Y38" t="str">
            <v/>
          </cell>
          <cell r="AA38" t="str">
            <v/>
          </cell>
          <cell r="AC38" t="str">
            <v/>
          </cell>
          <cell r="AD38">
            <v>28</v>
          </cell>
          <cell r="AE38">
            <v>168000</v>
          </cell>
          <cell r="AF38" t="str">
            <v/>
          </cell>
          <cell r="AG38" t="str">
            <v/>
          </cell>
          <cell r="AH38" t="str">
            <v/>
          </cell>
          <cell r="AI38">
            <v>597831</v>
          </cell>
          <cell r="AJ38">
            <v>3642351</v>
          </cell>
          <cell r="AK38">
            <v>17850</v>
          </cell>
          <cell r="AL38">
            <v>3570</v>
          </cell>
          <cell r="AM38" t="str">
            <v/>
          </cell>
          <cell r="AO38" t="str">
            <v/>
          </cell>
          <cell r="AQ38">
            <v>597831</v>
          </cell>
          <cell r="AR38">
            <v>1200000</v>
          </cell>
          <cell r="AS38">
            <v>1819251</v>
          </cell>
          <cell r="AT38">
            <v>1823100</v>
          </cell>
          <cell r="AU38">
            <v>36000</v>
          </cell>
          <cell r="AV38">
            <v>1787100</v>
          </cell>
          <cell r="AW38">
            <v>3553651</v>
          </cell>
          <cell r="AX38">
            <v>2159300</v>
          </cell>
          <cell r="AZ38">
            <v>1394351</v>
          </cell>
          <cell r="BA38">
            <v>3553651</v>
          </cell>
          <cell r="BC38" t="str">
            <v/>
          </cell>
          <cell r="BD38">
            <v>0</v>
          </cell>
          <cell r="BE38">
            <v>1991300</v>
          </cell>
        </row>
        <row r="39">
          <cell r="A39" t="str">
            <v>t330014</v>
          </cell>
          <cell r="B39" t="str">
            <v>t33</v>
          </cell>
          <cell r="C39" t="str">
            <v>NguyÔn V¨n Th¾ng</v>
          </cell>
          <cell r="D39">
            <v>1</v>
          </cell>
          <cell r="E39">
            <v>1.7</v>
          </cell>
          <cell r="G39">
            <v>1683900</v>
          </cell>
          <cell r="H39">
            <v>1683900</v>
          </cell>
          <cell r="I39">
            <v>1683900</v>
          </cell>
          <cell r="J39">
            <v>8000</v>
          </cell>
          <cell r="M39">
            <v>63900</v>
          </cell>
          <cell r="N39">
            <v>71900</v>
          </cell>
          <cell r="O39">
            <v>673560</v>
          </cell>
          <cell r="P39" t="str">
            <v/>
          </cell>
          <cell r="R39">
            <v>673560</v>
          </cell>
          <cell r="Y39" t="str">
            <v/>
          </cell>
          <cell r="AA39" t="str">
            <v/>
          </cell>
          <cell r="AC39" t="str">
            <v/>
          </cell>
          <cell r="AD39">
            <v>24</v>
          </cell>
          <cell r="AE39">
            <v>144000</v>
          </cell>
          <cell r="AF39" t="str">
            <v/>
          </cell>
          <cell r="AG39" t="str">
            <v/>
          </cell>
          <cell r="AH39" t="str">
            <v/>
          </cell>
          <cell r="AI39">
            <v>623504</v>
          </cell>
          <cell r="AJ39">
            <v>3196864</v>
          </cell>
          <cell r="AK39">
            <v>17850</v>
          </cell>
          <cell r="AL39">
            <v>3570</v>
          </cell>
          <cell r="AM39" t="str">
            <v/>
          </cell>
          <cell r="AO39" t="str">
            <v/>
          </cell>
          <cell r="AQ39">
            <v>623504</v>
          </cell>
          <cell r="AR39">
            <v>1000000</v>
          </cell>
          <cell r="AS39">
            <v>1644924</v>
          </cell>
          <cell r="AT39">
            <v>1551940</v>
          </cell>
          <cell r="AU39">
            <v>32000</v>
          </cell>
          <cell r="AV39">
            <v>1519940</v>
          </cell>
          <cell r="AW39">
            <v>3124964</v>
          </cell>
          <cell r="AX39">
            <v>1827900</v>
          </cell>
          <cell r="AZ39">
            <v>1297064</v>
          </cell>
          <cell r="BA39">
            <v>3124964</v>
          </cell>
          <cell r="BC39" t="str">
            <v/>
          </cell>
          <cell r="BD39">
            <v>0</v>
          </cell>
          <cell r="BE39">
            <v>1683900</v>
          </cell>
        </row>
        <row r="40">
          <cell r="A40" t="str">
            <v>t330015</v>
          </cell>
          <cell r="B40" t="str">
            <v>t33</v>
          </cell>
          <cell r="C40" t="str">
            <v xml:space="preserve">§inh Xu©n Tuyªn </v>
          </cell>
          <cell r="D40">
            <v>1</v>
          </cell>
          <cell r="E40">
            <v>1.7</v>
          </cell>
          <cell r="G40">
            <v>1899200</v>
          </cell>
          <cell r="H40">
            <v>1899200</v>
          </cell>
          <cell r="I40">
            <v>1899200</v>
          </cell>
          <cell r="J40">
            <v>10000</v>
          </cell>
          <cell r="M40">
            <v>76100</v>
          </cell>
          <cell r="N40">
            <v>86100</v>
          </cell>
          <cell r="O40">
            <v>759680</v>
          </cell>
          <cell r="P40" t="str">
            <v/>
          </cell>
          <cell r="R40">
            <v>759680</v>
          </cell>
          <cell r="Y40" t="str">
            <v/>
          </cell>
          <cell r="AA40" t="str">
            <v/>
          </cell>
          <cell r="AC40" t="str">
            <v/>
          </cell>
          <cell r="AD40">
            <v>27</v>
          </cell>
          <cell r="AE40">
            <v>162000</v>
          </cell>
          <cell r="AF40" t="str">
            <v/>
          </cell>
          <cell r="AG40" t="str">
            <v/>
          </cell>
          <cell r="AH40" t="str">
            <v/>
          </cell>
          <cell r="AI40">
            <v>607022</v>
          </cell>
          <cell r="AJ40">
            <v>3514002</v>
          </cell>
          <cell r="AK40">
            <v>17850</v>
          </cell>
          <cell r="AL40">
            <v>3570</v>
          </cell>
          <cell r="AM40" t="str">
            <v/>
          </cell>
          <cell r="AO40" t="str">
            <v/>
          </cell>
          <cell r="AQ40">
            <v>607022</v>
          </cell>
          <cell r="AR40">
            <v>1500000</v>
          </cell>
          <cell r="AS40">
            <v>2128442</v>
          </cell>
          <cell r="AT40">
            <v>1385560</v>
          </cell>
          <cell r="AU40">
            <v>35000</v>
          </cell>
          <cell r="AV40">
            <v>1350560</v>
          </cell>
          <cell r="AW40">
            <v>3427902</v>
          </cell>
          <cell r="AX40">
            <v>2061200</v>
          </cell>
          <cell r="AZ40">
            <v>1366702</v>
          </cell>
          <cell r="BA40">
            <v>3427902</v>
          </cell>
          <cell r="BC40" t="str">
            <v/>
          </cell>
          <cell r="BE40">
            <v>1899200</v>
          </cell>
        </row>
        <row r="41">
          <cell r="A41" t="str">
            <v>t330016</v>
          </cell>
          <cell r="B41" t="str">
            <v>t33</v>
          </cell>
          <cell r="C41" t="str">
            <v>Cao Ngäc</v>
          </cell>
          <cell r="D41">
            <v>1</v>
          </cell>
          <cell r="E41">
            <v>1.7</v>
          </cell>
          <cell r="G41">
            <v>1463000</v>
          </cell>
          <cell r="H41">
            <v>1463000</v>
          </cell>
          <cell r="I41">
            <v>1463000</v>
          </cell>
          <cell r="J41">
            <v>8000</v>
          </cell>
          <cell r="M41">
            <v>46700</v>
          </cell>
          <cell r="N41">
            <v>54700</v>
          </cell>
          <cell r="O41">
            <v>585200</v>
          </cell>
          <cell r="P41" t="str">
            <v/>
          </cell>
          <cell r="R41">
            <v>585200</v>
          </cell>
          <cell r="Y41" t="str">
            <v/>
          </cell>
          <cell r="AA41" t="str">
            <v/>
          </cell>
          <cell r="AC41" t="str">
            <v/>
          </cell>
          <cell r="AD41">
            <v>20</v>
          </cell>
          <cell r="AE41">
            <v>120000</v>
          </cell>
          <cell r="AF41" t="str">
            <v/>
          </cell>
          <cell r="AG41" t="str">
            <v/>
          </cell>
          <cell r="AH41" t="str">
            <v/>
          </cell>
          <cell r="AI41">
            <v>595889</v>
          </cell>
          <cell r="AJ41">
            <v>2818789</v>
          </cell>
          <cell r="AK41">
            <v>17850</v>
          </cell>
          <cell r="AL41">
            <v>3570</v>
          </cell>
          <cell r="AM41" t="str">
            <v/>
          </cell>
          <cell r="AO41" t="str">
            <v/>
          </cell>
          <cell r="AQ41">
            <v>595889</v>
          </cell>
          <cell r="AR41">
            <v>1200000</v>
          </cell>
          <cell r="AS41">
            <v>1817309</v>
          </cell>
          <cell r="AT41">
            <v>1001480</v>
          </cell>
          <cell r="AU41">
            <v>28000</v>
          </cell>
          <cell r="AV41">
            <v>973480</v>
          </cell>
          <cell r="AW41">
            <v>2764089</v>
          </cell>
          <cell r="AX41">
            <v>1583000</v>
          </cell>
          <cell r="AZ41">
            <v>1181089</v>
          </cell>
          <cell r="BA41">
            <v>2764089</v>
          </cell>
          <cell r="BB41">
            <v>192620</v>
          </cell>
          <cell r="BC41">
            <v>207400</v>
          </cell>
          <cell r="BD41">
            <v>-14780</v>
          </cell>
          <cell r="BE41">
            <v>1463000</v>
          </cell>
        </row>
        <row r="42">
          <cell r="A42" t="str">
            <v>t330017</v>
          </cell>
          <cell r="B42" t="str">
            <v>t33</v>
          </cell>
          <cell r="C42" t="str">
            <v>NguyÔn V¨n C­</v>
          </cell>
          <cell r="D42">
            <v>1</v>
          </cell>
          <cell r="E42">
            <v>1.7</v>
          </cell>
          <cell r="G42">
            <v>1733600</v>
          </cell>
          <cell r="H42">
            <v>1733600</v>
          </cell>
          <cell r="I42">
            <v>1733600</v>
          </cell>
          <cell r="J42">
            <v>6000</v>
          </cell>
          <cell r="M42">
            <v>70400</v>
          </cell>
          <cell r="N42">
            <v>76400</v>
          </cell>
          <cell r="O42">
            <v>693440</v>
          </cell>
          <cell r="P42" t="str">
            <v/>
          </cell>
          <cell r="R42">
            <v>693440</v>
          </cell>
          <cell r="Y42" t="str">
            <v/>
          </cell>
          <cell r="AA42" t="str">
            <v/>
          </cell>
          <cell r="AC42" t="str">
            <v/>
          </cell>
          <cell r="AD42">
            <v>26</v>
          </cell>
          <cell r="AE42">
            <v>156000</v>
          </cell>
          <cell r="AF42" t="str">
            <v/>
          </cell>
          <cell r="AG42" t="str">
            <v/>
          </cell>
          <cell r="AH42" t="str">
            <v/>
          </cell>
          <cell r="AI42">
            <v>622895</v>
          </cell>
          <cell r="AJ42">
            <v>3282335</v>
          </cell>
          <cell r="AK42">
            <v>17850</v>
          </cell>
          <cell r="AL42">
            <v>3570</v>
          </cell>
          <cell r="AM42" t="str">
            <v/>
          </cell>
          <cell r="AO42" t="str">
            <v/>
          </cell>
          <cell r="AQ42">
            <v>622895</v>
          </cell>
          <cell r="AR42">
            <v>1200000</v>
          </cell>
          <cell r="AS42">
            <v>1844315</v>
          </cell>
          <cell r="AT42">
            <v>1438020</v>
          </cell>
          <cell r="AU42">
            <v>33000</v>
          </cell>
          <cell r="AV42">
            <v>1405020</v>
          </cell>
          <cell r="AW42">
            <v>3205935</v>
          </cell>
          <cell r="AX42">
            <v>1889600</v>
          </cell>
          <cell r="AZ42">
            <v>1316335</v>
          </cell>
          <cell r="BA42">
            <v>3205935</v>
          </cell>
          <cell r="BB42">
            <v>192620</v>
          </cell>
          <cell r="BC42">
            <v>207400</v>
          </cell>
          <cell r="BD42">
            <v>-14780</v>
          </cell>
          <cell r="BE42">
            <v>1733600</v>
          </cell>
        </row>
        <row r="43">
          <cell r="A43" t="str">
            <v>t330018</v>
          </cell>
          <cell r="B43" t="str">
            <v>t33</v>
          </cell>
          <cell r="C43" t="str">
            <v>NguyÔn Anh TuÊn</v>
          </cell>
          <cell r="D43">
            <v>1</v>
          </cell>
          <cell r="E43">
            <v>1.7</v>
          </cell>
          <cell r="G43">
            <v>1625900</v>
          </cell>
          <cell r="H43">
            <v>1625900</v>
          </cell>
          <cell r="I43">
            <v>1625900</v>
          </cell>
          <cell r="J43">
            <v>6000</v>
          </cell>
          <cell r="M43">
            <v>63800</v>
          </cell>
          <cell r="N43">
            <v>69800</v>
          </cell>
          <cell r="O43">
            <v>650360</v>
          </cell>
          <cell r="P43" t="str">
            <v/>
          </cell>
          <cell r="R43">
            <v>650360</v>
          </cell>
          <cell r="Y43" t="str">
            <v/>
          </cell>
          <cell r="AA43" t="str">
            <v/>
          </cell>
          <cell r="AC43" t="str">
            <v/>
          </cell>
          <cell r="AD43">
            <v>24</v>
          </cell>
          <cell r="AE43">
            <v>144000</v>
          </cell>
          <cell r="AF43" t="str">
            <v/>
          </cell>
          <cell r="AG43" t="str">
            <v/>
          </cell>
          <cell r="AH43" t="str">
            <v/>
          </cell>
          <cell r="AI43">
            <v>581980</v>
          </cell>
          <cell r="AJ43">
            <v>3072040</v>
          </cell>
          <cell r="AK43">
            <v>17850</v>
          </cell>
          <cell r="AL43">
            <v>3570</v>
          </cell>
          <cell r="AM43" t="str">
            <v/>
          </cell>
          <cell r="AO43" t="str">
            <v/>
          </cell>
          <cell r="AQ43">
            <v>581980</v>
          </cell>
          <cell r="AR43">
            <v>1500000</v>
          </cell>
          <cell r="AS43">
            <v>2103400</v>
          </cell>
          <cell r="AT43">
            <v>968640</v>
          </cell>
          <cell r="AU43">
            <v>31000</v>
          </cell>
          <cell r="AV43">
            <v>937640</v>
          </cell>
          <cell r="AW43">
            <v>3002240</v>
          </cell>
          <cell r="AX43">
            <v>1769900</v>
          </cell>
          <cell r="AZ43">
            <v>1232340</v>
          </cell>
          <cell r="BA43">
            <v>3002240</v>
          </cell>
          <cell r="BC43" t="str">
            <v/>
          </cell>
          <cell r="BD43">
            <v>0</v>
          </cell>
          <cell r="BE43">
            <v>1625900</v>
          </cell>
        </row>
        <row r="44">
          <cell r="B44" t="str">
            <v>t33 Total</v>
          </cell>
          <cell r="D44">
            <v>18</v>
          </cell>
          <cell r="E44">
            <v>44.860000000000028</v>
          </cell>
          <cell r="F44" t="str">
            <v/>
          </cell>
          <cell r="G44">
            <v>28110108</v>
          </cell>
          <cell r="H44">
            <v>28110108</v>
          </cell>
          <cell r="I44">
            <v>28496708</v>
          </cell>
          <cell r="J44">
            <v>132000</v>
          </cell>
          <cell r="K44" t="str">
            <v/>
          </cell>
          <cell r="L44" t="str">
            <v/>
          </cell>
          <cell r="M44">
            <v>1093252</v>
          </cell>
          <cell r="N44">
            <v>1225252</v>
          </cell>
          <cell r="O44">
            <v>11244040</v>
          </cell>
          <cell r="P44" t="str">
            <v/>
          </cell>
          <cell r="Q44">
            <v>24500</v>
          </cell>
          <cell r="R44">
            <v>11268540</v>
          </cell>
          <cell r="S44">
            <v>21000</v>
          </cell>
          <cell r="T44" t="str">
            <v/>
          </cell>
          <cell r="U44" t="str">
            <v/>
          </cell>
          <cell r="V44" t="str">
            <v/>
          </cell>
          <cell r="W44">
            <v>70000</v>
          </cell>
          <cell r="X44">
            <v>295600</v>
          </cell>
          <cell r="Y44">
            <v>365600</v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>
            <v>406</v>
          </cell>
          <cell r="AE44">
            <v>2436000</v>
          </cell>
          <cell r="AF44" t="str">
            <v/>
          </cell>
          <cell r="AG44">
            <v>192100</v>
          </cell>
          <cell r="AH44">
            <v>192100</v>
          </cell>
          <cell r="AI44">
            <v>10382651</v>
          </cell>
          <cell r="AJ44">
            <v>54001251</v>
          </cell>
          <cell r="AK44">
            <v>471030</v>
          </cell>
          <cell r="AL44">
            <v>94206</v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>
            <v>10382651</v>
          </cell>
          <cell r="AR44">
            <v>20000000</v>
          </cell>
          <cell r="AS44">
            <v>30947887</v>
          </cell>
          <cell r="AT44">
            <v>23053364</v>
          </cell>
          <cell r="AU44">
            <v>539000</v>
          </cell>
          <cell r="AV44">
            <v>22514364</v>
          </cell>
          <cell r="AW44">
            <v>52775999</v>
          </cell>
          <cell r="AX44">
            <v>31124808</v>
          </cell>
          <cell r="AY44" t="str">
            <v/>
          </cell>
          <cell r="AZ44">
            <v>21651191</v>
          </cell>
          <cell r="BA44">
            <v>52775999</v>
          </cell>
          <cell r="BB44">
            <v>2493286</v>
          </cell>
          <cell r="BC44">
            <v>2685054</v>
          </cell>
          <cell r="BD44">
            <v>-190568</v>
          </cell>
          <cell r="BE44">
            <v>28180108</v>
          </cell>
        </row>
        <row r="45">
          <cell r="A45" t="str">
            <v>t340001</v>
          </cell>
          <cell r="B45" t="str">
            <v>t34</v>
          </cell>
          <cell r="C45" t="str">
            <v>NguyÔn ThÕ Tiªu</v>
          </cell>
          <cell r="D45">
            <v>1</v>
          </cell>
          <cell r="E45">
            <v>3.46</v>
          </cell>
          <cell r="G45">
            <v>1299300</v>
          </cell>
          <cell r="H45">
            <v>1299300</v>
          </cell>
          <cell r="I45">
            <v>1320300</v>
          </cell>
          <cell r="J45">
            <v>6000</v>
          </cell>
          <cell r="M45">
            <v>80704</v>
          </cell>
          <cell r="N45">
            <v>86704</v>
          </cell>
          <cell r="O45">
            <v>519720</v>
          </cell>
          <cell r="P45" t="str">
            <v/>
          </cell>
          <cell r="R45">
            <v>519720</v>
          </cell>
          <cell r="S45">
            <v>21000</v>
          </cell>
          <cell r="Y45" t="str">
            <v/>
          </cell>
          <cell r="AA45" t="str">
            <v/>
          </cell>
          <cell r="AC45" t="str">
            <v/>
          </cell>
          <cell r="AD45">
            <v>21</v>
          </cell>
          <cell r="AE45">
            <v>126000</v>
          </cell>
          <cell r="AF45" t="str">
            <v/>
          </cell>
          <cell r="AG45" t="str">
            <v/>
          </cell>
          <cell r="AH45" t="str">
            <v/>
          </cell>
          <cell r="AI45">
            <v>517165</v>
          </cell>
          <cell r="AJ45">
            <v>2569889</v>
          </cell>
          <cell r="AK45">
            <v>36330</v>
          </cell>
          <cell r="AL45">
            <v>7266</v>
          </cell>
          <cell r="AM45" t="str">
            <v/>
          </cell>
          <cell r="AO45" t="str">
            <v/>
          </cell>
          <cell r="AQ45">
            <v>517165</v>
          </cell>
          <cell r="AR45">
            <v>1000000</v>
          </cell>
          <cell r="AS45">
            <v>1560761</v>
          </cell>
          <cell r="AT45">
            <v>1009128</v>
          </cell>
          <cell r="AU45">
            <v>26000</v>
          </cell>
          <cell r="AV45">
            <v>983128</v>
          </cell>
          <cell r="AW45">
            <v>2483185</v>
          </cell>
          <cell r="AX45">
            <v>1446300</v>
          </cell>
          <cell r="AZ45">
            <v>1036885</v>
          </cell>
          <cell r="BA45">
            <v>2483185</v>
          </cell>
          <cell r="BB45">
            <v>102530</v>
          </cell>
          <cell r="BC45">
            <v>90351</v>
          </cell>
          <cell r="BD45">
            <v>12179</v>
          </cell>
          <cell r="BE45">
            <v>1299300</v>
          </cell>
        </row>
        <row r="46">
          <cell r="A46" t="str">
            <v>t340002</v>
          </cell>
          <cell r="B46" t="str">
            <v>t34</v>
          </cell>
          <cell r="C46" t="str">
            <v>Ph¹m Ngäc VÜnh</v>
          </cell>
          <cell r="D46">
            <v>1</v>
          </cell>
          <cell r="E46">
            <v>3.46</v>
          </cell>
          <cell r="G46">
            <v>1200592</v>
          </cell>
          <cell r="H46">
            <v>1200592</v>
          </cell>
          <cell r="I46">
            <v>1200592</v>
          </cell>
          <cell r="J46">
            <v>4000</v>
          </cell>
          <cell r="M46">
            <v>40501</v>
          </cell>
          <cell r="N46">
            <v>44501</v>
          </cell>
          <cell r="O46">
            <v>480240</v>
          </cell>
          <cell r="P46" t="str">
            <v/>
          </cell>
          <cell r="R46">
            <v>480240</v>
          </cell>
          <cell r="Y46" t="str">
            <v/>
          </cell>
          <cell r="AA46" t="str">
            <v/>
          </cell>
          <cell r="AC46" t="str">
            <v/>
          </cell>
          <cell r="AD46">
            <v>20</v>
          </cell>
          <cell r="AE46">
            <v>120000</v>
          </cell>
          <cell r="AF46" t="str">
            <v/>
          </cell>
          <cell r="AG46" t="str">
            <v/>
          </cell>
          <cell r="AH46" t="str">
            <v/>
          </cell>
          <cell r="AI46">
            <v>465537</v>
          </cell>
          <cell r="AJ46">
            <v>2310870</v>
          </cell>
          <cell r="AK46">
            <v>36330</v>
          </cell>
          <cell r="AL46">
            <v>7266</v>
          </cell>
          <cell r="AM46" t="str">
            <v/>
          </cell>
          <cell r="AO46" t="str">
            <v/>
          </cell>
          <cell r="AQ46">
            <v>465537</v>
          </cell>
          <cell r="AR46">
            <v>1000000</v>
          </cell>
          <cell r="AS46">
            <v>1509133</v>
          </cell>
          <cell r="AT46">
            <v>801737</v>
          </cell>
          <cell r="AU46">
            <v>23000</v>
          </cell>
          <cell r="AV46">
            <v>778737</v>
          </cell>
          <cell r="AW46">
            <v>2266369</v>
          </cell>
          <cell r="AX46">
            <v>1320592</v>
          </cell>
          <cell r="AZ46">
            <v>945777</v>
          </cell>
          <cell r="BA46">
            <v>2266369</v>
          </cell>
          <cell r="BB46">
            <v>231300</v>
          </cell>
          <cell r="BC46">
            <v>204100</v>
          </cell>
          <cell r="BD46">
            <v>27200</v>
          </cell>
          <cell r="BE46">
            <v>1200592</v>
          </cell>
        </row>
        <row r="47">
          <cell r="A47" t="str">
            <v>t340003</v>
          </cell>
          <cell r="B47" t="str">
            <v>t34</v>
          </cell>
          <cell r="C47" t="str">
            <v>Ph¹m B¸ Tþ</v>
          </cell>
          <cell r="D47">
            <v>1</v>
          </cell>
          <cell r="E47">
            <v>3.46</v>
          </cell>
          <cell r="G47">
            <v>740900</v>
          </cell>
          <cell r="H47">
            <v>740900</v>
          </cell>
          <cell r="I47">
            <v>740900</v>
          </cell>
          <cell r="J47">
            <v>6000</v>
          </cell>
          <cell r="M47">
            <v>11500</v>
          </cell>
          <cell r="N47">
            <v>17500</v>
          </cell>
          <cell r="O47">
            <v>296360</v>
          </cell>
          <cell r="P47" t="str">
            <v/>
          </cell>
          <cell r="R47">
            <v>296360</v>
          </cell>
          <cell r="Y47" t="str">
            <v/>
          </cell>
          <cell r="AA47" t="str">
            <v/>
          </cell>
          <cell r="AC47" t="str">
            <v/>
          </cell>
          <cell r="AD47">
            <v>14</v>
          </cell>
          <cell r="AE47">
            <v>84000</v>
          </cell>
          <cell r="AF47" t="str">
            <v/>
          </cell>
          <cell r="AG47" t="str">
            <v/>
          </cell>
          <cell r="AH47" t="str">
            <v/>
          </cell>
          <cell r="AI47">
            <v>414739</v>
          </cell>
          <cell r="AJ47">
            <v>1553499</v>
          </cell>
          <cell r="AK47">
            <v>36330</v>
          </cell>
          <cell r="AL47">
            <v>7266</v>
          </cell>
          <cell r="AM47" t="str">
            <v/>
          </cell>
          <cell r="AO47" t="str">
            <v/>
          </cell>
          <cell r="AQ47">
            <v>414739</v>
          </cell>
          <cell r="AR47">
            <v>1000000</v>
          </cell>
          <cell r="AS47">
            <v>1458335</v>
          </cell>
          <cell r="AT47">
            <v>95164</v>
          </cell>
          <cell r="AU47">
            <v>16000</v>
          </cell>
          <cell r="AV47">
            <v>79164</v>
          </cell>
          <cell r="AW47">
            <v>1535999</v>
          </cell>
          <cell r="AX47">
            <v>824900</v>
          </cell>
          <cell r="AZ47">
            <v>711099</v>
          </cell>
          <cell r="BA47">
            <v>1535999</v>
          </cell>
          <cell r="BB47">
            <v>126800</v>
          </cell>
          <cell r="BC47">
            <v>111900</v>
          </cell>
          <cell r="BD47">
            <v>14900</v>
          </cell>
          <cell r="BE47">
            <v>740900</v>
          </cell>
        </row>
        <row r="48">
          <cell r="A48" t="str">
            <v>t340004</v>
          </cell>
          <cell r="B48" t="str">
            <v>t34</v>
          </cell>
          <cell r="C48" t="str">
            <v>Hoµng V¨n  DËu</v>
          </cell>
          <cell r="D48">
            <v>1</v>
          </cell>
          <cell r="E48">
            <v>3.46</v>
          </cell>
          <cell r="G48">
            <v>1101400</v>
          </cell>
          <cell r="H48">
            <v>1101400</v>
          </cell>
          <cell r="I48">
            <v>1101400</v>
          </cell>
          <cell r="J48">
            <v>6000</v>
          </cell>
          <cell r="M48">
            <v>37200</v>
          </cell>
          <cell r="N48">
            <v>43200</v>
          </cell>
          <cell r="O48">
            <v>440560</v>
          </cell>
          <cell r="P48" t="str">
            <v/>
          </cell>
          <cell r="R48">
            <v>440560</v>
          </cell>
          <cell r="Y48" t="str">
            <v/>
          </cell>
          <cell r="AA48" t="str">
            <v/>
          </cell>
          <cell r="AC48" t="str">
            <v/>
          </cell>
          <cell r="AD48">
            <v>22</v>
          </cell>
          <cell r="AE48">
            <v>132000</v>
          </cell>
          <cell r="AF48" t="str">
            <v/>
          </cell>
          <cell r="AG48" t="str">
            <v/>
          </cell>
          <cell r="AH48" t="str">
            <v/>
          </cell>
          <cell r="AI48">
            <v>440405</v>
          </cell>
          <cell r="AJ48">
            <v>2157565</v>
          </cell>
          <cell r="AK48">
            <v>36330</v>
          </cell>
          <cell r="AL48">
            <v>7266</v>
          </cell>
          <cell r="AM48" t="str">
            <v/>
          </cell>
          <cell r="AO48" t="str">
            <v/>
          </cell>
          <cell r="AQ48">
            <v>440405</v>
          </cell>
          <cell r="AR48">
            <v>1000000</v>
          </cell>
          <cell r="AS48">
            <v>1484001</v>
          </cell>
          <cell r="AT48">
            <v>673564</v>
          </cell>
          <cell r="AU48">
            <v>22000</v>
          </cell>
          <cell r="AV48">
            <v>651564</v>
          </cell>
          <cell r="AW48">
            <v>2114365</v>
          </cell>
          <cell r="AX48">
            <v>1233400</v>
          </cell>
          <cell r="AZ48">
            <v>880965</v>
          </cell>
          <cell r="BA48">
            <v>2114365</v>
          </cell>
          <cell r="BB48">
            <v>158100</v>
          </cell>
          <cell r="BC48">
            <v>139500</v>
          </cell>
          <cell r="BD48">
            <v>18600</v>
          </cell>
          <cell r="BE48">
            <v>1101400</v>
          </cell>
        </row>
        <row r="49">
          <cell r="A49" t="str">
            <v>t340005</v>
          </cell>
          <cell r="B49" t="str">
            <v>t34</v>
          </cell>
          <cell r="C49" t="str">
            <v>TrÇn V¨n B×nh</v>
          </cell>
          <cell r="D49">
            <v>1</v>
          </cell>
          <cell r="E49">
            <v>3.46</v>
          </cell>
          <cell r="G49">
            <v>1077500</v>
          </cell>
          <cell r="H49">
            <v>1077500</v>
          </cell>
          <cell r="I49">
            <v>1077500</v>
          </cell>
          <cell r="J49">
            <v>4000</v>
          </cell>
          <cell r="M49">
            <v>38600</v>
          </cell>
          <cell r="N49">
            <v>42600</v>
          </cell>
          <cell r="O49">
            <v>431000</v>
          </cell>
          <cell r="P49" t="str">
            <v/>
          </cell>
          <cell r="R49">
            <v>431000</v>
          </cell>
          <cell r="Y49" t="str">
            <v/>
          </cell>
          <cell r="AA49" t="str">
            <v/>
          </cell>
          <cell r="AC49" t="str">
            <v/>
          </cell>
          <cell r="AD49">
            <v>16</v>
          </cell>
          <cell r="AE49">
            <v>96000</v>
          </cell>
          <cell r="AF49" t="str">
            <v/>
          </cell>
          <cell r="AG49">
            <v>83800</v>
          </cell>
          <cell r="AH49">
            <v>83800</v>
          </cell>
          <cell r="AI49">
            <v>525459</v>
          </cell>
          <cell r="AJ49">
            <v>2256359</v>
          </cell>
          <cell r="AK49">
            <v>36330</v>
          </cell>
          <cell r="AL49">
            <v>7266</v>
          </cell>
          <cell r="AM49" t="str">
            <v/>
          </cell>
          <cell r="AO49" t="str">
            <v/>
          </cell>
          <cell r="AQ49">
            <v>525459</v>
          </cell>
          <cell r="AR49">
            <v>1000000</v>
          </cell>
          <cell r="AS49">
            <v>1569055</v>
          </cell>
          <cell r="AT49">
            <v>687304</v>
          </cell>
          <cell r="AU49">
            <v>23000</v>
          </cell>
          <cell r="AV49">
            <v>664304</v>
          </cell>
          <cell r="AW49">
            <v>2213759</v>
          </cell>
          <cell r="AX49">
            <v>1257300</v>
          </cell>
          <cell r="AZ49">
            <v>956459</v>
          </cell>
          <cell r="BA49">
            <v>2213759</v>
          </cell>
          <cell r="BC49" t="str">
            <v/>
          </cell>
          <cell r="BD49">
            <v>0</v>
          </cell>
          <cell r="BE49">
            <v>1077500</v>
          </cell>
        </row>
        <row r="50">
          <cell r="A50" t="str">
            <v>t340006</v>
          </cell>
          <cell r="B50" t="str">
            <v>t34</v>
          </cell>
          <cell r="C50" t="str">
            <v>Lª V¨n Th­ëng</v>
          </cell>
          <cell r="D50">
            <v>1</v>
          </cell>
          <cell r="E50">
            <v>3.46</v>
          </cell>
          <cell r="G50">
            <v>1046500</v>
          </cell>
          <cell r="H50">
            <v>1046500</v>
          </cell>
          <cell r="I50">
            <v>1046500</v>
          </cell>
          <cell r="J50">
            <v>4000</v>
          </cell>
          <cell r="M50">
            <v>36700</v>
          </cell>
          <cell r="N50">
            <v>40700</v>
          </cell>
          <cell r="O50">
            <v>418600</v>
          </cell>
          <cell r="P50" t="str">
            <v/>
          </cell>
          <cell r="R50">
            <v>418600</v>
          </cell>
          <cell r="Y50" t="str">
            <v/>
          </cell>
          <cell r="AA50" t="str">
            <v/>
          </cell>
          <cell r="AC50" t="str">
            <v/>
          </cell>
          <cell r="AD50">
            <v>19</v>
          </cell>
          <cell r="AE50">
            <v>114000</v>
          </cell>
          <cell r="AF50" t="str">
            <v/>
          </cell>
          <cell r="AG50">
            <v>62900</v>
          </cell>
          <cell r="AH50">
            <v>62900</v>
          </cell>
          <cell r="AI50">
            <v>473007</v>
          </cell>
          <cell r="AJ50">
            <v>2155707</v>
          </cell>
          <cell r="AK50">
            <v>36330</v>
          </cell>
          <cell r="AL50">
            <v>7266</v>
          </cell>
          <cell r="AM50" t="str">
            <v/>
          </cell>
          <cell r="AO50" t="str">
            <v/>
          </cell>
          <cell r="AQ50">
            <v>473007</v>
          </cell>
          <cell r="AR50">
            <v>1000000</v>
          </cell>
          <cell r="AS50">
            <v>1516603</v>
          </cell>
          <cell r="AT50">
            <v>639104</v>
          </cell>
          <cell r="AU50">
            <v>22000</v>
          </cell>
          <cell r="AV50">
            <v>617104</v>
          </cell>
          <cell r="AW50">
            <v>2115007</v>
          </cell>
          <cell r="AX50">
            <v>1223400</v>
          </cell>
          <cell r="AZ50">
            <v>891607</v>
          </cell>
          <cell r="BA50">
            <v>2115007</v>
          </cell>
          <cell r="BB50">
            <v>234600</v>
          </cell>
          <cell r="BC50">
            <v>207000</v>
          </cell>
          <cell r="BD50">
            <v>27600</v>
          </cell>
          <cell r="BE50">
            <v>1046500</v>
          </cell>
        </row>
        <row r="51">
          <cell r="A51" t="str">
            <v>t340007</v>
          </cell>
          <cell r="B51" t="str">
            <v>t34</v>
          </cell>
          <cell r="C51" t="str">
            <v>NguyÔn Danh ThÞnh</v>
          </cell>
          <cell r="D51">
            <v>1</v>
          </cell>
          <cell r="E51">
            <v>3.46</v>
          </cell>
          <cell r="G51">
            <v>1347200</v>
          </cell>
          <cell r="H51">
            <v>1347200</v>
          </cell>
          <cell r="I51">
            <v>1347200</v>
          </cell>
          <cell r="J51">
            <v>4000</v>
          </cell>
          <cell r="M51">
            <v>52700</v>
          </cell>
          <cell r="N51">
            <v>56700</v>
          </cell>
          <cell r="O51">
            <v>538880</v>
          </cell>
          <cell r="P51" t="str">
            <v/>
          </cell>
          <cell r="R51">
            <v>538880</v>
          </cell>
          <cell r="Y51" t="str">
            <v/>
          </cell>
          <cell r="AA51" t="str">
            <v/>
          </cell>
          <cell r="AC51" t="str">
            <v/>
          </cell>
          <cell r="AD51">
            <v>23</v>
          </cell>
          <cell r="AE51">
            <v>138000</v>
          </cell>
          <cell r="AF51" t="str">
            <v/>
          </cell>
          <cell r="AG51" t="str">
            <v/>
          </cell>
          <cell r="AH51" t="str">
            <v/>
          </cell>
          <cell r="AI51">
            <v>413351</v>
          </cell>
          <cell r="AJ51">
            <v>2494131</v>
          </cell>
          <cell r="AK51">
            <v>36330</v>
          </cell>
          <cell r="AL51">
            <v>7266</v>
          </cell>
          <cell r="AM51" t="str">
            <v/>
          </cell>
          <cell r="AO51" t="str">
            <v/>
          </cell>
          <cell r="AQ51">
            <v>413351</v>
          </cell>
          <cell r="AR51">
            <v>1000000</v>
          </cell>
          <cell r="AS51">
            <v>1456947</v>
          </cell>
          <cell r="AT51">
            <v>1037184</v>
          </cell>
          <cell r="AU51">
            <v>25000</v>
          </cell>
          <cell r="AV51">
            <v>1012184</v>
          </cell>
          <cell r="AW51">
            <v>2437431</v>
          </cell>
          <cell r="AX51">
            <v>1485200</v>
          </cell>
          <cell r="AZ51">
            <v>952231</v>
          </cell>
          <cell r="BA51">
            <v>2437431</v>
          </cell>
          <cell r="BB51">
            <v>231000</v>
          </cell>
          <cell r="BC51">
            <v>203900</v>
          </cell>
          <cell r="BD51">
            <v>27100</v>
          </cell>
          <cell r="BE51">
            <v>1347200</v>
          </cell>
        </row>
        <row r="52">
          <cell r="A52" t="str">
            <v>t340008</v>
          </cell>
          <cell r="B52" t="str">
            <v>t34</v>
          </cell>
          <cell r="C52" t="str">
            <v>Vò §×nh Biªn</v>
          </cell>
          <cell r="D52">
            <v>1</v>
          </cell>
          <cell r="E52">
            <v>3.46</v>
          </cell>
          <cell r="G52">
            <v>968900</v>
          </cell>
          <cell r="H52">
            <v>968900</v>
          </cell>
          <cell r="I52">
            <v>968900</v>
          </cell>
          <cell r="J52">
            <v>4000</v>
          </cell>
          <cell r="M52">
            <v>33800</v>
          </cell>
          <cell r="N52">
            <v>37800</v>
          </cell>
          <cell r="O52">
            <v>387560</v>
          </cell>
          <cell r="P52" t="str">
            <v/>
          </cell>
          <cell r="R52">
            <v>387560</v>
          </cell>
          <cell r="Y52" t="str">
            <v/>
          </cell>
          <cell r="AA52" t="str">
            <v/>
          </cell>
          <cell r="AC52" t="str">
            <v/>
          </cell>
          <cell r="AD52">
            <v>17</v>
          </cell>
          <cell r="AE52">
            <v>102000</v>
          </cell>
          <cell r="AF52" t="str">
            <v/>
          </cell>
          <cell r="AG52" t="str">
            <v/>
          </cell>
          <cell r="AH52" t="str">
            <v/>
          </cell>
          <cell r="AI52">
            <v>319470</v>
          </cell>
          <cell r="AJ52">
            <v>1815730</v>
          </cell>
          <cell r="AK52">
            <v>36330</v>
          </cell>
          <cell r="AL52">
            <v>7266</v>
          </cell>
          <cell r="AM52" t="str">
            <v/>
          </cell>
          <cell r="AO52" t="str">
            <v/>
          </cell>
          <cell r="AQ52">
            <v>319470</v>
          </cell>
          <cell r="AR52">
            <v>1000000</v>
          </cell>
          <cell r="AS52">
            <v>1363066</v>
          </cell>
          <cell r="AT52">
            <v>452664</v>
          </cell>
          <cell r="AU52">
            <v>18000</v>
          </cell>
          <cell r="AV52">
            <v>434664</v>
          </cell>
          <cell r="AW52">
            <v>1777930</v>
          </cell>
          <cell r="AX52">
            <v>1070900</v>
          </cell>
          <cell r="AZ52">
            <v>707030</v>
          </cell>
          <cell r="BA52">
            <v>1777930</v>
          </cell>
          <cell r="BC52" t="str">
            <v/>
          </cell>
          <cell r="BD52">
            <v>0</v>
          </cell>
          <cell r="BE52">
            <v>968900</v>
          </cell>
        </row>
        <row r="53">
          <cell r="A53" t="str">
            <v>t340009</v>
          </cell>
          <cell r="B53" t="str">
            <v>t34</v>
          </cell>
          <cell r="C53" t="str">
            <v>TrÇn V¨n Thôy</v>
          </cell>
          <cell r="D53">
            <v>1</v>
          </cell>
          <cell r="E53">
            <v>2.44</v>
          </cell>
          <cell r="G53">
            <v>1336600</v>
          </cell>
          <cell r="H53">
            <v>1336600</v>
          </cell>
          <cell r="I53">
            <v>1336600</v>
          </cell>
          <cell r="J53">
            <v>4000</v>
          </cell>
          <cell r="M53">
            <v>42600</v>
          </cell>
          <cell r="N53">
            <v>46600</v>
          </cell>
          <cell r="O53">
            <v>534640</v>
          </cell>
          <cell r="P53" t="str">
            <v/>
          </cell>
          <cell r="R53">
            <v>534640</v>
          </cell>
          <cell r="Y53" t="str">
            <v/>
          </cell>
          <cell r="AA53" t="str">
            <v/>
          </cell>
          <cell r="AC53" t="str">
            <v/>
          </cell>
          <cell r="AD53">
            <v>23</v>
          </cell>
          <cell r="AE53">
            <v>138000</v>
          </cell>
          <cell r="AF53" t="str">
            <v/>
          </cell>
          <cell r="AG53" t="str">
            <v/>
          </cell>
          <cell r="AH53" t="str">
            <v/>
          </cell>
          <cell r="AI53">
            <v>439621</v>
          </cell>
          <cell r="AJ53">
            <v>2495461</v>
          </cell>
          <cell r="AK53">
            <v>25620</v>
          </cell>
          <cell r="AL53">
            <v>5124</v>
          </cell>
          <cell r="AM53" t="str">
            <v/>
          </cell>
          <cell r="AO53" t="str">
            <v/>
          </cell>
          <cell r="AQ53">
            <v>439621</v>
          </cell>
          <cell r="AR53">
            <v>1000000</v>
          </cell>
          <cell r="AS53">
            <v>1470365</v>
          </cell>
          <cell r="AT53">
            <v>1025096</v>
          </cell>
          <cell r="AU53">
            <v>25000</v>
          </cell>
          <cell r="AV53">
            <v>1000096</v>
          </cell>
          <cell r="AW53">
            <v>2448861</v>
          </cell>
          <cell r="AX53">
            <v>1474600</v>
          </cell>
          <cell r="AZ53">
            <v>974261</v>
          </cell>
          <cell r="BA53">
            <v>2448861</v>
          </cell>
          <cell r="BB53">
            <v>233200</v>
          </cell>
          <cell r="BC53">
            <v>205800</v>
          </cell>
          <cell r="BD53">
            <v>27400</v>
          </cell>
          <cell r="BE53">
            <v>1336600</v>
          </cell>
        </row>
        <row r="54">
          <cell r="A54" t="str">
            <v>t340010</v>
          </cell>
          <cell r="B54" t="str">
            <v>t34</v>
          </cell>
          <cell r="C54" t="str">
            <v>NguyÔn M¹nh Phong</v>
          </cell>
          <cell r="D54">
            <v>1</v>
          </cell>
          <cell r="E54">
            <v>2.44</v>
          </cell>
          <cell r="G54">
            <v>1149200</v>
          </cell>
          <cell r="H54">
            <v>1149200</v>
          </cell>
          <cell r="I54">
            <v>1149200</v>
          </cell>
          <cell r="J54">
            <v>6000</v>
          </cell>
          <cell r="M54">
            <v>44300</v>
          </cell>
          <cell r="N54">
            <v>50300</v>
          </cell>
          <cell r="O54">
            <v>459680</v>
          </cell>
          <cell r="P54" t="str">
            <v/>
          </cell>
          <cell r="R54">
            <v>459680</v>
          </cell>
          <cell r="Y54" t="str">
            <v/>
          </cell>
          <cell r="AA54" t="str">
            <v/>
          </cell>
          <cell r="AC54" t="str">
            <v/>
          </cell>
          <cell r="AD54">
            <v>19</v>
          </cell>
          <cell r="AE54">
            <v>114000</v>
          </cell>
          <cell r="AF54" t="str">
            <v/>
          </cell>
          <cell r="AG54" t="str">
            <v/>
          </cell>
          <cell r="AH54" t="str">
            <v/>
          </cell>
          <cell r="AI54">
            <v>452956</v>
          </cell>
          <cell r="AJ54">
            <v>2226136</v>
          </cell>
          <cell r="AK54">
            <v>25620</v>
          </cell>
          <cell r="AL54">
            <v>5124</v>
          </cell>
          <cell r="AM54" t="str">
            <v/>
          </cell>
          <cell r="AO54" t="str">
            <v/>
          </cell>
          <cell r="AQ54">
            <v>452956</v>
          </cell>
          <cell r="AR54">
            <v>1000000</v>
          </cell>
          <cell r="AS54">
            <v>1483700</v>
          </cell>
          <cell r="AT54">
            <v>742436</v>
          </cell>
          <cell r="AU54">
            <v>22000</v>
          </cell>
          <cell r="AV54">
            <v>720436</v>
          </cell>
          <cell r="AW54">
            <v>2175836</v>
          </cell>
          <cell r="AX54">
            <v>1263200</v>
          </cell>
          <cell r="AZ54">
            <v>912636</v>
          </cell>
          <cell r="BA54">
            <v>2175836</v>
          </cell>
          <cell r="BB54">
            <v>133500</v>
          </cell>
          <cell r="BC54">
            <v>117800</v>
          </cell>
          <cell r="BD54">
            <v>15700</v>
          </cell>
          <cell r="BE54">
            <v>1149200</v>
          </cell>
        </row>
        <row r="55">
          <cell r="A55" t="str">
            <v>t340011</v>
          </cell>
          <cell r="B55" t="str">
            <v>t34</v>
          </cell>
          <cell r="C55" t="str">
            <v>Ph¹m V¨n Phó</v>
          </cell>
          <cell r="D55">
            <v>1</v>
          </cell>
          <cell r="E55">
            <v>2.44</v>
          </cell>
          <cell r="G55">
            <v>1419500</v>
          </cell>
          <cell r="H55">
            <v>1419500</v>
          </cell>
          <cell r="I55">
            <v>1419500</v>
          </cell>
          <cell r="J55">
            <v>6000</v>
          </cell>
          <cell r="M55">
            <v>53300</v>
          </cell>
          <cell r="N55">
            <v>59300</v>
          </cell>
          <cell r="O55">
            <v>567800</v>
          </cell>
          <cell r="P55" t="str">
            <v/>
          </cell>
          <cell r="R55">
            <v>567800</v>
          </cell>
          <cell r="Y55" t="str">
            <v/>
          </cell>
          <cell r="AA55" t="str">
            <v/>
          </cell>
          <cell r="AC55" t="str">
            <v/>
          </cell>
          <cell r="AD55">
            <v>23</v>
          </cell>
          <cell r="AE55">
            <v>138000</v>
          </cell>
          <cell r="AF55" t="str">
            <v/>
          </cell>
          <cell r="AG55" t="str">
            <v/>
          </cell>
          <cell r="AH55" t="str">
            <v/>
          </cell>
          <cell r="AI55">
            <v>526242</v>
          </cell>
          <cell r="AJ55">
            <v>2710842</v>
          </cell>
          <cell r="AK55">
            <v>25620</v>
          </cell>
          <cell r="AL55">
            <v>5124</v>
          </cell>
          <cell r="AM55" t="str">
            <v/>
          </cell>
          <cell r="AO55" t="str">
            <v/>
          </cell>
          <cell r="AQ55">
            <v>526242</v>
          </cell>
          <cell r="AR55">
            <v>1000000</v>
          </cell>
          <cell r="AS55">
            <v>1556986</v>
          </cell>
          <cell r="AT55">
            <v>1153856</v>
          </cell>
          <cell r="AU55">
            <v>27000</v>
          </cell>
          <cell r="AV55">
            <v>1126856</v>
          </cell>
          <cell r="AW55">
            <v>2651542</v>
          </cell>
          <cell r="AX55">
            <v>1557500</v>
          </cell>
          <cell r="AZ55">
            <v>1094042</v>
          </cell>
          <cell r="BA55">
            <v>2651542</v>
          </cell>
          <cell r="BB55">
            <v>85200</v>
          </cell>
          <cell r="BC55">
            <v>75200</v>
          </cell>
          <cell r="BD55">
            <v>10000</v>
          </cell>
          <cell r="BE55">
            <v>1419500</v>
          </cell>
        </row>
        <row r="56">
          <cell r="A56" t="str">
            <v>t340012</v>
          </cell>
          <cell r="B56" t="str">
            <v>t34</v>
          </cell>
          <cell r="C56" t="str">
            <v>NguyÔn V¨n H­ng</v>
          </cell>
          <cell r="D56">
            <v>1</v>
          </cell>
          <cell r="E56">
            <v>2.44</v>
          </cell>
          <cell r="G56">
            <v>976100</v>
          </cell>
          <cell r="H56">
            <v>976100</v>
          </cell>
          <cell r="I56">
            <v>976100</v>
          </cell>
          <cell r="J56">
            <v>4000</v>
          </cell>
          <cell r="M56">
            <v>41100</v>
          </cell>
          <cell r="N56">
            <v>45100</v>
          </cell>
          <cell r="O56">
            <v>390440</v>
          </cell>
          <cell r="P56" t="str">
            <v/>
          </cell>
          <cell r="R56">
            <v>390440</v>
          </cell>
          <cell r="Y56" t="str">
            <v/>
          </cell>
          <cell r="AA56" t="str">
            <v/>
          </cell>
          <cell r="AC56" t="str">
            <v/>
          </cell>
          <cell r="AD56">
            <v>16</v>
          </cell>
          <cell r="AE56">
            <v>96000</v>
          </cell>
          <cell r="AF56" t="str">
            <v/>
          </cell>
          <cell r="AG56" t="str">
            <v/>
          </cell>
          <cell r="AH56" t="str">
            <v/>
          </cell>
          <cell r="AI56">
            <v>409790</v>
          </cell>
          <cell r="AJ56">
            <v>1917430</v>
          </cell>
          <cell r="AK56">
            <v>25620</v>
          </cell>
          <cell r="AL56">
            <v>5124</v>
          </cell>
          <cell r="AM56" t="str">
            <v/>
          </cell>
          <cell r="AO56" t="str">
            <v/>
          </cell>
          <cell r="AQ56">
            <v>409790</v>
          </cell>
          <cell r="AR56">
            <v>1000000</v>
          </cell>
          <cell r="AS56">
            <v>1440534</v>
          </cell>
          <cell r="AT56">
            <v>476896</v>
          </cell>
          <cell r="AU56">
            <v>19000</v>
          </cell>
          <cell r="AV56">
            <v>457896</v>
          </cell>
          <cell r="AW56">
            <v>1872330</v>
          </cell>
          <cell r="AX56">
            <v>1072100</v>
          </cell>
          <cell r="AZ56">
            <v>800230</v>
          </cell>
          <cell r="BA56">
            <v>1872330</v>
          </cell>
          <cell r="BB56">
            <v>19700</v>
          </cell>
          <cell r="BC56" t="str">
            <v/>
          </cell>
          <cell r="BD56">
            <v>19700</v>
          </cell>
          <cell r="BE56">
            <v>976100</v>
          </cell>
        </row>
        <row r="57">
          <cell r="A57" t="str">
            <v>t340013</v>
          </cell>
          <cell r="B57" t="str">
            <v>t34</v>
          </cell>
          <cell r="C57" t="str">
            <v>NguyÔn V¨n ChiÕn</v>
          </cell>
          <cell r="D57">
            <v>1</v>
          </cell>
          <cell r="E57">
            <v>2.44</v>
          </cell>
          <cell r="G57">
            <v>999000</v>
          </cell>
          <cell r="H57">
            <v>999000</v>
          </cell>
          <cell r="I57">
            <v>999000</v>
          </cell>
          <cell r="J57">
            <v>2000</v>
          </cell>
          <cell r="M57">
            <v>41600</v>
          </cell>
          <cell r="N57">
            <v>43600</v>
          </cell>
          <cell r="O57">
            <v>399600</v>
          </cell>
          <cell r="P57" t="str">
            <v/>
          </cell>
          <cell r="R57">
            <v>399600</v>
          </cell>
          <cell r="Y57" t="str">
            <v/>
          </cell>
          <cell r="AA57" t="str">
            <v/>
          </cell>
          <cell r="AC57" t="str">
            <v/>
          </cell>
          <cell r="AD57">
            <v>16</v>
          </cell>
          <cell r="AE57">
            <v>96000</v>
          </cell>
          <cell r="AF57" t="str">
            <v/>
          </cell>
          <cell r="AG57" t="str">
            <v/>
          </cell>
          <cell r="AH57" t="str">
            <v/>
          </cell>
          <cell r="AI57">
            <v>453887</v>
          </cell>
          <cell r="AJ57">
            <v>1992087</v>
          </cell>
          <cell r="AK57">
            <v>25620</v>
          </cell>
          <cell r="AL57">
            <v>5124</v>
          </cell>
          <cell r="AM57" t="str">
            <v/>
          </cell>
          <cell r="AO57" t="str">
            <v/>
          </cell>
          <cell r="AQ57">
            <v>453887</v>
          </cell>
          <cell r="AR57">
            <v>1000000</v>
          </cell>
          <cell r="AS57">
            <v>1484631</v>
          </cell>
          <cell r="AT57">
            <v>507456</v>
          </cell>
          <cell r="AU57">
            <v>20000</v>
          </cell>
          <cell r="AV57">
            <v>487456</v>
          </cell>
          <cell r="AW57">
            <v>1948487</v>
          </cell>
          <cell r="AX57">
            <v>1095000</v>
          </cell>
          <cell r="AZ57">
            <v>853487</v>
          </cell>
          <cell r="BA57">
            <v>1948487</v>
          </cell>
          <cell r="BB57">
            <v>230500</v>
          </cell>
          <cell r="BC57">
            <v>203400</v>
          </cell>
          <cell r="BD57">
            <v>27100</v>
          </cell>
          <cell r="BE57">
            <v>999000</v>
          </cell>
        </row>
        <row r="58">
          <cell r="A58" t="str">
            <v>t340014</v>
          </cell>
          <cell r="B58" t="str">
            <v>t34</v>
          </cell>
          <cell r="C58" t="str">
            <v>TrÇn Minh TuÊn</v>
          </cell>
          <cell r="D58">
            <v>1</v>
          </cell>
          <cell r="E58">
            <v>2.44</v>
          </cell>
          <cell r="G58">
            <v>1268800</v>
          </cell>
          <cell r="H58">
            <v>1268800</v>
          </cell>
          <cell r="I58">
            <v>1443800</v>
          </cell>
          <cell r="J58">
            <v>6000</v>
          </cell>
          <cell r="M58">
            <v>39800</v>
          </cell>
          <cell r="N58">
            <v>45800</v>
          </cell>
          <cell r="O58">
            <v>507520</v>
          </cell>
          <cell r="P58" t="str">
            <v/>
          </cell>
          <cell r="Q58">
            <v>55250</v>
          </cell>
          <cell r="R58">
            <v>562770</v>
          </cell>
          <cell r="W58">
            <v>175000</v>
          </cell>
          <cell r="Y58">
            <v>175000</v>
          </cell>
          <cell r="AA58" t="str">
            <v/>
          </cell>
          <cell r="AC58" t="str">
            <v/>
          </cell>
          <cell r="AD58">
            <v>19</v>
          </cell>
          <cell r="AE58">
            <v>114000</v>
          </cell>
          <cell r="AF58" t="str">
            <v/>
          </cell>
          <cell r="AG58" t="str">
            <v/>
          </cell>
          <cell r="AH58" t="str">
            <v/>
          </cell>
          <cell r="AI58">
            <v>505884</v>
          </cell>
          <cell r="AJ58">
            <v>2672254</v>
          </cell>
          <cell r="AK58">
            <v>25620</v>
          </cell>
          <cell r="AL58">
            <v>5124</v>
          </cell>
          <cell r="AM58" t="str">
            <v/>
          </cell>
          <cell r="AO58" t="str">
            <v/>
          </cell>
          <cell r="AQ58">
            <v>505884</v>
          </cell>
          <cell r="AR58">
            <v>1000000</v>
          </cell>
          <cell r="AS58">
            <v>1536628</v>
          </cell>
          <cell r="AT58">
            <v>1135626</v>
          </cell>
          <cell r="AU58">
            <v>27000</v>
          </cell>
          <cell r="AV58">
            <v>1108626</v>
          </cell>
          <cell r="AW58">
            <v>2626454</v>
          </cell>
          <cell r="AX58">
            <v>1557800</v>
          </cell>
          <cell r="AZ58">
            <v>1068654</v>
          </cell>
          <cell r="BA58">
            <v>2626454</v>
          </cell>
          <cell r="BB58">
            <v>232400</v>
          </cell>
          <cell r="BC58">
            <v>205100</v>
          </cell>
          <cell r="BD58">
            <v>27300</v>
          </cell>
          <cell r="BE58">
            <v>1443800</v>
          </cell>
        </row>
        <row r="59">
          <cell r="A59" t="str">
            <v>t340015</v>
          </cell>
          <cell r="B59" t="str">
            <v>t34</v>
          </cell>
          <cell r="C59" t="str">
            <v>§ç §¨ng H¶i</v>
          </cell>
          <cell r="D59">
            <v>1</v>
          </cell>
          <cell r="E59">
            <v>2.44</v>
          </cell>
          <cell r="G59">
            <v>930600</v>
          </cell>
          <cell r="H59">
            <v>930600</v>
          </cell>
          <cell r="I59">
            <v>1018100</v>
          </cell>
          <cell r="J59">
            <v>4000</v>
          </cell>
          <cell r="M59">
            <v>35200</v>
          </cell>
          <cell r="N59">
            <v>39200</v>
          </cell>
          <cell r="O59">
            <v>372240</v>
          </cell>
          <cell r="P59" t="str">
            <v/>
          </cell>
          <cell r="Q59">
            <v>30620</v>
          </cell>
          <cell r="R59">
            <v>402860</v>
          </cell>
          <cell r="W59">
            <v>87500</v>
          </cell>
          <cell r="Y59">
            <v>87500</v>
          </cell>
          <cell r="AA59" t="str">
            <v/>
          </cell>
          <cell r="AC59" t="str">
            <v/>
          </cell>
          <cell r="AD59">
            <v>17</v>
          </cell>
          <cell r="AE59">
            <v>102000</v>
          </cell>
          <cell r="AF59" t="str">
            <v/>
          </cell>
          <cell r="AG59">
            <v>44300</v>
          </cell>
          <cell r="AH59">
            <v>44300</v>
          </cell>
          <cell r="AI59">
            <v>483630</v>
          </cell>
          <cell r="AJ59">
            <v>2090090</v>
          </cell>
          <cell r="AK59">
            <v>25620</v>
          </cell>
          <cell r="AL59">
            <v>5124</v>
          </cell>
          <cell r="AM59" t="str">
            <v/>
          </cell>
          <cell r="AO59" t="str">
            <v/>
          </cell>
          <cell r="AQ59">
            <v>483630</v>
          </cell>
          <cell r="AR59">
            <v>1500000</v>
          </cell>
          <cell r="AS59">
            <v>2014374</v>
          </cell>
          <cell r="AT59">
            <v>75716</v>
          </cell>
          <cell r="AU59">
            <v>21000</v>
          </cell>
          <cell r="AV59">
            <v>54716</v>
          </cell>
          <cell r="AW59">
            <v>2050890</v>
          </cell>
          <cell r="AX59">
            <v>1164400</v>
          </cell>
          <cell r="AZ59">
            <v>886490</v>
          </cell>
          <cell r="BA59">
            <v>2050890</v>
          </cell>
          <cell r="BB59">
            <v>194500</v>
          </cell>
          <cell r="BC59">
            <v>171700</v>
          </cell>
          <cell r="BD59">
            <v>22800</v>
          </cell>
          <cell r="BE59">
            <v>1018100</v>
          </cell>
        </row>
        <row r="60">
          <cell r="A60" t="str">
            <v>t340016</v>
          </cell>
          <cell r="B60" t="str">
            <v>t34</v>
          </cell>
          <cell r="C60" t="str">
            <v>Ph¹m V¨n VÜnh</v>
          </cell>
          <cell r="D60">
            <v>1</v>
          </cell>
          <cell r="E60">
            <v>1.7</v>
          </cell>
          <cell r="G60">
            <v>672700</v>
          </cell>
          <cell r="H60">
            <v>672700</v>
          </cell>
          <cell r="I60">
            <v>672700</v>
          </cell>
          <cell r="J60">
            <v>4000</v>
          </cell>
          <cell r="M60">
            <v>37900</v>
          </cell>
          <cell r="N60">
            <v>41900</v>
          </cell>
          <cell r="O60">
            <v>269080</v>
          </cell>
          <cell r="P60" t="str">
            <v/>
          </cell>
          <cell r="R60">
            <v>269080</v>
          </cell>
          <cell r="Y60" t="str">
            <v/>
          </cell>
          <cell r="AA60" t="str">
            <v/>
          </cell>
          <cell r="AC60" t="str">
            <v/>
          </cell>
          <cell r="AD60">
            <v>10</v>
          </cell>
          <cell r="AE60">
            <v>60000</v>
          </cell>
          <cell r="AF60" t="str">
            <v/>
          </cell>
          <cell r="AG60">
            <v>133900</v>
          </cell>
          <cell r="AH60">
            <v>133900</v>
          </cell>
          <cell r="AI60">
            <v>276060</v>
          </cell>
          <cell r="AJ60">
            <v>1453640</v>
          </cell>
          <cell r="AK60">
            <v>17850</v>
          </cell>
          <cell r="AL60">
            <v>3570</v>
          </cell>
          <cell r="AM60" t="str">
            <v/>
          </cell>
          <cell r="AO60" t="str">
            <v/>
          </cell>
          <cell r="AQ60">
            <v>276060</v>
          </cell>
          <cell r="AR60">
            <v>500000</v>
          </cell>
          <cell r="AS60">
            <v>797480</v>
          </cell>
          <cell r="AT60">
            <v>656160</v>
          </cell>
          <cell r="AU60">
            <v>15000</v>
          </cell>
          <cell r="AV60">
            <v>641160</v>
          </cell>
          <cell r="AW60">
            <v>1411740</v>
          </cell>
          <cell r="AX60">
            <v>866600</v>
          </cell>
          <cell r="AZ60">
            <v>545140</v>
          </cell>
          <cell r="BA60">
            <v>1411740</v>
          </cell>
          <cell r="BB60">
            <v>132600</v>
          </cell>
          <cell r="BC60">
            <v>117000</v>
          </cell>
          <cell r="BD60">
            <v>15600</v>
          </cell>
          <cell r="BE60">
            <v>672700</v>
          </cell>
        </row>
        <row r="61">
          <cell r="A61" t="str">
            <v>t340017</v>
          </cell>
          <cell r="B61" t="str">
            <v>t34</v>
          </cell>
          <cell r="C61" t="str">
            <v>NguyÔn §øc Tµi</v>
          </cell>
          <cell r="D61">
            <v>1</v>
          </cell>
          <cell r="E61">
            <v>1.7</v>
          </cell>
          <cell r="G61">
            <v>1406600</v>
          </cell>
          <cell r="H61">
            <v>1406600</v>
          </cell>
          <cell r="I61">
            <v>1406600</v>
          </cell>
          <cell r="J61">
            <v>6000</v>
          </cell>
          <cell r="M61">
            <v>46500</v>
          </cell>
          <cell r="N61">
            <v>52500</v>
          </cell>
          <cell r="O61">
            <v>562640</v>
          </cell>
          <cell r="P61" t="str">
            <v/>
          </cell>
          <cell r="R61">
            <v>562640</v>
          </cell>
          <cell r="Y61" t="str">
            <v/>
          </cell>
          <cell r="AA61" t="str">
            <v/>
          </cell>
          <cell r="AC61" t="str">
            <v/>
          </cell>
          <cell r="AD61">
            <v>24</v>
          </cell>
          <cell r="AE61">
            <v>144000</v>
          </cell>
          <cell r="AF61" t="str">
            <v/>
          </cell>
          <cell r="AG61" t="str">
            <v/>
          </cell>
          <cell r="AH61" t="str">
            <v/>
          </cell>
          <cell r="AI61">
            <v>513436</v>
          </cell>
          <cell r="AJ61">
            <v>2679176</v>
          </cell>
          <cell r="AK61">
            <v>17850</v>
          </cell>
          <cell r="AL61">
            <v>3570</v>
          </cell>
          <cell r="AM61" t="str">
            <v/>
          </cell>
          <cell r="AO61" t="str">
            <v/>
          </cell>
          <cell r="AQ61">
            <v>513436</v>
          </cell>
          <cell r="AR61">
            <v>1500000</v>
          </cell>
          <cell r="AS61">
            <v>2034856</v>
          </cell>
          <cell r="AT61">
            <v>644320</v>
          </cell>
          <cell r="AU61">
            <v>27000</v>
          </cell>
          <cell r="AV61">
            <v>617320</v>
          </cell>
          <cell r="AW61">
            <v>2626676</v>
          </cell>
          <cell r="AX61">
            <v>1550600</v>
          </cell>
          <cell r="AZ61">
            <v>1076076</v>
          </cell>
          <cell r="BA61">
            <v>2626676</v>
          </cell>
          <cell r="BC61" t="str">
            <v/>
          </cell>
          <cell r="BD61">
            <v>0</v>
          </cell>
          <cell r="BE61">
            <v>1406600</v>
          </cell>
        </row>
        <row r="62">
          <cell r="A62" t="str">
            <v>t340018</v>
          </cell>
          <cell r="B62" t="str">
            <v>t34</v>
          </cell>
          <cell r="C62" t="str">
            <v>Hµ TiÕn Hïng</v>
          </cell>
          <cell r="D62">
            <v>1</v>
          </cell>
          <cell r="E62">
            <v>1.7</v>
          </cell>
          <cell r="G62">
            <v>1252700</v>
          </cell>
          <cell r="H62">
            <v>1252700</v>
          </cell>
          <cell r="I62">
            <v>1252700</v>
          </cell>
          <cell r="J62">
            <v>2000</v>
          </cell>
          <cell r="M62">
            <v>40800</v>
          </cell>
          <cell r="N62">
            <v>42800</v>
          </cell>
          <cell r="O62">
            <v>501080</v>
          </cell>
          <cell r="P62" t="str">
            <v/>
          </cell>
          <cell r="R62">
            <v>501080</v>
          </cell>
          <cell r="Y62" t="str">
            <v/>
          </cell>
          <cell r="AA62" t="str">
            <v/>
          </cell>
          <cell r="AC62" t="str">
            <v/>
          </cell>
          <cell r="AD62">
            <v>23</v>
          </cell>
          <cell r="AE62">
            <v>138000</v>
          </cell>
          <cell r="AF62" t="str">
            <v/>
          </cell>
          <cell r="AG62" t="str">
            <v/>
          </cell>
          <cell r="AH62" t="str">
            <v/>
          </cell>
          <cell r="AI62">
            <v>499107</v>
          </cell>
          <cell r="AJ62">
            <v>2433687</v>
          </cell>
          <cell r="AK62">
            <v>17850</v>
          </cell>
          <cell r="AL62">
            <v>3570</v>
          </cell>
          <cell r="AM62" t="str">
            <v/>
          </cell>
          <cell r="AO62" t="str">
            <v/>
          </cell>
          <cell r="AQ62">
            <v>499107</v>
          </cell>
          <cell r="AR62">
            <v>1500000</v>
          </cell>
          <cell r="AS62">
            <v>2020527</v>
          </cell>
          <cell r="AT62">
            <v>413160</v>
          </cell>
          <cell r="AU62">
            <v>24000</v>
          </cell>
          <cell r="AV62">
            <v>389160</v>
          </cell>
          <cell r="AW62">
            <v>2390887</v>
          </cell>
          <cell r="AX62">
            <v>1390700</v>
          </cell>
          <cell r="AZ62">
            <v>1000187</v>
          </cell>
          <cell r="BA62">
            <v>2390887</v>
          </cell>
          <cell r="BB62">
            <v>230800</v>
          </cell>
          <cell r="BC62">
            <v>203700</v>
          </cell>
          <cell r="BD62">
            <v>27100</v>
          </cell>
          <cell r="BE62">
            <v>1252700</v>
          </cell>
        </row>
        <row r="63">
          <cell r="A63" t="str">
            <v>t340019</v>
          </cell>
          <cell r="B63" t="str">
            <v>t34</v>
          </cell>
          <cell r="C63" t="str">
            <v>NguyÔn TÊn Th¾ng</v>
          </cell>
          <cell r="D63">
            <v>1</v>
          </cell>
          <cell r="E63">
            <v>1.7</v>
          </cell>
          <cell r="G63">
            <v>954000</v>
          </cell>
          <cell r="H63">
            <v>954000</v>
          </cell>
          <cell r="I63">
            <v>1024000</v>
          </cell>
          <cell r="J63">
            <v>4000</v>
          </cell>
          <cell r="M63">
            <v>40800</v>
          </cell>
          <cell r="N63">
            <v>44800</v>
          </cell>
          <cell r="O63">
            <v>381600</v>
          </cell>
          <cell r="P63" t="str">
            <v/>
          </cell>
          <cell r="Q63">
            <v>24500</v>
          </cell>
          <cell r="R63">
            <v>406100</v>
          </cell>
          <cell r="W63">
            <v>70000</v>
          </cell>
          <cell r="Y63">
            <v>70000</v>
          </cell>
          <cell r="AA63" t="str">
            <v/>
          </cell>
          <cell r="AC63" t="str">
            <v/>
          </cell>
          <cell r="AD63">
            <v>18</v>
          </cell>
          <cell r="AE63">
            <v>108000</v>
          </cell>
          <cell r="AF63" t="str">
            <v/>
          </cell>
          <cell r="AG63" t="str">
            <v/>
          </cell>
          <cell r="AH63" t="str">
            <v/>
          </cell>
          <cell r="AI63">
            <v>474284</v>
          </cell>
          <cell r="AJ63">
            <v>2057184</v>
          </cell>
          <cell r="AK63">
            <v>17850</v>
          </cell>
          <cell r="AL63">
            <v>3570</v>
          </cell>
          <cell r="AM63" t="str">
            <v/>
          </cell>
          <cell r="AO63" t="str">
            <v/>
          </cell>
          <cell r="AQ63">
            <v>474284</v>
          </cell>
          <cell r="AR63">
            <v>1000000</v>
          </cell>
          <cell r="AS63">
            <v>1495704</v>
          </cell>
          <cell r="AT63">
            <v>561480</v>
          </cell>
          <cell r="AU63">
            <v>21000</v>
          </cell>
          <cell r="AV63">
            <v>540480</v>
          </cell>
          <cell r="AW63">
            <v>2012384</v>
          </cell>
          <cell r="AX63">
            <v>1132000</v>
          </cell>
          <cell r="AZ63">
            <v>880384</v>
          </cell>
          <cell r="BA63">
            <v>2012384</v>
          </cell>
          <cell r="BB63">
            <v>234600</v>
          </cell>
          <cell r="BC63">
            <v>207000</v>
          </cell>
          <cell r="BD63">
            <v>27600</v>
          </cell>
          <cell r="BE63">
            <v>1024000</v>
          </cell>
        </row>
        <row r="64">
          <cell r="B64" t="str">
            <v>t34 Total</v>
          </cell>
          <cell r="D64">
            <v>19</v>
          </cell>
          <cell r="E64">
            <v>51.56</v>
          </cell>
          <cell r="F64" t="str">
            <v/>
          </cell>
          <cell r="G64">
            <v>21148092</v>
          </cell>
          <cell r="H64">
            <v>21148092</v>
          </cell>
          <cell r="I64">
            <v>21501592</v>
          </cell>
          <cell r="J64">
            <v>86000</v>
          </cell>
          <cell r="K64" t="str">
            <v/>
          </cell>
          <cell r="L64" t="str">
            <v/>
          </cell>
          <cell r="M64">
            <v>795605</v>
          </cell>
          <cell r="N64">
            <v>881605</v>
          </cell>
          <cell r="O64">
            <v>8459240</v>
          </cell>
          <cell r="P64" t="str">
            <v/>
          </cell>
          <cell r="Q64">
            <v>110370</v>
          </cell>
          <cell r="R64">
            <v>8569610</v>
          </cell>
          <cell r="S64">
            <v>21000</v>
          </cell>
          <cell r="T64" t="str">
            <v/>
          </cell>
          <cell r="U64" t="str">
            <v/>
          </cell>
          <cell r="V64" t="str">
            <v/>
          </cell>
          <cell r="W64">
            <v>332500</v>
          </cell>
          <cell r="X64" t="str">
            <v/>
          </cell>
          <cell r="Y64">
            <v>332500</v>
          </cell>
          <cell r="Z64" t="str">
            <v/>
          </cell>
          <cell r="AA64" t="str">
            <v/>
          </cell>
          <cell r="AB64" t="str">
            <v/>
          </cell>
          <cell r="AC64" t="str">
            <v/>
          </cell>
          <cell r="AD64">
            <v>360</v>
          </cell>
          <cell r="AE64">
            <v>2160000</v>
          </cell>
          <cell r="AF64" t="str">
            <v/>
          </cell>
          <cell r="AG64">
            <v>324900</v>
          </cell>
          <cell r="AH64">
            <v>324900</v>
          </cell>
          <cell r="AI64">
            <v>8604030</v>
          </cell>
          <cell r="AJ64">
            <v>42041737</v>
          </cell>
          <cell r="AK64">
            <v>541380</v>
          </cell>
          <cell r="AL64">
            <v>108276</v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>
            <v>8604030</v>
          </cell>
          <cell r="AR64">
            <v>20000000</v>
          </cell>
          <cell r="AS64">
            <v>29253686</v>
          </cell>
          <cell r="AT64">
            <v>12788051</v>
          </cell>
          <cell r="AU64">
            <v>423000</v>
          </cell>
          <cell r="AV64">
            <v>12365051</v>
          </cell>
          <cell r="AW64">
            <v>41160132</v>
          </cell>
          <cell r="AX64">
            <v>23986492</v>
          </cell>
          <cell r="AY64" t="str">
            <v/>
          </cell>
          <cell r="AZ64">
            <v>17173640</v>
          </cell>
          <cell r="BA64">
            <v>41160132</v>
          </cell>
          <cell r="BB64">
            <v>2811330</v>
          </cell>
          <cell r="BC64">
            <v>2463451</v>
          </cell>
          <cell r="BD64">
            <v>347879</v>
          </cell>
          <cell r="BE64">
            <v>21480592</v>
          </cell>
        </row>
        <row r="65">
          <cell r="A65" t="str">
            <v>t350001</v>
          </cell>
          <cell r="B65" t="str">
            <v>t35</v>
          </cell>
          <cell r="C65" t="str">
            <v>Lª M¹nh C­êng</v>
          </cell>
          <cell r="D65">
            <v>1</v>
          </cell>
          <cell r="E65">
            <v>2.44</v>
          </cell>
          <cell r="G65">
            <v>1260014</v>
          </cell>
          <cell r="H65">
            <v>1260014</v>
          </cell>
          <cell r="I65">
            <v>1281014</v>
          </cell>
          <cell r="J65">
            <v>8000</v>
          </cell>
          <cell r="M65">
            <v>46733</v>
          </cell>
          <cell r="N65">
            <v>54733</v>
          </cell>
          <cell r="O65">
            <v>503800</v>
          </cell>
          <cell r="P65" t="str">
            <v/>
          </cell>
          <cell r="R65">
            <v>503800</v>
          </cell>
          <cell r="S65">
            <v>21000</v>
          </cell>
          <cell r="Y65" t="str">
            <v/>
          </cell>
          <cell r="AA65" t="str">
            <v/>
          </cell>
          <cell r="AC65" t="str">
            <v/>
          </cell>
          <cell r="AD65">
            <v>22</v>
          </cell>
          <cell r="AE65">
            <v>132000</v>
          </cell>
          <cell r="AF65" t="str">
            <v/>
          </cell>
          <cell r="AG65" t="str">
            <v/>
          </cell>
          <cell r="AH65" t="str">
            <v/>
          </cell>
          <cell r="AI65">
            <v>532377</v>
          </cell>
          <cell r="AJ65">
            <v>2503924</v>
          </cell>
          <cell r="AK65">
            <v>25620</v>
          </cell>
          <cell r="AL65">
            <v>5124</v>
          </cell>
          <cell r="AM65" t="str">
            <v/>
          </cell>
          <cell r="AO65" t="str">
            <v/>
          </cell>
          <cell r="AQ65">
            <v>532377</v>
          </cell>
          <cell r="AR65">
            <v>1000000</v>
          </cell>
          <cell r="AS65">
            <v>1563121</v>
          </cell>
          <cell r="AT65">
            <v>940803</v>
          </cell>
          <cell r="AU65">
            <v>25000</v>
          </cell>
          <cell r="AV65">
            <v>915803</v>
          </cell>
          <cell r="AW65">
            <v>2449191</v>
          </cell>
          <cell r="AX65">
            <v>1413014</v>
          </cell>
          <cell r="AZ65">
            <v>1036177</v>
          </cell>
          <cell r="BA65">
            <v>2449191</v>
          </cell>
          <cell r="BE65">
            <v>1260014</v>
          </cell>
        </row>
        <row r="66">
          <cell r="A66" t="str">
            <v>t350002</v>
          </cell>
          <cell r="B66" t="str">
            <v>t35</v>
          </cell>
          <cell r="C66" t="str">
            <v>NguyÔn Quang Minh</v>
          </cell>
          <cell r="D66" t="str">
            <v/>
          </cell>
          <cell r="E66" t="str">
            <v/>
          </cell>
          <cell r="H66" t="str">
            <v/>
          </cell>
          <cell r="I66" t="str">
            <v/>
          </cell>
          <cell r="N66" t="str">
            <v/>
          </cell>
          <cell r="O66" t="str">
            <v/>
          </cell>
          <cell r="P66" t="str">
            <v/>
          </cell>
          <cell r="R66" t="str">
            <v/>
          </cell>
          <cell r="Y66" t="str">
            <v/>
          </cell>
          <cell r="AA66" t="str">
            <v/>
          </cell>
          <cell r="AC66" t="str">
            <v/>
          </cell>
          <cell r="AE66" t="str">
            <v/>
          </cell>
          <cell r="AF66" t="str">
            <v/>
          </cell>
          <cell r="AG66" t="str">
            <v/>
          </cell>
          <cell r="AH66" t="str">
            <v/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O66" t="str">
            <v/>
          </cell>
          <cell r="AQ66" t="str">
            <v/>
          </cell>
          <cell r="AS66" t="str">
            <v/>
          </cell>
          <cell r="AT66" t="str">
            <v/>
          </cell>
          <cell r="AU66" t="str">
            <v/>
          </cell>
          <cell r="AV66" t="str">
            <v/>
          </cell>
          <cell r="AW66" t="str">
            <v/>
          </cell>
          <cell r="AX66" t="str">
            <v/>
          </cell>
          <cell r="AZ66" t="str">
            <v/>
          </cell>
          <cell r="BA66" t="str">
            <v/>
          </cell>
          <cell r="BB66">
            <v>19587</v>
          </cell>
          <cell r="BC66" t="str">
            <v/>
          </cell>
          <cell r="BD66">
            <v>19587</v>
          </cell>
          <cell r="BE66" t="str">
            <v/>
          </cell>
        </row>
        <row r="67">
          <cell r="A67" t="str">
            <v>t350003</v>
          </cell>
          <cell r="B67" t="str">
            <v>t35</v>
          </cell>
          <cell r="C67" t="str">
            <v>Bïi Nh­ H­¬ng</v>
          </cell>
          <cell r="D67">
            <v>1</v>
          </cell>
          <cell r="E67">
            <v>3.46</v>
          </cell>
          <cell r="G67">
            <v>1573200</v>
          </cell>
          <cell r="H67">
            <v>1573200</v>
          </cell>
          <cell r="I67">
            <v>1573200</v>
          </cell>
          <cell r="J67">
            <v>8000</v>
          </cell>
          <cell r="M67">
            <v>54211</v>
          </cell>
          <cell r="N67">
            <v>62211</v>
          </cell>
          <cell r="O67">
            <v>629280</v>
          </cell>
          <cell r="P67" t="str">
            <v/>
          </cell>
          <cell r="R67">
            <v>629280</v>
          </cell>
          <cell r="Y67" t="str">
            <v/>
          </cell>
          <cell r="AA67" t="str">
            <v/>
          </cell>
          <cell r="AC67" t="str">
            <v/>
          </cell>
          <cell r="AD67">
            <v>24</v>
          </cell>
          <cell r="AE67">
            <v>144000</v>
          </cell>
          <cell r="AF67" t="str">
            <v/>
          </cell>
          <cell r="AG67" t="str">
            <v/>
          </cell>
          <cell r="AH67" t="str">
            <v/>
          </cell>
          <cell r="AI67">
            <v>429536</v>
          </cell>
          <cell r="AJ67">
            <v>2838227</v>
          </cell>
          <cell r="AK67">
            <v>36330</v>
          </cell>
          <cell r="AL67">
            <v>7266</v>
          </cell>
          <cell r="AM67" t="str">
            <v/>
          </cell>
          <cell r="AO67" t="str">
            <v/>
          </cell>
          <cell r="AQ67">
            <v>429536</v>
          </cell>
          <cell r="AR67">
            <v>1500000</v>
          </cell>
          <cell r="AS67">
            <v>1973132</v>
          </cell>
          <cell r="AT67">
            <v>865095</v>
          </cell>
          <cell r="AU67">
            <v>28000</v>
          </cell>
          <cell r="AV67">
            <v>837095</v>
          </cell>
          <cell r="AW67">
            <v>2776016</v>
          </cell>
          <cell r="AX67">
            <v>1717200</v>
          </cell>
          <cell r="AZ67">
            <v>1058816</v>
          </cell>
          <cell r="BA67">
            <v>2776016</v>
          </cell>
          <cell r="BB67">
            <v>258600</v>
          </cell>
          <cell r="BC67">
            <v>223984</v>
          </cell>
          <cell r="BD67">
            <v>34616</v>
          </cell>
          <cell r="BE67">
            <v>1573200</v>
          </cell>
        </row>
        <row r="68">
          <cell r="A68" t="str">
            <v>t350004</v>
          </cell>
          <cell r="B68" t="str">
            <v>t35</v>
          </cell>
          <cell r="C68" t="str">
            <v>NguyÔn Duy Long</v>
          </cell>
          <cell r="D68">
            <v>1</v>
          </cell>
          <cell r="E68">
            <v>3.46</v>
          </cell>
          <cell r="G68">
            <v>1277300</v>
          </cell>
          <cell r="H68">
            <v>1277300</v>
          </cell>
          <cell r="I68">
            <v>1277300</v>
          </cell>
          <cell r="J68">
            <v>8000</v>
          </cell>
          <cell r="M68">
            <v>33811</v>
          </cell>
          <cell r="N68">
            <v>41811</v>
          </cell>
          <cell r="O68">
            <v>510920</v>
          </cell>
          <cell r="P68" t="str">
            <v/>
          </cell>
          <cell r="R68">
            <v>510920</v>
          </cell>
          <cell r="Y68" t="str">
            <v/>
          </cell>
          <cell r="AA68" t="str">
            <v/>
          </cell>
          <cell r="AC68" t="str">
            <v/>
          </cell>
          <cell r="AD68">
            <v>21</v>
          </cell>
          <cell r="AE68">
            <v>126000</v>
          </cell>
          <cell r="AF68" t="str">
            <v/>
          </cell>
          <cell r="AG68" t="str">
            <v/>
          </cell>
          <cell r="AH68" t="str">
            <v/>
          </cell>
          <cell r="AI68">
            <v>454732</v>
          </cell>
          <cell r="AJ68">
            <v>2410763</v>
          </cell>
          <cell r="AK68">
            <v>36330</v>
          </cell>
          <cell r="AL68">
            <v>7266</v>
          </cell>
          <cell r="AM68" t="str">
            <v/>
          </cell>
          <cell r="AO68" t="str">
            <v/>
          </cell>
          <cell r="AQ68">
            <v>454732</v>
          </cell>
          <cell r="AR68">
            <v>1100000</v>
          </cell>
          <cell r="AS68">
            <v>1598328</v>
          </cell>
          <cell r="AT68">
            <v>812435</v>
          </cell>
          <cell r="AU68">
            <v>24000</v>
          </cell>
          <cell r="AV68">
            <v>788435</v>
          </cell>
          <cell r="AW68">
            <v>2368952</v>
          </cell>
          <cell r="AX68">
            <v>1403300</v>
          </cell>
          <cell r="AZ68">
            <v>965652</v>
          </cell>
          <cell r="BA68">
            <v>2368952</v>
          </cell>
          <cell r="BB68">
            <v>19400</v>
          </cell>
          <cell r="BC68" t="str">
            <v/>
          </cell>
          <cell r="BD68">
            <v>19400</v>
          </cell>
          <cell r="BE68">
            <v>1277300</v>
          </cell>
        </row>
        <row r="69">
          <cell r="A69" t="str">
            <v>t350005</v>
          </cell>
          <cell r="B69" t="str">
            <v>t35</v>
          </cell>
          <cell r="C69" t="str">
            <v>Vò V¨n VËn</v>
          </cell>
          <cell r="D69">
            <v>1</v>
          </cell>
          <cell r="E69">
            <v>3.46</v>
          </cell>
          <cell r="G69">
            <v>742700</v>
          </cell>
          <cell r="H69">
            <v>742700</v>
          </cell>
          <cell r="I69">
            <v>1273670</v>
          </cell>
          <cell r="J69">
            <v>6000</v>
          </cell>
          <cell r="N69">
            <v>6000</v>
          </cell>
          <cell r="O69">
            <v>297080</v>
          </cell>
          <cell r="P69" t="str">
            <v/>
          </cell>
          <cell r="R69">
            <v>297080</v>
          </cell>
          <cell r="X69">
            <v>530970</v>
          </cell>
          <cell r="Y69">
            <v>530970</v>
          </cell>
          <cell r="AA69" t="str">
            <v/>
          </cell>
          <cell r="AC69" t="str">
            <v/>
          </cell>
          <cell r="AD69">
            <v>13</v>
          </cell>
          <cell r="AE69">
            <v>78000</v>
          </cell>
          <cell r="AF69" t="str">
            <v/>
          </cell>
          <cell r="AG69" t="str">
            <v/>
          </cell>
          <cell r="AH69" t="str">
            <v/>
          </cell>
          <cell r="AI69">
            <v>434740</v>
          </cell>
          <cell r="AJ69">
            <v>2089490</v>
          </cell>
          <cell r="AK69">
            <v>36330</v>
          </cell>
          <cell r="AL69">
            <v>7266</v>
          </cell>
          <cell r="AM69" t="str">
            <v/>
          </cell>
          <cell r="AO69" t="str">
            <v/>
          </cell>
          <cell r="AQ69">
            <v>434740</v>
          </cell>
          <cell r="AR69">
            <v>1000000</v>
          </cell>
          <cell r="AS69">
            <v>1478336</v>
          </cell>
          <cell r="AT69">
            <v>611154</v>
          </cell>
          <cell r="AU69">
            <v>21000</v>
          </cell>
          <cell r="AV69">
            <v>590154</v>
          </cell>
          <cell r="AW69">
            <v>2083490</v>
          </cell>
          <cell r="AX69">
            <v>1351670</v>
          </cell>
          <cell r="AZ69">
            <v>731820</v>
          </cell>
          <cell r="BA69">
            <v>2083490</v>
          </cell>
          <cell r="BB69">
            <v>276200</v>
          </cell>
          <cell r="BC69">
            <v>239800</v>
          </cell>
          <cell r="BD69">
            <v>36400</v>
          </cell>
          <cell r="BE69">
            <v>742700</v>
          </cell>
        </row>
        <row r="70">
          <cell r="A70" t="str">
            <v>t350006</v>
          </cell>
          <cell r="B70" t="str">
            <v>t35</v>
          </cell>
          <cell r="C70" t="str">
            <v>Vò V¨n Phong</v>
          </cell>
          <cell r="D70">
            <v>1</v>
          </cell>
          <cell r="E70">
            <v>3.46</v>
          </cell>
          <cell r="G70">
            <v>1452000</v>
          </cell>
          <cell r="H70">
            <v>1452000</v>
          </cell>
          <cell r="I70">
            <v>1522000</v>
          </cell>
          <cell r="J70">
            <v>8000</v>
          </cell>
          <cell r="M70">
            <v>56411</v>
          </cell>
          <cell r="N70">
            <v>64411</v>
          </cell>
          <cell r="O70">
            <v>580800</v>
          </cell>
          <cell r="P70" t="str">
            <v/>
          </cell>
          <cell r="Q70">
            <v>24500</v>
          </cell>
          <cell r="R70">
            <v>605300</v>
          </cell>
          <cell r="W70">
            <v>70000</v>
          </cell>
          <cell r="Y70">
            <v>70000</v>
          </cell>
          <cell r="AA70" t="str">
            <v/>
          </cell>
          <cell r="AC70" t="str">
            <v/>
          </cell>
          <cell r="AD70">
            <v>27</v>
          </cell>
          <cell r="AE70">
            <v>162000</v>
          </cell>
          <cell r="AF70" t="str">
            <v/>
          </cell>
          <cell r="AG70" t="str">
            <v/>
          </cell>
          <cell r="AH70" t="str">
            <v/>
          </cell>
          <cell r="AI70">
            <v>469974</v>
          </cell>
          <cell r="AJ70">
            <v>2823685</v>
          </cell>
          <cell r="AK70">
            <v>36330</v>
          </cell>
          <cell r="AL70">
            <v>7266</v>
          </cell>
          <cell r="AM70" t="str">
            <v/>
          </cell>
          <cell r="AO70" t="str">
            <v/>
          </cell>
          <cell r="AQ70">
            <v>469974</v>
          </cell>
          <cell r="AR70">
            <v>1500000</v>
          </cell>
          <cell r="AS70">
            <v>2013570</v>
          </cell>
          <cell r="AT70">
            <v>810115</v>
          </cell>
          <cell r="AU70">
            <v>28000</v>
          </cell>
          <cell r="AV70">
            <v>782115</v>
          </cell>
          <cell r="AW70">
            <v>2759274</v>
          </cell>
          <cell r="AX70">
            <v>1684000</v>
          </cell>
          <cell r="AZ70">
            <v>1075274</v>
          </cell>
          <cell r="BA70">
            <v>2759274</v>
          </cell>
          <cell r="BB70">
            <v>19400</v>
          </cell>
          <cell r="BC70" t="str">
            <v/>
          </cell>
          <cell r="BD70">
            <v>19400</v>
          </cell>
          <cell r="BE70">
            <v>1522000</v>
          </cell>
        </row>
        <row r="71">
          <cell r="A71" t="str">
            <v>t350007</v>
          </cell>
          <cell r="B71" t="str">
            <v>t35</v>
          </cell>
          <cell r="C71" t="str">
            <v>Vò Ngäc Quang</v>
          </cell>
          <cell r="D71">
            <v>1</v>
          </cell>
          <cell r="E71">
            <v>3.46</v>
          </cell>
          <cell r="G71">
            <v>1675600</v>
          </cell>
          <cell r="H71">
            <v>1675600</v>
          </cell>
          <cell r="I71">
            <v>1675600</v>
          </cell>
          <cell r="J71">
            <v>8000</v>
          </cell>
          <cell r="M71">
            <v>64611</v>
          </cell>
          <cell r="N71">
            <v>72611</v>
          </cell>
          <cell r="O71">
            <v>670240</v>
          </cell>
          <cell r="P71" t="str">
            <v/>
          </cell>
          <cell r="R71">
            <v>670240</v>
          </cell>
          <cell r="Y71" t="str">
            <v/>
          </cell>
          <cell r="AA71" t="str">
            <v/>
          </cell>
          <cell r="AC71" t="str">
            <v/>
          </cell>
          <cell r="AD71">
            <v>28</v>
          </cell>
          <cell r="AE71">
            <v>168000</v>
          </cell>
          <cell r="AF71" t="str">
            <v/>
          </cell>
          <cell r="AG71" t="str">
            <v/>
          </cell>
          <cell r="AH71" t="str">
            <v/>
          </cell>
          <cell r="AI71">
            <v>468641</v>
          </cell>
          <cell r="AJ71">
            <v>3055092</v>
          </cell>
          <cell r="AK71">
            <v>36330</v>
          </cell>
          <cell r="AL71">
            <v>7266</v>
          </cell>
          <cell r="AM71" t="str">
            <v/>
          </cell>
          <cell r="AO71" t="str">
            <v/>
          </cell>
          <cell r="AQ71">
            <v>468641</v>
          </cell>
          <cell r="AR71">
            <v>1500000</v>
          </cell>
          <cell r="AS71">
            <v>2012237</v>
          </cell>
          <cell r="AT71">
            <v>1042855</v>
          </cell>
          <cell r="AU71">
            <v>31000</v>
          </cell>
          <cell r="AV71">
            <v>1011855</v>
          </cell>
          <cell r="AW71">
            <v>2982481</v>
          </cell>
          <cell r="AX71">
            <v>1843600</v>
          </cell>
          <cell r="AZ71">
            <v>1138881</v>
          </cell>
          <cell r="BA71">
            <v>2982481</v>
          </cell>
          <cell r="BB71">
            <v>276200</v>
          </cell>
          <cell r="BC71">
            <v>239800</v>
          </cell>
          <cell r="BD71">
            <v>36400</v>
          </cell>
          <cell r="BE71">
            <v>1675600</v>
          </cell>
        </row>
        <row r="72">
          <cell r="A72" t="str">
            <v>t350008</v>
          </cell>
          <cell r="B72" t="str">
            <v>t35</v>
          </cell>
          <cell r="C72" t="str">
            <v>L­¬ng V¨n An</v>
          </cell>
          <cell r="D72">
            <v>1</v>
          </cell>
          <cell r="E72">
            <v>3.46</v>
          </cell>
          <cell r="G72">
            <v>1098400</v>
          </cell>
          <cell r="H72">
            <v>1098400</v>
          </cell>
          <cell r="I72">
            <v>1098400</v>
          </cell>
          <cell r="J72">
            <v>8000</v>
          </cell>
          <cell r="M72">
            <v>26711</v>
          </cell>
          <cell r="N72">
            <v>34711</v>
          </cell>
          <cell r="O72">
            <v>439360</v>
          </cell>
          <cell r="P72" t="str">
            <v/>
          </cell>
          <cell r="R72">
            <v>439360</v>
          </cell>
          <cell r="Y72" t="str">
            <v/>
          </cell>
          <cell r="AA72" t="str">
            <v/>
          </cell>
          <cell r="AC72" t="str">
            <v/>
          </cell>
          <cell r="AD72">
            <v>21</v>
          </cell>
          <cell r="AE72">
            <v>126000</v>
          </cell>
          <cell r="AF72" t="str">
            <v/>
          </cell>
          <cell r="AG72" t="str">
            <v/>
          </cell>
          <cell r="AH72" t="str">
            <v/>
          </cell>
          <cell r="AI72">
            <v>414678</v>
          </cell>
          <cell r="AJ72">
            <v>2113149</v>
          </cell>
          <cell r="AK72">
            <v>36330</v>
          </cell>
          <cell r="AL72">
            <v>7266</v>
          </cell>
          <cell r="AM72" t="str">
            <v/>
          </cell>
          <cell r="AO72" t="str">
            <v/>
          </cell>
          <cell r="AQ72">
            <v>414678</v>
          </cell>
          <cell r="AR72">
            <v>1000000</v>
          </cell>
          <cell r="AS72">
            <v>1458274</v>
          </cell>
          <cell r="AT72">
            <v>654875</v>
          </cell>
          <cell r="AU72">
            <v>21000</v>
          </cell>
          <cell r="AV72">
            <v>633875</v>
          </cell>
          <cell r="AW72">
            <v>2078438</v>
          </cell>
          <cell r="AX72">
            <v>1224400</v>
          </cell>
          <cell r="AZ72">
            <v>854038</v>
          </cell>
          <cell r="BA72">
            <v>2078438</v>
          </cell>
          <cell r="BB72">
            <v>15500</v>
          </cell>
          <cell r="BC72" t="str">
            <v/>
          </cell>
          <cell r="BD72">
            <v>15500</v>
          </cell>
          <cell r="BE72">
            <v>1098400</v>
          </cell>
        </row>
        <row r="73">
          <cell r="A73" t="str">
            <v>t350009</v>
          </cell>
          <cell r="B73" t="str">
            <v>t35</v>
          </cell>
          <cell r="C73" t="str">
            <v>Bïi Quang T¸ch</v>
          </cell>
          <cell r="D73">
            <v>1</v>
          </cell>
          <cell r="E73">
            <v>3.46</v>
          </cell>
          <cell r="G73">
            <v>1441300</v>
          </cell>
          <cell r="H73">
            <v>1441300</v>
          </cell>
          <cell r="I73">
            <v>1441300</v>
          </cell>
          <cell r="J73">
            <v>8000</v>
          </cell>
          <cell r="M73">
            <v>49011</v>
          </cell>
          <cell r="N73">
            <v>57011</v>
          </cell>
          <cell r="O73">
            <v>576520</v>
          </cell>
          <cell r="P73" t="str">
            <v/>
          </cell>
          <cell r="R73">
            <v>576520</v>
          </cell>
          <cell r="Y73" t="str">
            <v/>
          </cell>
          <cell r="AA73" t="str">
            <v/>
          </cell>
          <cell r="AC73" t="str">
            <v/>
          </cell>
          <cell r="AD73">
            <v>24</v>
          </cell>
          <cell r="AE73">
            <v>144000</v>
          </cell>
          <cell r="AF73" t="str">
            <v/>
          </cell>
          <cell r="AG73" t="str">
            <v/>
          </cell>
          <cell r="AH73" t="str">
            <v/>
          </cell>
          <cell r="AI73">
            <v>365640</v>
          </cell>
          <cell r="AJ73">
            <v>2584471</v>
          </cell>
          <cell r="AK73">
            <v>36330</v>
          </cell>
          <cell r="AL73">
            <v>7266</v>
          </cell>
          <cell r="AM73" t="str">
            <v/>
          </cell>
          <cell r="AO73" t="str">
            <v/>
          </cell>
          <cell r="AQ73">
            <v>365640</v>
          </cell>
          <cell r="AR73">
            <v>1000000</v>
          </cell>
          <cell r="AS73">
            <v>1409236</v>
          </cell>
          <cell r="AT73">
            <v>1175235</v>
          </cell>
          <cell r="AU73">
            <v>26000</v>
          </cell>
          <cell r="AV73">
            <v>1149235</v>
          </cell>
          <cell r="AW73">
            <v>2527460</v>
          </cell>
          <cell r="AX73">
            <v>1585300</v>
          </cell>
          <cell r="AZ73">
            <v>942160</v>
          </cell>
          <cell r="BA73">
            <v>2527460</v>
          </cell>
          <cell r="BB73">
            <v>276200</v>
          </cell>
          <cell r="BC73">
            <v>239800</v>
          </cell>
          <cell r="BD73">
            <v>36400</v>
          </cell>
          <cell r="BE73">
            <v>1441300</v>
          </cell>
        </row>
        <row r="74">
          <cell r="A74" t="str">
            <v>t350010</v>
          </cell>
          <cell r="B74" t="str">
            <v>t35</v>
          </cell>
          <cell r="C74" t="str">
            <v>§inh V¨n Nhí</v>
          </cell>
          <cell r="D74">
            <v>1</v>
          </cell>
          <cell r="E74">
            <v>3.46</v>
          </cell>
          <cell r="G74">
            <v>600200</v>
          </cell>
          <cell r="H74">
            <v>600200</v>
          </cell>
          <cell r="I74">
            <v>600200</v>
          </cell>
          <cell r="J74">
            <v>2000</v>
          </cell>
          <cell r="M74">
            <v>18211</v>
          </cell>
          <cell r="N74">
            <v>20211</v>
          </cell>
          <cell r="O74">
            <v>240080</v>
          </cell>
          <cell r="P74" t="str">
            <v/>
          </cell>
          <cell r="R74">
            <v>240080</v>
          </cell>
          <cell r="Y74" t="str">
            <v/>
          </cell>
          <cell r="AA74" t="str">
            <v/>
          </cell>
          <cell r="AC74" t="str">
            <v/>
          </cell>
          <cell r="AD74">
            <v>12</v>
          </cell>
          <cell r="AE74">
            <v>72000</v>
          </cell>
          <cell r="AF74" t="str">
            <v/>
          </cell>
          <cell r="AG74" t="str">
            <v/>
          </cell>
          <cell r="AH74" t="str">
            <v/>
          </cell>
          <cell r="AI74">
            <v>382496</v>
          </cell>
          <cell r="AJ74">
            <v>1314987</v>
          </cell>
          <cell r="AK74">
            <v>36330</v>
          </cell>
          <cell r="AL74">
            <v>7266</v>
          </cell>
          <cell r="AM74" t="str">
            <v/>
          </cell>
          <cell r="AO74" t="str">
            <v/>
          </cell>
          <cell r="AQ74">
            <v>382496</v>
          </cell>
          <cell r="AR74">
            <v>500000</v>
          </cell>
          <cell r="AS74">
            <v>926092</v>
          </cell>
          <cell r="AT74">
            <v>388895</v>
          </cell>
          <cell r="AU74">
            <v>13000</v>
          </cell>
          <cell r="AV74">
            <v>375895</v>
          </cell>
          <cell r="AW74">
            <v>1294776</v>
          </cell>
          <cell r="AX74">
            <v>672200</v>
          </cell>
          <cell r="AZ74">
            <v>622576</v>
          </cell>
          <cell r="BA74">
            <v>1294776</v>
          </cell>
          <cell r="BB74">
            <v>276200</v>
          </cell>
          <cell r="BC74">
            <v>239800</v>
          </cell>
          <cell r="BD74">
            <v>36400</v>
          </cell>
          <cell r="BE74">
            <v>600200</v>
          </cell>
        </row>
        <row r="75">
          <cell r="A75" t="str">
            <v>t350011</v>
          </cell>
          <cell r="B75" t="str">
            <v>t35</v>
          </cell>
          <cell r="C75" t="str">
            <v>§inh Huy §«ng</v>
          </cell>
          <cell r="D75">
            <v>1</v>
          </cell>
          <cell r="E75">
            <v>3.46</v>
          </cell>
          <cell r="G75">
            <v>1245000</v>
          </cell>
          <cell r="H75">
            <v>1245000</v>
          </cell>
          <cell r="I75">
            <v>1245000</v>
          </cell>
          <cell r="J75">
            <v>8000</v>
          </cell>
          <cell r="M75">
            <v>19111</v>
          </cell>
          <cell r="N75">
            <v>27111</v>
          </cell>
          <cell r="O75">
            <v>498000</v>
          </cell>
          <cell r="P75" t="str">
            <v/>
          </cell>
          <cell r="R75">
            <v>498000</v>
          </cell>
          <cell r="Y75" t="str">
            <v/>
          </cell>
          <cell r="AA75" t="str">
            <v/>
          </cell>
          <cell r="AC75" t="str">
            <v/>
          </cell>
          <cell r="AD75">
            <v>21</v>
          </cell>
          <cell r="AE75">
            <v>126000</v>
          </cell>
          <cell r="AF75" t="str">
            <v/>
          </cell>
          <cell r="AG75" t="str">
            <v/>
          </cell>
          <cell r="AH75" t="str">
            <v/>
          </cell>
          <cell r="AI75">
            <v>431576</v>
          </cell>
          <cell r="AJ75">
            <v>2327687</v>
          </cell>
          <cell r="AK75">
            <v>36330</v>
          </cell>
          <cell r="AL75">
            <v>7266</v>
          </cell>
          <cell r="AM75" t="str">
            <v/>
          </cell>
          <cell r="AO75" t="str">
            <v/>
          </cell>
          <cell r="AQ75">
            <v>431576</v>
          </cell>
          <cell r="AR75">
            <v>1000000</v>
          </cell>
          <cell r="AS75">
            <v>1475172</v>
          </cell>
          <cell r="AT75">
            <v>852515</v>
          </cell>
          <cell r="AU75">
            <v>23000</v>
          </cell>
          <cell r="AV75">
            <v>829515</v>
          </cell>
          <cell r="AW75">
            <v>2300576</v>
          </cell>
          <cell r="AX75">
            <v>1371000</v>
          </cell>
          <cell r="AZ75">
            <v>929576</v>
          </cell>
          <cell r="BA75">
            <v>2300576</v>
          </cell>
          <cell r="BB75">
            <v>276200</v>
          </cell>
          <cell r="BC75">
            <v>239800</v>
          </cell>
          <cell r="BD75">
            <v>36400</v>
          </cell>
          <cell r="BE75">
            <v>1245000</v>
          </cell>
        </row>
        <row r="76">
          <cell r="A76" t="str">
            <v>t350012</v>
          </cell>
          <cell r="B76" t="str">
            <v>t35</v>
          </cell>
          <cell r="C76" t="str">
            <v>T¹ B¸ Th¾ng</v>
          </cell>
          <cell r="D76">
            <v>1</v>
          </cell>
          <cell r="E76">
            <v>3.46</v>
          </cell>
          <cell r="G76">
            <v>1482600</v>
          </cell>
          <cell r="H76">
            <v>1482600</v>
          </cell>
          <cell r="I76">
            <v>1482600</v>
          </cell>
          <cell r="J76">
            <v>8000</v>
          </cell>
          <cell r="M76">
            <v>37411</v>
          </cell>
          <cell r="N76">
            <v>45411</v>
          </cell>
          <cell r="O76">
            <v>593040</v>
          </cell>
          <cell r="P76" t="str">
            <v/>
          </cell>
          <cell r="R76">
            <v>593040</v>
          </cell>
          <cell r="Y76" t="str">
            <v/>
          </cell>
          <cell r="AA76" t="str">
            <v/>
          </cell>
          <cell r="AC76" t="str">
            <v/>
          </cell>
          <cell r="AD76">
            <v>27</v>
          </cell>
          <cell r="AE76">
            <v>162000</v>
          </cell>
          <cell r="AF76" t="str">
            <v/>
          </cell>
          <cell r="AG76" t="str">
            <v/>
          </cell>
          <cell r="AH76" t="str">
            <v/>
          </cell>
          <cell r="AI76">
            <v>455562</v>
          </cell>
          <cell r="AJ76">
            <v>2738613</v>
          </cell>
          <cell r="AK76">
            <v>36330</v>
          </cell>
          <cell r="AL76">
            <v>7266</v>
          </cell>
          <cell r="AM76" t="str">
            <v/>
          </cell>
          <cell r="AO76" t="str">
            <v/>
          </cell>
          <cell r="AQ76">
            <v>455562</v>
          </cell>
          <cell r="AR76">
            <v>1000000</v>
          </cell>
          <cell r="AS76">
            <v>1499158</v>
          </cell>
          <cell r="AT76">
            <v>1239455</v>
          </cell>
          <cell r="AU76">
            <v>27000</v>
          </cell>
          <cell r="AV76">
            <v>1212455</v>
          </cell>
          <cell r="AW76">
            <v>2693202</v>
          </cell>
          <cell r="AX76">
            <v>1644600</v>
          </cell>
          <cell r="AZ76">
            <v>1048602</v>
          </cell>
          <cell r="BA76">
            <v>2693202</v>
          </cell>
          <cell r="BB76">
            <v>267000</v>
          </cell>
          <cell r="BC76">
            <v>231800</v>
          </cell>
          <cell r="BD76">
            <v>35200</v>
          </cell>
          <cell r="BE76">
            <v>1482600</v>
          </cell>
        </row>
        <row r="77">
          <cell r="A77" t="str">
            <v>t350013</v>
          </cell>
          <cell r="B77" t="str">
            <v>t35</v>
          </cell>
          <cell r="C77" t="str">
            <v>Vò V¨n B¸u</v>
          </cell>
          <cell r="D77">
            <v>1</v>
          </cell>
          <cell r="E77">
            <v>3.46</v>
          </cell>
          <cell r="G77">
            <v>1192100</v>
          </cell>
          <cell r="H77">
            <v>1192100</v>
          </cell>
          <cell r="I77">
            <v>1192100</v>
          </cell>
          <cell r="J77">
            <v>6000</v>
          </cell>
          <cell r="M77">
            <v>44500</v>
          </cell>
          <cell r="N77">
            <v>50500</v>
          </cell>
          <cell r="O77">
            <v>476840</v>
          </cell>
          <cell r="P77" t="str">
            <v/>
          </cell>
          <cell r="R77">
            <v>476840</v>
          </cell>
          <cell r="Y77" t="str">
            <v/>
          </cell>
          <cell r="AA77" t="str">
            <v/>
          </cell>
          <cell r="AC77" t="str">
            <v/>
          </cell>
          <cell r="AD77">
            <v>19</v>
          </cell>
          <cell r="AE77">
            <v>114000</v>
          </cell>
          <cell r="AF77" t="str">
            <v/>
          </cell>
          <cell r="AG77" t="str">
            <v/>
          </cell>
          <cell r="AH77" t="str">
            <v/>
          </cell>
          <cell r="AI77">
            <v>443077</v>
          </cell>
          <cell r="AJ77">
            <v>2276517</v>
          </cell>
          <cell r="AK77">
            <v>36330</v>
          </cell>
          <cell r="AL77">
            <v>7266</v>
          </cell>
          <cell r="AM77" t="str">
            <v/>
          </cell>
          <cell r="AO77" t="str">
            <v/>
          </cell>
          <cell r="AQ77">
            <v>443077</v>
          </cell>
          <cell r="AR77">
            <v>1000000</v>
          </cell>
          <cell r="AS77">
            <v>1486673</v>
          </cell>
          <cell r="AT77">
            <v>789844</v>
          </cell>
          <cell r="AU77">
            <v>23000</v>
          </cell>
          <cell r="AV77">
            <v>766844</v>
          </cell>
          <cell r="AW77">
            <v>2226017</v>
          </cell>
          <cell r="AX77">
            <v>1306100</v>
          </cell>
          <cell r="AZ77">
            <v>919917</v>
          </cell>
          <cell r="BA77">
            <v>2226017</v>
          </cell>
          <cell r="BB77">
            <v>258600</v>
          </cell>
          <cell r="BC77">
            <v>224500</v>
          </cell>
          <cell r="BD77">
            <v>34100</v>
          </cell>
          <cell r="BE77">
            <v>1192100</v>
          </cell>
        </row>
        <row r="78">
          <cell r="A78" t="str">
            <v>t350014</v>
          </cell>
          <cell r="B78" t="str">
            <v>t35</v>
          </cell>
          <cell r="C78" t="str">
            <v>NguyÔn §×nh §«ng</v>
          </cell>
          <cell r="D78">
            <v>1</v>
          </cell>
          <cell r="E78">
            <v>2.44</v>
          </cell>
          <cell r="G78">
            <v>1468600</v>
          </cell>
          <cell r="H78">
            <v>1468600</v>
          </cell>
          <cell r="I78">
            <v>1468600</v>
          </cell>
          <cell r="J78">
            <v>6000</v>
          </cell>
          <cell r="M78">
            <v>53611</v>
          </cell>
          <cell r="N78">
            <v>59611</v>
          </cell>
          <cell r="O78">
            <v>587440</v>
          </cell>
          <cell r="P78" t="str">
            <v/>
          </cell>
          <cell r="R78">
            <v>587440</v>
          </cell>
          <cell r="Y78" t="str">
            <v/>
          </cell>
          <cell r="AA78" t="str">
            <v/>
          </cell>
          <cell r="AC78" t="str">
            <v/>
          </cell>
          <cell r="AD78">
            <v>24</v>
          </cell>
          <cell r="AE78">
            <v>144000</v>
          </cell>
          <cell r="AF78" t="str">
            <v/>
          </cell>
          <cell r="AG78" t="str">
            <v/>
          </cell>
          <cell r="AH78" t="str">
            <v/>
          </cell>
          <cell r="AI78">
            <v>480933</v>
          </cell>
          <cell r="AJ78">
            <v>2740584</v>
          </cell>
          <cell r="AK78">
            <v>25620</v>
          </cell>
          <cell r="AL78">
            <v>5124</v>
          </cell>
          <cell r="AM78" t="str">
            <v/>
          </cell>
          <cell r="AO78" t="str">
            <v/>
          </cell>
          <cell r="AQ78">
            <v>480933</v>
          </cell>
          <cell r="AR78">
            <v>1200000</v>
          </cell>
          <cell r="AS78">
            <v>1711677</v>
          </cell>
          <cell r="AT78">
            <v>1028907</v>
          </cell>
          <cell r="AU78">
            <v>27000</v>
          </cell>
          <cell r="AV78">
            <v>1001907</v>
          </cell>
          <cell r="AW78">
            <v>2680973</v>
          </cell>
          <cell r="AX78">
            <v>1612600</v>
          </cell>
          <cell r="AZ78">
            <v>1068373</v>
          </cell>
          <cell r="BA78">
            <v>2680973</v>
          </cell>
          <cell r="BB78">
            <v>276200</v>
          </cell>
          <cell r="BC78">
            <v>239800</v>
          </cell>
          <cell r="BD78">
            <v>36400</v>
          </cell>
          <cell r="BE78">
            <v>1468600</v>
          </cell>
        </row>
        <row r="79">
          <cell r="A79" t="str">
            <v>t350015</v>
          </cell>
          <cell r="B79" t="str">
            <v>t35</v>
          </cell>
          <cell r="C79" t="str">
            <v>L­u Thanh TuÊn</v>
          </cell>
          <cell r="D79">
            <v>1</v>
          </cell>
          <cell r="E79">
            <v>2.44</v>
          </cell>
          <cell r="G79">
            <v>1288800</v>
          </cell>
          <cell r="H79">
            <v>1288800</v>
          </cell>
          <cell r="I79">
            <v>1604100</v>
          </cell>
          <cell r="J79">
            <v>4000</v>
          </cell>
          <cell r="M79">
            <v>43600</v>
          </cell>
          <cell r="N79">
            <v>47600</v>
          </cell>
          <cell r="O79">
            <v>515520</v>
          </cell>
          <cell r="P79" t="str">
            <v/>
          </cell>
          <cell r="R79">
            <v>515520</v>
          </cell>
          <cell r="X79">
            <v>315300</v>
          </cell>
          <cell r="Y79">
            <v>315300</v>
          </cell>
          <cell r="AA79" t="str">
            <v/>
          </cell>
          <cell r="AC79" t="str">
            <v/>
          </cell>
          <cell r="AD79">
            <v>21</v>
          </cell>
          <cell r="AE79">
            <v>126000</v>
          </cell>
          <cell r="AF79" t="str">
            <v/>
          </cell>
          <cell r="AG79" t="str">
            <v/>
          </cell>
          <cell r="AH79" t="str">
            <v/>
          </cell>
          <cell r="AI79">
            <v>481609</v>
          </cell>
          <cell r="AJ79">
            <v>2774829</v>
          </cell>
          <cell r="AK79">
            <v>25620</v>
          </cell>
          <cell r="AL79">
            <v>5124</v>
          </cell>
          <cell r="AM79" t="str">
            <v/>
          </cell>
          <cell r="AO79" t="str">
            <v/>
          </cell>
          <cell r="AQ79">
            <v>481609</v>
          </cell>
          <cell r="AR79">
            <v>1200000</v>
          </cell>
          <cell r="AS79">
            <v>1712353</v>
          </cell>
          <cell r="AT79">
            <v>1062476</v>
          </cell>
          <cell r="AU79">
            <v>28000</v>
          </cell>
          <cell r="AV79">
            <v>1034476</v>
          </cell>
          <cell r="AW79">
            <v>2727229</v>
          </cell>
          <cell r="AX79">
            <v>1730100</v>
          </cell>
          <cell r="AZ79">
            <v>997129</v>
          </cell>
          <cell r="BA79">
            <v>2727229</v>
          </cell>
          <cell r="BB79">
            <v>276200</v>
          </cell>
          <cell r="BC79">
            <v>239800</v>
          </cell>
          <cell r="BD79">
            <v>36400</v>
          </cell>
          <cell r="BE79">
            <v>1288800</v>
          </cell>
        </row>
        <row r="80">
          <cell r="A80" t="str">
            <v>t350016</v>
          </cell>
          <cell r="B80" t="str">
            <v>t35</v>
          </cell>
          <cell r="C80" t="str">
            <v>NguyÔn V¨n So¸i</v>
          </cell>
          <cell r="D80">
            <v>1</v>
          </cell>
          <cell r="E80">
            <v>2.44</v>
          </cell>
          <cell r="H80" t="str">
            <v/>
          </cell>
          <cell r="I80" t="str">
            <v/>
          </cell>
          <cell r="N80" t="str">
            <v/>
          </cell>
          <cell r="O80" t="str">
            <v/>
          </cell>
          <cell r="P80" t="str">
            <v/>
          </cell>
          <cell r="R80" t="str">
            <v/>
          </cell>
          <cell r="Y80" t="str">
            <v/>
          </cell>
          <cell r="AA80" t="str">
            <v/>
          </cell>
          <cell r="AC80" t="str">
            <v/>
          </cell>
          <cell r="AE80" t="str">
            <v/>
          </cell>
          <cell r="AF80" t="str">
            <v/>
          </cell>
          <cell r="AG80">
            <v>162600</v>
          </cell>
          <cell r="AH80">
            <v>162600</v>
          </cell>
          <cell r="AI80">
            <v>157137</v>
          </cell>
          <cell r="AJ80">
            <v>319737</v>
          </cell>
          <cell r="AK80">
            <v>25620</v>
          </cell>
          <cell r="AL80">
            <v>5124</v>
          </cell>
          <cell r="AM80" t="str">
            <v/>
          </cell>
          <cell r="AO80" t="str">
            <v/>
          </cell>
          <cell r="AQ80">
            <v>157137</v>
          </cell>
          <cell r="AS80">
            <v>187881</v>
          </cell>
          <cell r="AT80">
            <v>131856</v>
          </cell>
          <cell r="AU80">
            <v>3000</v>
          </cell>
          <cell r="AV80">
            <v>128856</v>
          </cell>
          <cell r="AW80">
            <v>319737</v>
          </cell>
          <cell r="AX80">
            <v>162600</v>
          </cell>
          <cell r="AZ80">
            <v>157137</v>
          </cell>
          <cell r="BA80">
            <v>319737</v>
          </cell>
          <cell r="BC80" t="str">
            <v/>
          </cell>
          <cell r="BD80">
            <v>0</v>
          </cell>
          <cell r="BE80" t="str">
            <v/>
          </cell>
        </row>
        <row r="81">
          <cell r="A81" t="str">
            <v>t350017</v>
          </cell>
          <cell r="B81" t="str">
            <v>t35</v>
          </cell>
          <cell r="C81" t="str">
            <v>TrÞnh Quang §øc</v>
          </cell>
          <cell r="D81">
            <v>1</v>
          </cell>
          <cell r="E81">
            <v>2.44</v>
          </cell>
          <cell r="G81">
            <v>1675600</v>
          </cell>
          <cell r="H81">
            <v>1675600</v>
          </cell>
          <cell r="I81">
            <v>1675600</v>
          </cell>
          <cell r="J81">
            <v>8000</v>
          </cell>
          <cell r="M81">
            <v>64611</v>
          </cell>
          <cell r="N81">
            <v>72611</v>
          </cell>
          <cell r="O81">
            <v>670240</v>
          </cell>
          <cell r="P81" t="str">
            <v/>
          </cell>
          <cell r="R81">
            <v>670240</v>
          </cell>
          <cell r="Y81" t="str">
            <v/>
          </cell>
          <cell r="AA81" t="str">
            <v/>
          </cell>
          <cell r="AC81" t="str">
            <v/>
          </cell>
          <cell r="AD81">
            <v>28</v>
          </cell>
          <cell r="AE81">
            <v>168000</v>
          </cell>
          <cell r="AF81" t="str">
            <v/>
          </cell>
          <cell r="AG81" t="str">
            <v/>
          </cell>
          <cell r="AH81" t="str">
            <v/>
          </cell>
          <cell r="AI81">
            <v>370345</v>
          </cell>
          <cell r="AJ81">
            <v>2956796</v>
          </cell>
          <cell r="AK81">
            <v>25620</v>
          </cell>
          <cell r="AL81">
            <v>5124</v>
          </cell>
          <cell r="AM81" t="str">
            <v/>
          </cell>
          <cell r="AO81" t="str">
            <v/>
          </cell>
          <cell r="AQ81">
            <v>370345</v>
          </cell>
          <cell r="AR81">
            <v>1500000</v>
          </cell>
          <cell r="AS81">
            <v>1901089</v>
          </cell>
          <cell r="AT81">
            <v>1055707</v>
          </cell>
          <cell r="AU81">
            <v>30000</v>
          </cell>
          <cell r="AV81">
            <v>1025707</v>
          </cell>
          <cell r="AW81">
            <v>2884185</v>
          </cell>
          <cell r="AX81">
            <v>1843600</v>
          </cell>
          <cell r="AZ81">
            <v>1040585</v>
          </cell>
          <cell r="BA81">
            <v>2884185</v>
          </cell>
          <cell r="BC81" t="str">
            <v/>
          </cell>
          <cell r="BD81">
            <v>0</v>
          </cell>
          <cell r="BE81">
            <v>1675600</v>
          </cell>
        </row>
        <row r="82">
          <cell r="A82" t="str">
            <v>t350018</v>
          </cell>
          <cell r="B82" t="str">
            <v>t35</v>
          </cell>
          <cell r="C82" t="str">
            <v>NguyÔn B¸ TrÞnh</v>
          </cell>
          <cell r="D82">
            <v>1</v>
          </cell>
          <cell r="E82">
            <v>1.7</v>
          </cell>
          <cell r="G82">
            <v>1256000</v>
          </cell>
          <cell r="H82">
            <v>1256000</v>
          </cell>
          <cell r="I82">
            <v>1256000</v>
          </cell>
          <cell r="J82">
            <v>8000</v>
          </cell>
          <cell r="M82">
            <v>39211</v>
          </cell>
          <cell r="N82">
            <v>47211</v>
          </cell>
          <cell r="O82">
            <v>502400</v>
          </cell>
          <cell r="P82" t="str">
            <v/>
          </cell>
          <cell r="R82">
            <v>502400</v>
          </cell>
          <cell r="Y82" t="str">
            <v/>
          </cell>
          <cell r="AA82" t="str">
            <v/>
          </cell>
          <cell r="AC82" t="str">
            <v/>
          </cell>
          <cell r="AD82">
            <v>24</v>
          </cell>
          <cell r="AE82">
            <v>144000</v>
          </cell>
          <cell r="AF82" t="str">
            <v/>
          </cell>
          <cell r="AG82">
            <v>20600</v>
          </cell>
          <cell r="AH82">
            <v>20600</v>
          </cell>
          <cell r="AI82">
            <v>480177</v>
          </cell>
          <cell r="AJ82">
            <v>2450388</v>
          </cell>
          <cell r="AK82">
            <v>17850</v>
          </cell>
          <cell r="AL82">
            <v>3570</v>
          </cell>
          <cell r="AM82" t="str">
            <v/>
          </cell>
          <cell r="AO82" t="str">
            <v/>
          </cell>
          <cell r="AQ82">
            <v>480177</v>
          </cell>
          <cell r="AR82">
            <v>1200000</v>
          </cell>
          <cell r="AS82">
            <v>1701597</v>
          </cell>
          <cell r="AT82">
            <v>748791</v>
          </cell>
          <cell r="AU82">
            <v>25000</v>
          </cell>
          <cell r="AV82">
            <v>723791</v>
          </cell>
          <cell r="AW82">
            <v>2403177</v>
          </cell>
          <cell r="AX82">
            <v>1420600</v>
          </cell>
          <cell r="AZ82">
            <v>982577</v>
          </cell>
          <cell r="BA82">
            <v>2403177</v>
          </cell>
          <cell r="BC82" t="str">
            <v/>
          </cell>
          <cell r="BD82">
            <v>0</v>
          </cell>
          <cell r="BE82">
            <v>1256000</v>
          </cell>
        </row>
        <row r="83">
          <cell r="A83" t="str">
            <v>t350019</v>
          </cell>
          <cell r="B83" t="str">
            <v>t35</v>
          </cell>
          <cell r="C83" t="str">
            <v>Lª Minh Th¶o</v>
          </cell>
          <cell r="D83">
            <v>1</v>
          </cell>
          <cell r="E83">
            <v>1.7</v>
          </cell>
          <cell r="G83">
            <v>359800</v>
          </cell>
          <cell r="H83">
            <v>359800</v>
          </cell>
          <cell r="I83">
            <v>552000</v>
          </cell>
          <cell r="J83">
            <v>2000</v>
          </cell>
          <cell r="M83">
            <v>4300</v>
          </cell>
          <cell r="N83">
            <v>6300</v>
          </cell>
          <cell r="O83">
            <v>143920</v>
          </cell>
          <cell r="P83" t="str">
            <v/>
          </cell>
          <cell r="R83">
            <v>143920</v>
          </cell>
          <cell r="X83">
            <v>192200</v>
          </cell>
          <cell r="Y83">
            <v>192200</v>
          </cell>
          <cell r="AA83" t="str">
            <v/>
          </cell>
          <cell r="AC83" t="str">
            <v/>
          </cell>
          <cell r="AD83">
            <v>6</v>
          </cell>
          <cell r="AE83">
            <v>36000</v>
          </cell>
          <cell r="AF83" t="str">
            <v/>
          </cell>
          <cell r="AG83" t="str">
            <v/>
          </cell>
          <cell r="AH83" t="str">
            <v/>
          </cell>
          <cell r="AI83">
            <v>326717</v>
          </cell>
          <cell r="AJ83">
            <v>1064937</v>
          </cell>
          <cell r="AK83">
            <v>17850</v>
          </cell>
          <cell r="AL83">
            <v>3570</v>
          </cell>
          <cell r="AM83" t="str">
            <v/>
          </cell>
          <cell r="AO83" t="str">
            <v/>
          </cell>
          <cell r="AQ83">
            <v>326717</v>
          </cell>
          <cell r="AR83">
            <v>500000</v>
          </cell>
          <cell r="AS83">
            <v>848137</v>
          </cell>
          <cell r="AT83">
            <v>216800</v>
          </cell>
          <cell r="AU83">
            <v>11000</v>
          </cell>
          <cell r="AV83">
            <v>205800</v>
          </cell>
          <cell r="AW83">
            <v>1058637</v>
          </cell>
          <cell r="AX83">
            <v>588000</v>
          </cell>
          <cell r="AZ83">
            <v>470637</v>
          </cell>
          <cell r="BA83">
            <v>1058637</v>
          </cell>
          <cell r="BB83">
            <v>276200</v>
          </cell>
          <cell r="BC83">
            <v>239800</v>
          </cell>
          <cell r="BD83">
            <v>36400</v>
          </cell>
          <cell r="BE83">
            <v>359800</v>
          </cell>
        </row>
        <row r="84">
          <cell r="A84" t="str">
            <v>t350020</v>
          </cell>
          <cell r="B84" t="str">
            <v>t35</v>
          </cell>
          <cell r="C84" t="str">
            <v>Ph¹m Ngäc Th¾ng</v>
          </cell>
          <cell r="D84">
            <v>1</v>
          </cell>
          <cell r="E84">
            <v>1.7</v>
          </cell>
          <cell r="G84">
            <v>1543900</v>
          </cell>
          <cell r="H84">
            <v>1543900</v>
          </cell>
          <cell r="I84">
            <v>1543900</v>
          </cell>
          <cell r="J84">
            <v>8000</v>
          </cell>
          <cell r="M84">
            <v>64611</v>
          </cell>
          <cell r="N84">
            <v>72611</v>
          </cell>
          <cell r="O84">
            <v>617560</v>
          </cell>
          <cell r="P84" t="str">
            <v/>
          </cell>
          <cell r="R84">
            <v>617560</v>
          </cell>
          <cell r="Y84" t="str">
            <v/>
          </cell>
          <cell r="AA84" t="str">
            <v/>
          </cell>
          <cell r="AC84" t="str">
            <v/>
          </cell>
          <cell r="AD84">
            <v>26</v>
          </cell>
          <cell r="AE84">
            <v>156000</v>
          </cell>
          <cell r="AF84" t="str">
            <v/>
          </cell>
          <cell r="AG84" t="str">
            <v/>
          </cell>
          <cell r="AH84" t="str">
            <v/>
          </cell>
          <cell r="AI84">
            <v>478014</v>
          </cell>
          <cell r="AJ84">
            <v>2868085</v>
          </cell>
          <cell r="AK84">
            <v>17850</v>
          </cell>
          <cell r="AL84">
            <v>3570</v>
          </cell>
          <cell r="AM84" t="str">
            <v/>
          </cell>
          <cell r="AO84" t="str">
            <v/>
          </cell>
          <cell r="AQ84">
            <v>478014</v>
          </cell>
          <cell r="AR84">
            <v>1300000</v>
          </cell>
          <cell r="AS84">
            <v>1799434</v>
          </cell>
          <cell r="AT84">
            <v>1068651</v>
          </cell>
          <cell r="AU84">
            <v>29000</v>
          </cell>
          <cell r="AV84">
            <v>1039651</v>
          </cell>
          <cell r="AW84">
            <v>2795474</v>
          </cell>
          <cell r="AX84">
            <v>1699900</v>
          </cell>
          <cell r="AZ84">
            <v>1095574</v>
          </cell>
          <cell r="BA84">
            <v>2795474</v>
          </cell>
          <cell r="BB84">
            <v>276200</v>
          </cell>
          <cell r="BC84">
            <v>239800</v>
          </cell>
          <cell r="BD84">
            <v>36400</v>
          </cell>
          <cell r="BE84">
            <v>1543900</v>
          </cell>
        </row>
        <row r="85">
          <cell r="B85" t="str">
            <v>t35 Total</v>
          </cell>
          <cell r="D85">
            <v>19</v>
          </cell>
          <cell r="E85" t="str">
            <v/>
          </cell>
          <cell r="F85" t="str">
            <v/>
          </cell>
          <cell r="G85">
            <v>22633114</v>
          </cell>
          <cell r="H85">
            <v>22633114</v>
          </cell>
          <cell r="I85">
            <v>23762584</v>
          </cell>
          <cell r="J85">
            <v>122000</v>
          </cell>
          <cell r="K85" t="str">
            <v/>
          </cell>
          <cell r="L85" t="str">
            <v/>
          </cell>
          <cell r="M85">
            <v>720676</v>
          </cell>
          <cell r="N85">
            <v>842676</v>
          </cell>
          <cell r="O85">
            <v>9053040</v>
          </cell>
          <cell r="P85" t="str">
            <v/>
          </cell>
          <cell r="Q85">
            <v>24500</v>
          </cell>
          <cell r="R85">
            <v>9077540</v>
          </cell>
          <cell r="S85">
            <v>21000</v>
          </cell>
          <cell r="T85" t="str">
            <v/>
          </cell>
          <cell r="U85" t="str">
            <v/>
          </cell>
          <cell r="V85" t="str">
            <v/>
          </cell>
          <cell r="W85">
            <v>70000</v>
          </cell>
          <cell r="X85">
            <v>1038470</v>
          </cell>
          <cell r="Y85">
            <v>1108470</v>
          </cell>
          <cell r="Z85" t="str">
            <v/>
          </cell>
          <cell r="AA85" t="str">
            <v/>
          </cell>
          <cell r="AB85" t="str">
            <v/>
          </cell>
          <cell r="AC85" t="str">
            <v/>
          </cell>
          <cell r="AD85">
            <v>388</v>
          </cell>
          <cell r="AE85">
            <v>2328000</v>
          </cell>
          <cell r="AF85" t="str">
            <v/>
          </cell>
          <cell r="AG85">
            <v>183200</v>
          </cell>
          <cell r="AH85">
            <v>183200</v>
          </cell>
          <cell r="AI85">
            <v>8057961</v>
          </cell>
          <cell r="AJ85">
            <v>44251961</v>
          </cell>
          <cell r="AK85">
            <v>581280</v>
          </cell>
          <cell r="AL85">
            <v>116256</v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>
            <v>8057961</v>
          </cell>
          <cell r="AR85">
            <v>20000000</v>
          </cell>
          <cell r="AS85">
            <v>28755497</v>
          </cell>
          <cell r="AT85">
            <v>15496464</v>
          </cell>
          <cell r="AU85">
            <v>443000</v>
          </cell>
          <cell r="AV85">
            <v>15053464</v>
          </cell>
          <cell r="AW85">
            <v>43409285</v>
          </cell>
          <cell r="AX85">
            <v>26273784</v>
          </cell>
          <cell r="AY85" t="str">
            <v/>
          </cell>
          <cell r="AZ85">
            <v>17135501</v>
          </cell>
          <cell r="BA85">
            <v>43409285</v>
          </cell>
          <cell r="BB85">
            <v>3343887</v>
          </cell>
          <cell r="BC85">
            <v>2838484</v>
          </cell>
          <cell r="BD85">
            <v>505403</v>
          </cell>
          <cell r="BE85">
            <v>22703114</v>
          </cell>
        </row>
        <row r="86">
          <cell r="A86" t="str">
            <v>t360001</v>
          </cell>
          <cell r="B86" t="str">
            <v>t36</v>
          </cell>
          <cell r="C86" t="str">
            <v>NguyÔn §øc ThuËn</v>
          </cell>
          <cell r="D86">
            <v>1</v>
          </cell>
          <cell r="E86">
            <v>3.46</v>
          </cell>
          <cell r="G86">
            <v>902700</v>
          </cell>
          <cell r="H86">
            <v>902700</v>
          </cell>
          <cell r="I86">
            <v>1203700</v>
          </cell>
          <cell r="J86">
            <v>8000</v>
          </cell>
          <cell r="M86">
            <v>35100</v>
          </cell>
          <cell r="N86">
            <v>43100</v>
          </cell>
          <cell r="O86">
            <v>361080</v>
          </cell>
          <cell r="P86" t="str">
            <v/>
          </cell>
          <cell r="Q86">
            <v>98000</v>
          </cell>
          <cell r="R86">
            <v>459080</v>
          </cell>
          <cell r="S86">
            <v>21000</v>
          </cell>
          <cell r="W86">
            <v>280000</v>
          </cell>
          <cell r="Y86">
            <v>280000</v>
          </cell>
          <cell r="AA86" t="str">
            <v/>
          </cell>
          <cell r="AC86" t="str">
            <v/>
          </cell>
          <cell r="AD86">
            <v>22</v>
          </cell>
          <cell r="AE86">
            <v>132000</v>
          </cell>
          <cell r="AF86" t="str">
            <v/>
          </cell>
          <cell r="AG86" t="str">
            <v/>
          </cell>
          <cell r="AH86" t="str">
            <v/>
          </cell>
          <cell r="AI86">
            <v>623968</v>
          </cell>
          <cell r="AJ86">
            <v>2461848</v>
          </cell>
          <cell r="AK86">
            <v>36330</v>
          </cell>
          <cell r="AL86">
            <v>7266</v>
          </cell>
          <cell r="AM86" t="str">
            <v/>
          </cell>
          <cell r="AO86" t="str">
            <v/>
          </cell>
          <cell r="AQ86">
            <v>623968</v>
          </cell>
          <cell r="AR86">
            <v>1000000</v>
          </cell>
          <cell r="AS86">
            <v>1667564</v>
          </cell>
          <cell r="AT86">
            <v>794284</v>
          </cell>
          <cell r="AU86">
            <v>25000</v>
          </cell>
          <cell r="AV86">
            <v>769284</v>
          </cell>
          <cell r="AW86">
            <v>2418748</v>
          </cell>
          <cell r="AX86">
            <v>1335700</v>
          </cell>
          <cell r="AZ86">
            <v>1083048</v>
          </cell>
          <cell r="BA86">
            <v>2418748</v>
          </cell>
          <cell r="BB86">
            <v>310888</v>
          </cell>
          <cell r="BC86">
            <v>247551</v>
          </cell>
          <cell r="BD86">
            <v>63337</v>
          </cell>
          <cell r="BE86">
            <v>1182700</v>
          </cell>
        </row>
        <row r="87">
          <cell r="A87" t="str">
            <v>t360002</v>
          </cell>
          <cell r="B87" t="str">
            <v>t36</v>
          </cell>
          <cell r="C87" t="str">
            <v xml:space="preserve">Ph¹m V¨n Nu«i </v>
          </cell>
          <cell r="D87">
            <v>1</v>
          </cell>
          <cell r="E87">
            <v>3.46</v>
          </cell>
          <cell r="G87">
            <v>1335336</v>
          </cell>
          <cell r="H87">
            <v>1335336</v>
          </cell>
          <cell r="I87">
            <v>1335336</v>
          </cell>
          <cell r="J87">
            <v>8000</v>
          </cell>
          <cell r="M87">
            <v>38369</v>
          </cell>
          <cell r="N87">
            <v>46369</v>
          </cell>
          <cell r="O87">
            <v>534130</v>
          </cell>
          <cell r="P87" t="str">
            <v/>
          </cell>
          <cell r="R87">
            <v>534130</v>
          </cell>
          <cell r="Y87" t="str">
            <v/>
          </cell>
          <cell r="AA87" t="str">
            <v/>
          </cell>
          <cell r="AC87" t="str">
            <v/>
          </cell>
          <cell r="AD87">
            <v>22</v>
          </cell>
          <cell r="AE87">
            <v>132000</v>
          </cell>
          <cell r="AF87" t="str">
            <v/>
          </cell>
          <cell r="AG87" t="str">
            <v/>
          </cell>
          <cell r="AH87" t="str">
            <v/>
          </cell>
          <cell r="AI87">
            <v>465412</v>
          </cell>
          <cell r="AJ87">
            <v>2513247</v>
          </cell>
          <cell r="AK87">
            <v>36330</v>
          </cell>
          <cell r="AL87">
            <v>7266</v>
          </cell>
          <cell r="AM87" t="str">
            <v/>
          </cell>
          <cell r="AO87" t="str">
            <v/>
          </cell>
          <cell r="AQ87">
            <v>465412</v>
          </cell>
          <cell r="AR87">
            <v>1000000</v>
          </cell>
          <cell r="AS87">
            <v>1509008</v>
          </cell>
          <cell r="AT87">
            <v>1004239</v>
          </cell>
          <cell r="AU87">
            <v>25000</v>
          </cell>
          <cell r="AV87">
            <v>979239</v>
          </cell>
          <cell r="AW87">
            <v>2466878</v>
          </cell>
          <cell r="AX87">
            <v>1467336</v>
          </cell>
          <cell r="AZ87">
            <v>999542</v>
          </cell>
          <cell r="BA87">
            <v>2466878</v>
          </cell>
          <cell r="BB87">
            <v>302500</v>
          </cell>
          <cell r="BC87">
            <v>240600</v>
          </cell>
          <cell r="BD87">
            <v>61900</v>
          </cell>
          <cell r="BE87">
            <v>1335336</v>
          </cell>
        </row>
        <row r="88">
          <cell r="A88" t="str">
            <v>t360003</v>
          </cell>
          <cell r="B88" t="str">
            <v>t36</v>
          </cell>
          <cell r="C88" t="str">
            <v>Bïi V¨n DiÔn</v>
          </cell>
          <cell r="D88">
            <v>1</v>
          </cell>
          <cell r="E88">
            <v>3.46</v>
          </cell>
          <cell r="G88">
            <v>1642700</v>
          </cell>
          <cell r="H88">
            <v>1642700</v>
          </cell>
          <cell r="I88">
            <v>1642700</v>
          </cell>
          <cell r="J88">
            <v>6000</v>
          </cell>
          <cell r="M88">
            <v>67200</v>
          </cell>
          <cell r="N88">
            <v>73200</v>
          </cell>
          <cell r="O88">
            <v>657080</v>
          </cell>
          <cell r="P88" t="str">
            <v/>
          </cell>
          <cell r="R88">
            <v>657080</v>
          </cell>
          <cell r="Y88" t="str">
            <v/>
          </cell>
          <cell r="AA88" t="str">
            <v/>
          </cell>
          <cell r="AC88" t="str">
            <v/>
          </cell>
          <cell r="AD88">
            <v>27</v>
          </cell>
          <cell r="AE88">
            <v>162000</v>
          </cell>
          <cell r="AF88" t="str">
            <v/>
          </cell>
          <cell r="AG88" t="str">
            <v/>
          </cell>
          <cell r="AH88" t="str">
            <v/>
          </cell>
          <cell r="AI88">
            <v>530672</v>
          </cell>
          <cell r="AJ88">
            <v>3065652</v>
          </cell>
          <cell r="AK88">
            <v>36330</v>
          </cell>
          <cell r="AL88">
            <v>7266</v>
          </cell>
          <cell r="AM88" t="str">
            <v/>
          </cell>
          <cell r="AO88" t="str">
            <v/>
          </cell>
          <cell r="AQ88">
            <v>530672</v>
          </cell>
          <cell r="AR88">
            <v>1000000</v>
          </cell>
          <cell r="AS88">
            <v>1574268</v>
          </cell>
          <cell r="AT88">
            <v>1491384</v>
          </cell>
          <cell r="AU88">
            <v>31000</v>
          </cell>
          <cell r="AV88">
            <v>1460384</v>
          </cell>
          <cell r="AW88">
            <v>2992452</v>
          </cell>
          <cell r="AX88">
            <v>1804700</v>
          </cell>
          <cell r="AZ88">
            <v>1187752</v>
          </cell>
          <cell r="BA88">
            <v>2992452</v>
          </cell>
          <cell r="BB88">
            <v>53600</v>
          </cell>
          <cell r="BC88">
            <v>42600</v>
          </cell>
          <cell r="BD88">
            <v>11000</v>
          </cell>
          <cell r="BE88">
            <v>1642700</v>
          </cell>
        </row>
        <row r="89">
          <cell r="A89" t="str">
            <v>t360004</v>
          </cell>
          <cell r="B89" t="str">
            <v>t36</v>
          </cell>
          <cell r="C89" t="str">
            <v>NguyÔn Ngäc S¬n</v>
          </cell>
          <cell r="D89">
            <v>1</v>
          </cell>
          <cell r="E89">
            <v>3.46</v>
          </cell>
          <cell r="G89">
            <v>1175700</v>
          </cell>
          <cell r="H89">
            <v>1175700</v>
          </cell>
          <cell r="I89">
            <v>1280700</v>
          </cell>
          <cell r="J89">
            <v>8000</v>
          </cell>
          <cell r="M89">
            <v>31700</v>
          </cell>
          <cell r="N89">
            <v>39700</v>
          </cell>
          <cell r="O89">
            <v>470280</v>
          </cell>
          <cell r="P89" t="str">
            <v/>
          </cell>
          <cell r="Q89">
            <v>36750</v>
          </cell>
          <cell r="R89">
            <v>507030</v>
          </cell>
          <cell r="W89">
            <v>105000</v>
          </cell>
          <cell r="Y89">
            <v>105000</v>
          </cell>
          <cell r="AA89" t="str">
            <v/>
          </cell>
          <cell r="AC89" t="str">
            <v/>
          </cell>
          <cell r="AD89">
            <v>19</v>
          </cell>
          <cell r="AE89">
            <v>114000</v>
          </cell>
          <cell r="AF89" t="str">
            <v/>
          </cell>
          <cell r="AG89" t="str">
            <v/>
          </cell>
          <cell r="AH89" t="str">
            <v/>
          </cell>
          <cell r="AI89">
            <v>417964</v>
          </cell>
          <cell r="AJ89">
            <v>2359394</v>
          </cell>
          <cell r="AK89">
            <v>36330</v>
          </cell>
          <cell r="AL89">
            <v>7266</v>
          </cell>
          <cell r="AM89" t="str">
            <v/>
          </cell>
          <cell r="AO89" t="str">
            <v/>
          </cell>
          <cell r="AQ89">
            <v>417964</v>
          </cell>
          <cell r="AR89">
            <v>1000000</v>
          </cell>
          <cell r="AS89">
            <v>1461560</v>
          </cell>
          <cell r="AT89">
            <v>897834</v>
          </cell>
          <cell r="AU89">
            <v>24000</v>
          </cell>
          <cell r="AV89">
            <v>873834</v>
          </cell>
          <cell r="AW89">
            <v>2319694</v>
          </cell>
          <cell r="AX89">
            <v>1394700</v>
          </cell>
          <cell r="AZ89">
            <v>924994</v>
          </cell>
          <cell r="BA89">
            <v>2319694</v>
          </cell>
          <cell r="BB89">
            <v>154800</v>
          </cell>
          <cell r="BC89">
            <v>123100</v>
          </cell>
          <cell r="BD89">
            <v>31700</v>
          </cell>
          <cell r="BE89">
            <v>1280700</v>
          </cell>
        </row>
        <row r="90">
          <cell r="A90" t="str">
            <v>t360005</v>
          </cell>
          <cell r="B90" t="str">
            <v>t36</v>
          </cell>
          <cell r="C90" t="str">
            <v>TrÇn V¨n B¶y</v>
          </cell>
          <cell r="D90">
            <v>1</v>
          </cell>
          <cell r="E90">
            <v>3.46</v>
          </cell>
          <cell r="G90">
            <v>1686400</v>
          </cell>
          <cell r="H90">
            <v>1686400</v>
          </cell>
          <cell r="I90">
            <v>1686400</v>
          </cell>
          <cell r="J90">
            <v>10000</v>
          </cell>
          <cell r="M90">
            <v>67200</v>
          </cell>
          <cell r="N90">
            <v>77200</v>
          </cell>
          <cell r="O90">
            <v>674560</v>
          </cell>
          <cell r="P90" t="str">
            <v/>
          </cell>
          <cell r="R90">
            <v>674560</v>
          </cell>
          <cell r="Y90" t="str">
            <v/>
          </cell>
          <cell r="AA90" t="str">
            <v/>
          </cell>
          <cell r="AC90" t="str">
            <v/>
          </cell>
          <cell r="AD90">
            <v>28</v>
          </cell>
          <cell r="AE90">
            <v>168000</v>
          </cell>
          <cell r="AF90" t="str">
            <v/>
          </cell>
          <cell r="AG90" t="str">
            <v/>
          </cell>
          <cell r="AH90" t="str">
            <v/>
          </cell>
          <cell r="AI90">
            <v>647873</v>
          </cell>
          <cell r="AJ90">
            <v>3254033</v>
          </cell>
          <cell r="AK90">
            <v>36330</v>
          </cell>
          <cell r="AL90">
            <v>7266</v>
          </cell>
          <cell r="AM90" t="str">
            <v/>
          </cell>
          <cell r="AO90" t="str">
            <v/>
          </cell>
          <cell r="AQ90">
            <v>647873</v>
          </cell>
          <cell r="AR90">
            <v>1000000</v>
          </cell>
          <cell r="AS90">
            <v>1691469</v>
          </cell>
          <cell r="AT90">
            <v>1562564</v>
          </cell>
          <cell r="AU90">
            <v>33000</v>
          </cell>
          <cell r="AV90">
            <v>1529564</v>
          </cell>
          <cell r="AW90">
            <v>3176833</v>
          </cell>
          <cell r="AX90">
            <v>1854400</v>
          </cell>
          <cell r="AZ90">
            <v>1322433</v>
          </cell>
          <cell r="BA90">
            <v>3176833</v>
          </cell>
          <cell r="BB90">
            <v>296000</v>
          </cell>
          <cell r="BC90">
            <v>235500</v>
          </cell>
          <cell r="BD90">
            <v>60500</v>
          </cell>
          <cell r="BE90">
            <v>1686400</v>
          </cell>
        </row>
        <row r="91">
          <cell r="A91" t="str">
            <v>t360006</v>
          </cell>
          <cell r="B91" t="str">
            <v>t36</v>
          </cell>
          <cell r="C91" t="str">
            <v>Ph¹m V¨n H¶i</v>
          </cell>
          <cell r="D91">
            <v>1</v>
          </cell>
          <cell r="E91">
            <v>3.46</v>
          </cell>
          <cell r="G91">
            <v>1126700</v>
          </cell>
          <cell r="H91">
            <v>1126700</v>
          </cell>
          <cell r="I91">
            <v>1126700</v>
          </cell>
          <cell r="J91">
            <v>8000</v>
          </cell>
          <cell r="M91">
            <v>21800</v>
          </cell>
          <cell r="N91">
            <v>29800</v>
          </cell>
          <cell r="O91">
            <v>450680</v>
          </cell>
          <cell r="P91" t="str">
            <v/>
          </cell>
          <cell r="R91">
            <v>450680</v>
          </cell>
          <cell r="Y91" t="str">
            <v/>
          </cell>
          <cell r="AA91" t="str">
            <v/>
          </cell>
          <cell r="AC91" t="str">
            <v/>
          </cell>
          <cell r="AD91">
            <v>18</v>
          </cell>
          <cell r="AE91">
            <v>108000</v>
          </cell>
          <cell r="AF91" t="str">
            <v/>
          </cell>
          <cell r="AG91" t="str">
            <v/>
          </cell>
          <cell r="AH91" t="str">
            <v/>
          </cell>
          <cell r="AI91">
            <v>534127</v>
          </cell>
          <cell r="AJ91">
            <v>2249307</v>
          </cell>
          <cell r="AK91">
            <v>36330</v>
          </cell>
          <cell r="AL91">
            <v>7266</v>
          </cell>
          <cell r="AM91" t="str">
            <v/>
          </cell>
          <cell r="AO91" t="str">
            <v/>
          </cell>
          <cell r="AQ91">
            <v>534127</v>
          </cell>
          <cell r="AR91">
            <v>1000000</v>
          </cell>
          <cell r="AS91">
            <v>1577723</v>
          </cell>
          <cell r="AT91">
            <v>671584</v>
          </cell>
          <cell r="AU91">
            <v>22000</v>
          </cell>
          <cell r="AV91">
            <v>649584</v>
          </cell>
          <cell r="AW91">
            <v>2219507</v>
          </cell>
          <cell r="AX91">
            <v>1234700</v>
          </cell>
          <cell r="AZ91">
            <v>984807</v>
          </cell>
          <cell r="BA91">
            <v>2219507</v>
          </cell>
          <cell r="BB91">
            <v>300300</v>
          </cell>
          <cell r="BC91">
            <v>238900</v>
          </cell>
          <cell r="BD91">
            <v>61400</v>
          </cell>
          <cell r="BE91">
            <v>1126700</v>
          </cell>
        </row>
        <row r="92">
          <cell r="A92" t="str">
            <v>t360007</v>
          </cell>
          <cell r="B92" t="str">
            <v>t36</v>
          </cell>
          <cell r="C92" t="str">
            <v>NguyÔn V¨n BÊy</v>
          </cell>
          <cell r="D92">
            <v>1</v>
          </cell>
          <cell r="E92">
            <v>3.46</v>
          </cell>
          <cell r="G92">
            <v>1360600</v>
          </cell>
          <cell r="H92">
            <v>1360600</v>
          </cell>
          <cell r="I92">
            <v>1360600</v>
          </cell>
          <cell r="J92">
            <v>10000</v>
          </cell>
          <cell r="M92">
            <v>48800</v>
          </cell>
          <cell r="N92">
            <v>58800</v>
          </cell>
          <cell r="O92">
            <v>544240</v>
          </cell>
          <cell r="P92" t="str">
            <v/>
          </cell>
          <cell r="R92">
            <v>544240</v>
          </cell>
          <cell r="Y92" t="str">
            <v/>
          </cell>
          <cell r="AA92" t="str">
            <v/>
          </cell>
          <cell r="AC92" t="str">
            <v/>
          </cell>
          <cell r="AD92">
            <v>25</v>
          </cell>
          <cell r="AE92">
            <v>150000</v>
          </cell>
          <cell r="AF92" t="str">
            <v/>
          </cell>
          <cell r="AG92" t="str">
            <v/>
          </cell>
          <cell r="AH92" t="str">
            <v/>
          </cell>
          <cell r="AI92">
            <v>545086</v>
          </cell>
          <cell r="AJ92">
            <v>2658726</v>
          </cell>
          <cell r="AK92">
            <v>36330</v>
          </cell>
          <cell r="AL92">
            <v>7266</v>
          </cell>
          <cell r="AM92" t="str">
            <v/>
          </cell>
          <cell r="AO92" t="str">
            <v/>
          </cell>
          <cell r="AQ92">
            <v>545086</v>
          </cell>
          <cell r="AR92">
            <v>1000000</v>
          </cell>
          <cell r="AS92">
            <v>1588682</v>
          </cell>
          <cell r="AT92">
            <v>1070044</v>
          </cell>
          <cell r="AU92">
            <v>27000</v>
          </cell>
          <cell r="AV92">
            <v>1043044</v>
          </cell>
          <cell r="AW92">
            <v>2599926</v>
          </cell>
          <cell r="AX92">
            <v>1510600</v>
          </cell>
          <cell r="AZ92">
            <v>1089326</v>
          </cell>
          <cell r="BA92">
            <v>2599926</v>
          </cell>
          <cell r="BB92">
            <v>294000</v>
          </cell>
          <cell r="BC92">
            <v>233900</v>
          </cell>
          <cell r="BD92">
            <v>60100</v>
          </cell>
          <cell r="BE92">
            <v>1360600</v>
          </cell>
        </row>
        <row r="93">
          <cell r="A93" t="str">
            <v>t360008</v>
          </cell>
          <cell r="B93" t="str">
            <v>t36</v>
          </cell>
          <cell r="C93" t="str">
            <v>NguyÔn Ngäc Minh</v>
          </cell>
          <cell r="D93">
            <v>1</v>
          </cell>
          <cell r="E93">
            <v>3.46</v>
          </cell>
          <cell r="G93">
            <v>1470300</v>
          </cell>
          <cell r="H93">
            <v>1470300</v>
          </cell>
          <cell r="I93">
            <v>1470300</v>
          </cell>
          <cell r="J93">
            <v>8000</v>
          </cell>
          <cell r="M93">
            <v>52000</v>
          </cell>
          <cell r="N93">
            <v>60000</v>
          </cell>
          <cell r="O93">
            <v>588120</v>
          </cell>
          <cell r="P93" t="str">
            <v/>
          </cell>
          <cell r="R93">
            <v>588120</v>
          </cell>
          <cell r="Y93" t="str">
            <v/>
          </cell>
          <cell r="AA93" t="str">
            <v/>
          </cell>
          <cell r="AC93" t="str">
            <v/>
          </cell>
          <cell r="AD93">
            <v>26</v>
          </cell>
          <cell r="AE93">
            <v>156000</v>
          </cell>
          <cell r="AF93" t="str">
            <v/>
          </cell>
          <cell r="AG93">
            <v>104800</v>
          </cell>
          <cell r="AH93">
            <v>104800</v>
          </cell>
          <cell r="AI93">
            <v>636579</v>
          </cell>
          <cell r="AJ93">
            <v>3015799</v>
          </cell>
          <cell r="AK93">
            <v>36330</v>
          </cell>
          <cell r="AL93">
            <v>7266</v>
          </cell>
          <cell r="AM93" t="str">
            <v/>
          </cell>
          <cell r="AO93" t="str">
            <v/>
          </cell>
          <cell r="AQ93">
            <v>636579</v>
          </cell>
          <cell r="AR93">
            <v>1000000</v>
          </cell>
          <cell r="AS93">
            <v>1680175</v>
          </cell>
          <cell r="AT93">
            <v>1335624</v>
          </cell>
          <cell r="AU93">
            <v>30000</v>
          </cell>
          <cell r="AV93">
            <v>1305624</v>
          </cell>
          <cell r="AW93">
            <v>2955799</v>
          </cell>
          <cell r="AX93">
            <v>1731100</v>
          </cell>
          <cell r="AZ93">
            <v>1224699</v>
          </cell>
          <cell r="BA93">
            <v>2955799</v>
          </cell>
          <cell r="BB93">
            <v>302500</v>
          </cell>
          <cell r="BC93">
            <v>240600</v>
          </cell>
          <cell r="BD93">
            <v>61900</v>
          </cell>
          <cell r="BE93">
            <v>1470300</v>
          </cell>
        </row>
        <row r="94">
          <cell r="A94" t="str">
            <v>t360009</v>
          </cell>
          <cell r="B94" t="str">
            <v>t36</v>
          </cell>
          <cell r="C94" t="str">
            <v>NguyÔn V¨n ViÖt</v>
          </cell>
          <cell r="D94">
            <v>1</v>
          </cell>
          <cell r="E94">
            <v>3.46</v>
          </cell>
          <cell r="G94">
            <v>1717100</v>
          </cell>
          <cell r="H94">
            <v>1717100</v>
          </cell>
          <cell r="I94">
            <v>1717100</v>
          </cell>
          <cell r="J94">
            <v>10000</v>
          </cell>
          <cell r="M94">
            <v>69900</v>
          </cell>
          <cell r="N94">
            <v>79900</v>
          </cell>
          <cell r="O94">
            <v>686840</v>
          </cell>
          <cell r="P94" t="str">
            <v/>
          </cell>
          <cell r="R94">
            <v>686840</v>
          </cell>
          <cell r="Y94" t="str">
            <v/>
          </cell>
          <cell r="AA94" t="str">
            <v/>
          </cell>
          <cell r="AC94" t="str">
            <v/>
          </cell>
          <cell r="AD94">
            <v>29</v>
          </cell>
          <cell r="AE94">
            <v>174000</v>
          </cell>
          <cell r="AF94" t="str">
            <v/>
          </cell>
          <cell r="AG94" t="str">
            <v/>
          </cell>
          <cell r="AH94" t="str">
            <v/>
          </cell>
          <cell r="AI94">
            <v>632820</v>
          </cell>
          <cell r="AJ94">
            <v>3290660</v>
          </cell>
          <cell r="AK94">
            <v>36330</v>
          </cell>
          <cell r="AL94">
            <v>7266</v>
          </cell>
          <cell r="AM94" t="str">
            <v/>
          </cell>
          <cell r="AO94" t="str">
            <v/>
          </cell>
          <cell r="AQ94">
            <v>632820</v>
          </cell>
          <cell r="AR94">
            <v>1000000</v>
          </cell>
          <cell r="AS94">
            <v>1676416</v>
          </cell>
          <cell r="AT94">
            <v>1614244</v>
          </cell>
          <cell r="AU94">
            <v>33000</v>
          </cell>
          <cell r="AV94">
            <v>1581244</v>
          </cell>
          <cell r="AW94">
            <v>3210760</v>
          </cell>
          <cell r="AX94">
            <v>1891100</v>
          </cell>
          <cell r="AZ94">
            <v>1319660</v>
          </cell>
          <cell r="BA94">
            <v>3210760</v>
          </cell>
          <cell r="BB94">
            <v>302500</v>
          </cell>
          <cell r="BC94">
            <v>240600</v>
          </cell>
          <cell r="BD94">
            <v>61900</v>
          </cell>
          <cell r="BE94">
            <v>1717100</v>
          </cell>
        </row>
        <row r="95">
          <cell r="A95" t="str">
            <v>t360010</v>
          </cell>
          <cell r="B95" t="str">
            <v>t36</v>
          </cell>
          <cell r="C95" t="str">
            <v>NguyÔn V¨n M«n</v>
          </cell>
          <cell r="D95">
            <v>1</v>
          </cell>
          <cell r="E95">
            <v>2.44</v>
          </cell>
          <cell r="G95">
            <v>1386600</v>
          </cell>
          <cell r="H95">
            <v>1386600</v>
          </cell>
          <cell r="I95">
            <v>1386600</v>
          </cell>
          <cell r="J95">
            <v>6000</v>
          </cell>
          <cell r="M95">
            <v>53300</v>
          </cell>
          <cell r="N95">
            <v>59300</v>
          </cell>
          <cell r="O95">
            <v>554640</v>
          </cell>
          <cell r="P95" t="str">
            <v/>
          </cell>
          <cell r="R95">
            <v>554640</v>
          </cell>
          <cell r="Y95" t="str">
            <v/>
          </cell>
          <cell r="AA95" t="str">
            <v/>
          </cell>
          <cell r="AC95" t="str">
            <v/>
          </cell>
          <cell r="AD95">
            <v>20</v>
          </cell>
          <cell r="AE95">
            <v>120000</v>
          </cell>
          <cell r="AF95" t="str">
            <v/>
          </cell>
          <cell r="AG95" t="str">
            <v/>
          </cell>
          <cell r="AH95" t="str">
            <v/>
          </cell>
          <cell r="AI95">
            <v>529048</v>
          </cell>
          <cell r="AJ95">
            <v>2649588</v>
          </cell>
          <cell r="AK95">
            <v>25620</v>
          </cell>
          <cell r="AL95">
            <v>5124</v>
          </cell>
          <cell r="AM95" t="str">
            <v/>
          </cell>
          <cell r="AO95" t="str">
            <v/>
          </cell>
          <cell r="AQ95">
            <v>529048</v>
          </cell>
          <cell r="AR95">
            <v>1000000</v>
          </cell>
          <cell r="AS95">
            <v>1559792</v>
          </cell>
          <cell r="AT95">
            <v>1089796</v>
          </cell>
          <cell r="AU95">
            <v>26000</v>
          </cell>
          <cell r="AV95">
            <v>1063796</v>
          </cell>
          <cell r="AW95">
            <v>2590288</v>
          </cell>
          <cell r="AX95">
            <v>1506600</v>
          </cell>
          <cell r="AZ95">
            <v>1083688</v>
          </cell>
          <cell r="BA95">
            <v>2590288</v>
          </cell>
          <cell r="BB95">
            <v>286000</v>
          </cell>
          <cell r="BC95">
            <v>227500</v>
          </cell>
          <cell r="BD95">
            <v>58500</v>
          </cell>
          <cell r="BE95">
            <v>1386600</v>
          </cell>
        </row>
        <row r="96">
          <cell r="A96" t="str">
            <v>t360011</v>
          </cell>
          <cell r="B96" t="str">
            <v>t36</v>
          </cell>
          <cell r="C96" t="str">
            <v>Lª V¨n Sinh</v>
          </cell>
          <cell r="D96">
            <v>1</v>
          </cell>
          <cell r="E96">
            <v>2.44</v>
          </cell>
          <cell r="G96">
            <v>1298000</v>
          </cell>
          <cell r="H96">
            <v>1298000</v>
          </cell>
          <cell r="I96">
            <v>1298000</v>
          </cell>
          <cell r="J96">
            <v>6000</v>
          </cell>
          <cell r="M96">
            <v>49500</v>
          </cell>
          <cell r="N96">
            <v>55500</v>
          </cell>
          <cell r="O96">
            <v>519200</v>
          </cell>
          <cell r="P96" t="str">
            <v/>
          </cell>
          <cell r="R96">
            <v>519200</v>
          </cell>
          <cell r="Y96" t="str">
            <v/>
          </cell>
          <cell r="AA96" t="str">
            <v/>
          </cell>
          <cell r="AC96" t="str">
            <v/>
          </cell>
          <cell r="AD96">
            <v>22</v>
          </cell>
          <cell r="AE96">
            <v>132000</v>
          </cell>
          <cell r="AF96" t="str">
            <v/>
          </cell>
          <cell r="AG96">
            <v>44300</v>
          </cell>
          <cell r="AH96">
            <v>44300</v>
          </cell>
          <cell r="AI96">
            <v>374635</v>
          </cell>
          <cell r="AJ96">
            <v>2423635</v>
          </cell>
          <cell r="AK96">
            <v>25620</v>
          </cell>
          <cell r="AL96">
            <v>5124</v>
          </cell>
          <cell r="AM96" t="str">
            <v/>
          </cell>
          <cell r="AO96" t="str">
            <v/>
          </cell>
          <cell r="AQ96">
            <v>374635</v>
          </cell>
          <cell r="AR96">
            <v>1000000</v>
          </cell>
          <cell r="AS96">
            <v>1405379</v>
          </cell>
          <cell r="AT96">
            <v>1018256</v>
          </cell>
          <cell r="AU96">
            <v>24000</v>
          </cell>
          <cell r="AV96">
            <v>994256</v>
          </cell>
          <cell r="AW96">
            <v>2368135</v>
          </cell>
          <cell r="AX96">
            <v>1474300</v>
          </cell>
          <cell r="AZ96">
            <v>893835</v>
          </cell>
          <cell r="BA96">
            <v>2368135</v>
          </cell>
          <cell r="BB96">
            <v>285600</v>
          </cell>
          <cell r="BC96">
            <v>227200</v>
          </cell>
          <cell r="BD96">
            <v>58400</v>
          </cell>
          <cell r="BE96">
            <v>1298000</v>
          </cell>
        </row>
        <row r="97">
          <cell r="A97" t="str">
            <v>t360012</v>
          </cell>
          <cell r="B97" t="str">
            <v>t36</v>
          </cell>
          <cell r="C97" t="str">
            <v>Bïi V¨n H¶i</v>
          </cell>
          <cell r="D97">
            <v>1</v>
          </cell>
          <cell r="E97">
            <v>2.44</v>
          </cell>
          <cell r="G97">
            <v>1346400</v>
          </cell>
          <cell r="H97">
            <v>1346400</v>
          </cell>
          <cell r="I97">
            <v>1346400</v>
          </cell>
          <cell r="J97">
            <v>6000</v>
          </cell>
          <cell r="M97">
            <v>41200</v>
          </cell>
          <cell r="N97">
            <v>47200</v>
          </cell>
          <cell r="O97">
            <v>538560</v>
          </cell>
          <cell r="P97" t="str">
            <v/>
          </cell>
          <cell r="R97">
            <v>538560</v>
          </cell>
          <cell r="Y97" t="str">
            <v/>
          </cell>
          <cell r="AA97" t="str">
            <v/>
          </cell>
          <cell r="AC97" t="str">
            <v/>
          </cell>
          <cell r="AD97">
            <v>24</v>
          </cell>
          <cell r="AE97">
            <v>144000</v>
          </cell>
          <cell r="AF97" t="str">
            <v/>
          </cell>
          <cell r="AG97" t="str">
            <v/>
          </cell>
          <cell r="AH97" t="str">
            <v/>
          </cell>
          <cell r="AI97">
            <v>499260</v>
          </cell>
          <cell r="AJ97">
            <v>2575420</v>
          </cell>
          <cell r="AK97">
            <v>25620</v>
          </cell>
          <cell r="AL97">
            <v>5124</v>
          </cell>
          <cell r="AM97" t="str">
            <v/>
          </cell>
          <cell r="AO97" t="str">
            <v/>
          </cell>
          <cell r="AQ97">
            <v>499260</v>
          </cell>
          <cell r="AR97">
            <v>1000000</v>
          </cell>
          <cell r="AS97">
            <v>1530004</v>
          </cell>
          <cell r="AT97">
            <v>1045416</v>
          </cell>
          <cell r="AU97">
            <v>26000</v>
          </cell>
          <cell r="AV97">
            <v>1019416</v>
          </cell>
          <cell r="AW97">
            <v>2528220</v>
          </cell>
          <cell r="AX97">
            <v>1490400</v>
          </cell>
          <cell r="AZ97">
            <v>1037820</v>
          </cell>
          <cell r="BA97">
            <v>2528220</v>
          </cell>
          <cell r="BB97">
            <v>155400</v>
          </cell>
          <cell r="BC97">
            <v>123600</v>
          </cell>
          <cell r="BD97">
            <v>31800</v>
          </cell>
          <cell r="BE97">
            <v>1346400</v>
          </cell>
        </row>
        <row r="98">
          <cell r="A98" t="str">
            <v>t360013</v>
          </cell>
          <cell r="B98" t="str">
            <v>t36</v>
          </cell>
          <cell r="C98" t="str">
            <v>Hoµng V¨n TrÝ</v>
          </cell>
          <cell r="D98">
            <v>1</v>
          </cell>
          <cell r="E98">
            <v>2.44</v>
          </cell>
          <cell r="G98">
            <v>1299900</v>
          </cell>
          <cell r="H98">
            <v>1299900</v>
          </cell>
          <cell r="I98">
            <v>1299900</v>
          </cell>
          <cell r="J98">
            <v>8000</v>
          </cell>
          <cell r="M98">
            <v>60100</v>
          </cell>
          <cell r="N98">
            <v>68100</v>
          </cell>
          <cell r="O98">
            <v>519960</v>
          </cell>
          <cell r="P98" t="str">
            <v/>
          </cell>
          <cell r="R98">
            <v>519960</v>
          </cell>
          <cell r="Y98" t="str">
            <v/>
          </cell>
          <cell r="AA98" t="str">
            <v/>
          </cell>
          <cell r="AC98" t="str">
            <v/>
          </cell>
          <cell r="AD98">
            <v>21</v>
          </cell>
          <cell r="AE98">
            <v>126000</v>
          </cell>
          <cell r="AF98" t="str">
            <v/>
          </cell>
          <cell r="AG98" t="str">
            <v/>
          </cell>
          <cell r="AH98" t="str">
            <v/>
          </cell>
          <cell r="AI98">
            <v>516725</v>
          </cell>
          <cell r="AJ98">
            <v>2530685</v>
          </cell>
          <cell r="AK98">
            <v>25620</v>
          </cell>
          <cell r="AL98">
            <v>5124</v>
          </cell>
          <cell r="AM98" t="str">
            <v/>
          </cell>
          <cell r="AO98" t="str">
            <v/>
          </cell>
          <cell r="AQ98">
            <v>516725</v>
          </cell>
          <cell r="AR98">
            <v>1000000</v>
          </cell>
          <cell r="AS98">
            <v>1547469</v>
          </cell>
          <cell r="AT98">
            <v>983216</v>
          </cell>
          <cell r="AU98">
            <v>25000</v>
          </cell>
          <cell r="AV98">
            <v>958216</v>
          </cell>
          <cell r="AW98">
            <v>2462585</v>
          </cell>
          <cell r="AX98">
            <v>1425900</v>
          </cell>
          <cell r="AZ98">
            <v>1036685</v>
          </cell>
          <cell r="BA98">
            <v>2462585</v>
          </cell>
          <cell r="BB98">
            <v>298500</v>
          </cell>
          <cell r="BC98">
            <v>237500</v>
          </cell>
          <cell r="BD98">
            <v>61000</v>
          </cell>
          <cell r="BE98">
            <v>1299900</v>
          </cell>
        </row>
        <row r="99">
          <cell r="A99" t="str">
            <v>t360014</v>
          </cell>
          <cell r="B99" t="str">
            <v>t36</v>
          </cell>
          <cell r="C99" t="str">
            <v>Hµ V¨n Huyªn</v>
          </cell>
          <cell r="D99">
            <v>1</v>
          </cell>
          <cell r="E99">
            <v>2.44</v>
          </cell>
          <cell r="G99">
            <v>1666600</v>
          </cell>
          <cell r="H99">
            <v>1666600</v>
          </cell>
          <cell r="I99">
            <v>1666600</v>
          </cell>
          <cell r="J99">
            <v>10000</v>
          </cell>
          <cell r="M99">
            <v>58500</v>
          </cell>
          <cell r="N99">
            <v>68500</v>
          </cell>
          <cell r="O99">
            <v>666640</v>
          </cell>
          <cell r="P99" t="str">
            <v/>
          </cell>
          <cell r="R99">
            <v>666640</v>
          </cell>
          <cell r="Y99" t="str">
            <v/>
          </cell>
          <cell r="AA99" t="str">
            <v/>
          </cell>
          <cell r="AC99" t="str">
            <v/>
          </cell>
          <cell r="AD99">
            <v>28</v>
          </cell>
          <cell r="AE99">
            <v>168000</v>
          </cell>
          <cell r="AF99" t="str">
            <v/>
          </cell>
          <cell r="AG99" t="str">
            <v/>
          </cell>
          <cell r="AH99" t="str">
            <v/>
          </cell>
          <cell r="AI99">
            <v>621956</v>
          </cell>
          <cell r="AJ99">
            <v>3191696</v>
          </cell>
          <cell r="AK99">
            <v>25620</v>
          </cell>
          <cell r="AL99">
            <v>5124</v>
          </cell>
          <cell r="AM99" t="str">
            <v/>
          </cell>
          <cell r="AO99" t="str">
            <v/>
          </cell>
          <cell r="AQ99">
            <v>621956</v>
          </cell>
          <cell r="AR99">
            <v>1000000</v>
          </cell>
          <cell r="AS99">
            <v>1652700</v>
          </cell>
          <cell r="AT99">
            <v>1538996</v>
          </cell>
          <cell r="AU99">
            <v>32000</v>
          </cell>
          <cell r="AV99">
            <v>1506996</v>
          </cell>
          <cell r="AW99">
            <v>3123196</v>
          </cell>
          <cell r="AX99">
            <v>1834600</v>
          </cell>
          <cell r="AZ99">
            <v>1288596</v>
          </cell>
          <cell r="BA99">
            <v>3123196</v>
          </cell>
          <cell r="BB99">
            <v>247700</v>
          </cell>
          <cell r="BC99">
            <v>197000</v>
          </cell>
          <cell r="BD99">
            <v>50700</v>
          </cell>
          <cell r="BE99">
            <v>1666600</v>
          </cell>
        </row>
        <row r="100">
          <cell r="A100" t="str">
            <v>t360015</v>
          </cell>
          <cell r="B100" t="str">
            <v>t36</v>
          </cell>
          <cell r="C100" t="str">
            <v>Hoµng V¨n Nghi</v>
          </cell>
          <cell r="D100">
            <v>1</v>
          </cell>
          <cell r="E100">
            <v>2.44</v>
          </cell>
          <cell r="G100">
            <v>1259300</v>
          </cell>
          <cell r="H100">
            <v>1259300</v>
          </cell>
          <cell r="I100">
            <v>1259300</v>
          </cell>
          <cell r="J100">
            <v>4000</v>
          </cell>
          <cell r="M100">
            <v>36100</v>
          </cell>
          <cell r="N100">
            <v>40100</v>
          </cell>
          <cell r="O100">
            <v>503720</v>
          </cell>
          <cell r="P100" t="str">
            <v/>
          </cell>
          <cell r="R100">
            <v>503720</v>
          </cell>
          <cell r="Y100" t="str">
            <v/>
          </cell>
          <cell r="AA100" t="str">
            <v/>
          </cell>
          <cell r="AC100" t="str">
            <v/>
          </cell>
          <cell r="AD100">
            <v>19</v>
          </cell>
          <cell r="AE100">
            <v>114000</v>
          </cell>
          <cell r="AF100" t="str">
            <v/>
          </cell>
          <cell r="AG100" t="str">
            <v/>
          </cell>
          <cell r="AH100" t="str">
            <v/>
          </cell>
          <cell r="AI100">
            <v>488481</v>
          </cell>
          <cell r="AJ100">
            <v>2405601</v>
          </cell>
          <cell r="AK100">
            <v>25620</v>
          </cell>
          <cell r="AL100">
            <v>5124</v>
          </cell>
          <cell r="AM100" t="str">
            <v/>
          </cell>
          <cell r="AO100" t="str">
            <v/>
          </cell>
          <cell r="AQ100">
            <v>488481</v>
          </cell>
          <cell r="AR100">
            <v>1000000</v>
          </cell>
          <cell r="AS100">
            <v>1519225</v>
          </cell>
          <cell r="AT100">
            <v>886376</v>
          </cell>
          <cell r="AU100">
            <v>24000</v>
          </cell>
          <cell r="AV100">
            <v>862376</v>
          </cell>
          <cell r="AW100">
            <v>2365501</v>
          </cell>
          <cell r="AX100">
            <v>1373300</v>
          </cell>
          <cell r="AZ100">
            <v>992201</v>
          </cell>
          <cell r="BA100">
            <v>2365501</v>
          </cell>
          <cell r="BB100">
            <v>5200</v>
          </cell>
          <cell r="BC100" t="str">
            <v/>
          </cell>
          <cell r="BD100">
            <v>5200</v>
          </cell>
          <cell r="BE100">
            <v>1259300</v>
          </cell>
        </row>
        <row r="101">
          <cell r="A101" t="str">
            <v>t360016</v>
          </cell>
          <cell r="B101" t="str">
            <v>t36</v>
          </cell>
          <cell r="C101" t="str">
            <v>NguyÔn V¨n Long</v>
          </cell>
          <cell r="D101">
            <v>1</v>
          </cell>
          <cell r="E101">
            <v>2.44</v>
          </cell>
          <cell r="G101">
            <v>1123600</v>
          </cell>
          <cell r="H101">
            <v>1123600</v>
          </cell>
          <cell r="I101">
            <v>1123600</v>
          </cell>
          <cell r="J101">
            <v>6000</v>
          </cell>
          <cell r="M101">
            <v>43000</v>
          </cell>
          <cell r="N101">
            <v>49000</v>
          </cell>
          <cell r="O101">
            <v>449440</v>
          </cell>
          <cell r="P101" t="str">
            <v/>
          </cell>
          <cell r="R101">
            <v>449440</v>
          </cell>
          <cell r="Y101" t="str">
            <v/>
          </cell>
          <cell r="AA101" t="str">
            <v/>
          </cell>
          <cell r="AC101" t="str">
            <v/>
          </cell>
          <cell r="AD101">
            <v>18</v>
          </cell>
          <cell r="AE101">
            <v>108000</v>
          </cell>
          <cell r="AF101" t="str">
            <v/>
          </cell>
          <cell r="AG101" t="str">
            <v/>
          </cell>
          <cell r="AH101" t="str">
            <v/>
          </cell>
          <cell r="AI101">
            <v>442375</v>
          </cell>
          <cell r="AJ101">
            <v>2172415</v>
          </cell>
          <cell r="AK101">
            <v>25620</v>
          </cell>
          <cell r="AL101">
            <v>5124</v>
          </cell>
          <cell r="AM101" t="str">
            <v/>
          </cell>
          <cell r="AO101" t="str">
            <v/>
          </cell>
          <cell r="AQ101">
            <v>442375</v>
          </cell>
          <cell r="AS101">
            <v>473119</v>
          </cell>
          <cell r="AT101">
            <v>1699296</v>
          </cell>
          <cell r="AU101">
            <v>22000</v>
          </cell>
          <cell r="AV101">
            <v>1677296</v>
          </cell>
          <cell r="AW101">
            <v>2123415</v>
          </cell>
          <cell r="AX101">
            <v>1231600</v>
          </cell>
          <cell r="AZ101">
            <v>891815</v>
          </cell>
          <cell r="BA101">
            <v>2123415</v>
          </cell>
          <cell r="BB101">
            <v>252200</v>
          </cell>
          <cell r="BC101">
            <v>200600</v>
          </cell>
          <cell r="BD101">
            <v>51600</v>
          </cell>
          <cell r="BE101">
            <v>1123600</v>
          </cell>
        </row>
        <row r="102">
          <cell r="A102" t="str">
            <v>t360017</v>
          </cell>
          <cell r="B102" t="str">
            <v>t36</v>
          </cell>
          <cell r="C102" t="str">
            <v>NguyÔn M¹nh Hïng</v>
          </cell>
          <cell r="D102">
            <v>1</v>
          </cell>
          <cell r="E102">
            <v>2.44</v>
          </cell>
          <cell r="G102">
            <v>1544200</v>
          </cell>
          <cell r="H102">
            <v>1544200</v>
          </cell>
          <cell r="I102">
            <v>1544200</v>
          </cell>
          <cell r="J102">
            <v>10000</v>
          </cell>
          <cell r="M102">
            <v>54300</v>
          </cell>
          <cell r="N102">
            <v>64300</v>
          </cell>
          <cell r="O102">
            <v>617680</v>
          </cell>
          <cell r="P102" t="str">
            <v/>
          </cell>
          <cell r="R102">
            <v>617680</v>
          </cell>
          <cell r="Y102" t="str">
            <v/>
          </cell>
          <cell r="AA102" t="str">
            <v/>
          </cell>
          <cell r="AC102" t="str">
            <v/>
          </cell>
          <cell r="AD102">
            <v>29</v>
          </cell>
          <cell r="AE102">
            <v>174000</v>
          </cell>
          <cell r="AF102" t="str">
            <v/>
          </cell>
          <cell r="AG102" t="str">
            <v/>
          </cell>
          <cell r="AH102" t="str">
            <v/>
          </cell>
          <cell r="AI102">
            <v>563601</v>
          </cell>
          <cell r="AJ102">
            <v>2963781</v>
          </cell>
          <cell r="AK102">
            <v>25620</v>
          </cell>
          <cell r="AL102">
            <v>5124</v>
          </cell>
          <cell r="AM102" t="str">
            <v/>
          </cell>
          <cell r="AO102" t="str">
            <v/>
          </cell>
          <cell r="AQ102">
            <v>563601</v>
          </cell>
          <cell r="AR102">
            <v>1000000</v>
          </cell>
          <cell r="AS102">
            <v>1594345</v>
          </cell>
          <cell r="AT102">
            <v>1369436</v>
          </cell>
          <cell r="AU102">
            <v>30000</v>
          </cell>
          <cell r="AV102">
            <v>1339436</v>
          </cell>
          <cell r="AW102">
            <v>2899481</v>
          </cell>
          <cell r="AX102">
            <v>1718200</v>
          </cell>
          <cell r="AZ102">
            <v>1181281</v>
          </cell>
          <cell r="BA102">
            <v>2899481</v>
          </cell>
          <cell r="BB102">
            <v>300300</v>
          </cell>
          <cell r="BC102">
            <v>238900</v>
          </cell>
          <cell r="BD102">
            <v>61400</v>
          </cell>
          <cell r="BE102">
            <v>1544200</v>
          </cell>
        </row>
        <row r="103">
          <cell r="A103" t="str">
            <v>t360018</v>
          </cell>
          <cell r="B103" t="str">
            <v>t36</v>
          </cell>
          <cell r="C103" t="str">
            <v>TrÇn Trung DÇn</v>
          </cell>
          <cell r="D103">
            <v>1</v>
          </cell>
          <cell r="E103">
            <v>1.7</v>
          </cell>
          <cell r="G103">
            <v>1744200</v>
          </cell>
          <cell r="H103">
            <v>1744200</v>
          </cell>
          <cell r="I103">
            <v>1744200</v>
          </cell>
          <cell r="J103">
            <v>10000</v>
          </cell>
          <cell r="M103">
            <v>69900</v>
          </cell>
          <cell r="N103">
            <v>79900</v>
          </cell>
          <cell r="O103">
            <v>697680</v>
          </cell>
          <cell r="P103" t="str">
            <v/>
          </cell>
          <cell r="R103">
            <v>697680</v>
          </cell>
          <cell r="Y103" t="str">
            <v/>
          </cell>
          <cell r="AA103" t="str">
            <v/>
          </cell>
          <cell r="AC103" t="str">
            <v/>
          </cell>
          <cell r="AD103">
            <v>29</v>
          </cell>
          <cell r="AE103">
            <v>174000</v>
          </cell>
          <cell r="AF103" t="str">
            <v/>
          </cell>
          <cell r="AG103" t="str">
            <v/>
          </cell>
          <cell r="AH103" t="str">
            <v/>
          </cell>
          <cell r="AI103">
            <v>603029</v>
          </cell>
          <cell r="AJ103">
            <v>3298809</v>
          </cell>
          <cell r="AK103">
            <v>17850</v>
          </cell>
          <cell r="AL103">
            <v>3570</v>
          </cell>
          <cell r="AM103" t="str">
            <v/>
          </cell>
          <cell r="AO103" t="str">
            <v/>
          </cell>
          <cell r="AQ103">
            <v>603029</v>
          </cell>
          <cell r="AR103">
            <v>1000000</v>
          </cell>
          <cell r="AS103">
            <v>1624449</v>
          </cell>
          <cell r="AT103">
            <v>1674360</v>
          </cell>
          <cell r="AU103">
            <v>33000</v>
          </cell>
          <cell r="AV103">
            <v>1641360</v>
          </cell>
          <cell r="AW103">
            <v>3218909</v>
          </cell>
          <cell r="AX103">
            <v>1918200</v>
          </cell>
          <cell r="AZ103">
            <v>1300709</v>
          </cell>
          <cell r="BA103">
            <v>3218909</v>
          </cell>
          <cell r="BB103">
            <v>289300</v>
          </cell>
          <cell r="BC103">
            <v>230100</v>
          </cell>
          <cell r="BD103">
            <v>59200</v>
          </cell>
          <cell r="BE103">
            <v>1744200</v>
          </cell>
        </row>
        <row r="104">
          <cell r="A104" t="str">
            <v>t360019</v>
          </cell>
          <cell r="B104" t="str">
            <v>t36</v>
          </cell>
          <cell r="C104" t="str">
            <v>NguyÔn Hång Minh</v>
          </cell>
          <cell r="D104">
            <v>1</v>
          </cell>
          <cell r="E104">
            <v>1.7</v>
          </cell>
          <cell r="G104">
            <v>1499200</v>
          </cell>
          <cell r="H104">
            <v>1499200</v>
          </cell>
          <cell r="I104">
            <v>1499200</v>
          </cell>
          <cell r="J104">
            <v>6000</v>
          </cell>
          <cell r="M104">
            <v>60500</v>
          </cell>
          <cell r="N104">
            <v>66500</v>
          </cell>
          <cell r="O104">
            <v>599680</v>
          </cell>
          <cell r="P104" t="str">
            <v/>
          </cell>
          <cell r="R104">
            <v>599680</v>
          </cell>
          <cell r="Y104" t="str">
            <v/>
          </cell>
          <cell r="AA104" t="str">
            <v/>
          </cell>
          <cell r="AC104" t="str">
            <v/>
          </cell>
          <cell r="AD104">
            <v>27</v>
          </cell>
          <cell r="AE104">
            <v>162000</v>
          </cell>
          <cell r="AF104" t="str">
            <v/>
          </cell>
          <cell r="AG104" t="str">
            <v/>
          </cell>
          <cell r="AH104" t="str">
            <v/>
          </cell>
          <cell r="AI104">
            <v>469349</v>
          </cell>
          <cell r="AJ104">
            <v>2796729</v>
          </cell>
          <cell r="AK104">
            <v>17850</v>
          </cell>
          <cell r="AL104">
            <v>3570</v>
          </cell>
          <cell r="AM104" t="str">
            <v/>
          </cell>
          <cell r="AO104" t="str">
            <v/>
          </cell>
          <cell r="AQ104">
            <v>469349</v>
          </cell>
          <cell r="AR104">
            <v>1000000</v>
          </cell>
          <cell r="AS104">
            <v>1490769</v>
          </cell>
          <cell r="AT104">
            <v>1305960</v>
          </cell>
          <cell r="AU104">
            <v>28000</v>
          </cell>
          <cell r="AV104">
            <v>1277960</v>
          </cell>
          <cell r="AW104">
            <v>2730229</v>
          </cell>
          <cell r="AX104">
            <v>1661200</v>
          </cell>
          <cell r="AZ104">
            <v>1069029</v>
          </cell>
          <cell r="BA104">
            <v>2730229</v>
          </cell>
          <cell r="BB104">
            <v>271800</v>
          </cell>
          <cell r="BC104">
            <v>216200</v>
          </cell>
          <cell r="BD104">
            <v>55600</v>
          </cell>
          <cell r="BE104">
            <v>1499200</v>
          </cell>
        </row>
        <row r="105">
          <cell r="A105" t="str">
            <v>t360020</v>
          </cell>
          <cell r="B105" t="str">
            <v>t36</v>
          </cell>
          <cell r="C105" t="str">
            <v>HÇu V¨n L¹c</v>
          </cell>
          <cell r="D105">
            <v>1</v>
          </cell>
          <cell r="E105">
            <v>1.7</v>
          </cell>
          <cell r="G105">
            <v>1697200</v>
          </cell>
          <cell r="H105">
            <v>1697200</v>
          </cell>
          <cell r="I105">
            <v>1697200</v>
          </cell>
          <cell r="J105">
            <v>10000</v>
          </cell>
          <cell r="M105">
            <v>62400</v>
          </cell>
          <cell r="N105">
            <v>72400</v>
          </cell>
          <cell r="O105">
            <v>678880</v>
          </cell>
          <cell r="P105" t="str">
            <v/>
          </cell>
          <cell r="R105">
            <v>678880</v>
          </cell>
          <cell r="Y105" t="str">
            <v/>
          </cell>
          <cell r="AA105" t="str">
            <v/>
          </cell>
          <cell r="AC105" t="str">
            <v/>
          </cell>
          <cell r="AD105">
            <v>30</v>
          </cell>
          <cell r="AE105">
            <v>180000</v>
          </cell>
          <cell r="AF105" t="str">
            <v/>
          </cell>
          <cell r="AG105" t="str">
            <v/>
          </cell>
          <cell r="AH105" t="str">
            <v/>
          </cell>
          <cell r="AI105">
            <v>641115</v>
          </cell>
          <cell r="AJ105">
            <v>3269595</v>
          </cell>
          <cell r="AK105">
            <v>17850</v>
          </cell>
          <cell r="AL105">
            <v>3570</v>
          </cell>
          <cell r="AM105" t="str">
            <v/>
          </cell>
          <cell r="AO105" t="str">
            <v/>
          </cell>
          <cell r="AQ105">
            <v>641115</v>
          </cell>
          <cell r="AR105">
            <v>1000000</v>
          </cell>
          <cell r="AS105">
            <v>1662535</v>
          </cell>
          <cell r="AT105">
            <v>1607060</v>
          </cell>
          <cell r="AU105">
            <v>33000</v>
          </cell>
          <cell r="AV105">
            <v>1574060</v>
          </cell>
          <cell r="AW105">
            <v>3197195</v>
          </cell>
          <cell r="AX105">
            <v>1877200</v>
          </cell>
          <cell r="AZ105">
            <v>1319995</v>
          </cell>
          <cell r="BA105">
            <v>3197195</v>
          </cell>
          <cell r="BB105">
            <v>302100</v>
          </cell>
          <cell r="BC105">
            <v>240300</v>
          </cell>
          <cell r="BD105">
            <v>61800</v>
          </cell>
          <cell r="BE105">
            <v>1697200</v>
          </cell>
        </row>
        <row r="106">
          <cell r="A106" t="str">
            <v>t360021</v>
          </cell>
          <cell r="B106" t="str">
            <v>t36</v>
          </cell>
          <cell r="C106" t="str">
            <v>NguyÔn Quèc Hïng</v>
          </cell>
          <cell r="D106">
            <v>1</v>
          </cell>
          <cell r="E106">
            <v>1.7</v>
          </cell>
          <cell r="G106">
            <v>1773100</v>
          </cell>
          <cell r="H106">
            <v>1773100</v>
          </cell>
          <cell r="I106">
            <v>1773100</v>
          </cell>
          <cell r="J106">
            <v>10000</v>
          </cell>
          <cell r="M106">
            <v>69900</v>
          </cell>
          <cell r="N106">
            <v>79900</v>
          </cell>
          <cell r="O106">
            <v>709240</v>
          </cell>
          <cell r="P106" t="str">
            <v/>
          </cell>
          <cell r="R106">
            <v>709240</v>
          </cell>
          <cell r="Y106" t="str">
            <v/>
          </cell>
          <cell r="AA106" t="str">
            <v/>
          </cell>
          <cell r="AC106" t="str">
            <v/>
          </cell>
          <cell r="AD106">
            <v>30</v>
          </cell>
          <cell r="AE106">
            <v>180000</v>
          </cell>
          <cell r="AF106" t="str">
            <v/>
          </cell>
          <cell r="AG106" t="str">
            <v/>
          </cell>
          <cell r="AH106" t="str">
            <v/>
          </cell>
          <cell r="AI106">
            <v>604858</v>
          </cell>
          <cell r="AJ106">
            <v>3347098</v>
          </cell>
          <cell r="AK106">
            <v>17850</v>
          </cell>
          <cell r="AL106">
            <v>3570</v>
          </cell>
          <cell r="AM106" t="str">
            <v/>
          </cell>
          <cell r="AO106" t="str">
            <v/>
          </cell>
          <cell r="AQ106">
            <v>604858</v>
          </cell>
          <cell r="AR106">
            <v>1000000</v>
          </cell>
          <cell r="AS106">
            <v>1626278</v>
          </cell>
          <cell r="AT106">
            <v>1720820</v>
          </cell>
          <cell r="AU106">
            <v>33000</v>
          </cell>
          <cell r="AV106">
            <v>1687820</v>
          </cell>
          <cell r="AW106">
            <v>3267198</v>
          </cell>
          <cell r="AX106">
            <v>1953100</v>
          </cell>
          <cell r="AZ106">
            <v>1314098</v>
          </cell>
          <cell r="BA106">
            <v>3267198</v>
          </cell>
          <cell r="BB106">
            <v>302500</v>
          </cell>
          <cell r="BC106">
            <v>240600</v>
          </cell>
          <cell r="BD106">
            <v>61900</v>
          </cell>
          <cell r="BE106">
            <v>1773100</v>
          </cell>
        </row>
        <row r="107">
          <cell r="B107" t="str">
            <v>t36 Total</v>
          </cell>
          <cell r="D107">
            <v>21</v>
          </cell>
          <cell r="E107" t="str">
            <v/>
          </cell>
          <cell r="F107" t="str">
            <v/>
          </cell>
          <cell r="G107">
            <v>30055836</v>
          </cell>
          <cell r="H107">
            <v>30055836</v>
          </cell>
          <cell r="I107">
            <v>30461836</v>
          </cell>
          <cell r="J107">
            <v>168000</v>
          </cell>
          <cell r="K107" t="str">
            <v/>
          </cell>
          <cell r="L107" t="str">
            <v/>
          </cell>
          <cell r="M107">
            <v>1090769</v>
          </cell>
          <cell r="N107">
            <v>1258769</v>
          </cell>
          <cell r="O107">
            <v>12022330</v>
          </cell>
          <cell r="P107" t="str">
            <v/>
          </cell>
          <cell r="Q107">
            <v>134750</v>
          </cell>
          <cell r="R107">
            <v>12157080</v>
          </cell>
          <cell r="S107">
            <v>21000</v>
          </cell>
          <cell r="T107" t="str">
            <v/>
          </cell>
          <cell r="U107" t="str">
            <v/>
          </cell>
          <cell r="V107" t="str">
            <v/>
          </cell>
          <cell r="W107">
            <v>385000</v>
          </cell>
          <cell r="X107" t="str">
            <v/>
          </cell>
          <cell r="Y107">
            <v>385000</v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>
            <v>513</v>
          </cell>
          <cell r="AE107">
            <v>3078000</v>
          </cell>
          <cell r="AF107" t="str">
            <v/>
          </cell>
          <cell r="AG107">
            <v>149100</v>
          </cell>
          <cell r="AH107">
            <v>149100</v>
          </cell>
          <cell r="AI107">
            <v>11388933</v>
          </cell>
          <cell r="AJ107">
            <v>58493718</v>
          </cell>
          <cell r="AK107">
            <v>603330</v>
          </cell>
          <cell r="AL107">
            <v>120666</v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  <cell r="AQ107">
            <v>11388933</v>
          </cell>
          <cell r="AR107">
            <v>20000000</v>
          </cell>
          <cell r="AS107">
            <v>32112929</v>
          </cell>
          <cell r="AT107">
            <v>26380789</v>
          </cell>
          <cell r="AU107">
            <v>586000</v>
          </cell>
          <cell r="AV107">
            <v>25794789</v>
          </cell>
          <cell r="AW107">
            <v>57234949</v>
          </cell>
          <cell r="AX107">
            <v>33688936</v>
          </cell>
          <cell r="AY107" t="str">
            <v/>
          </cell>
          <cell r="AZ107">
            <v>23546013</v>
          </cell>
          <cell r="BA107">
            <v>57234949</v>
          </cell>
          <cell r="BB107">
            <v>5313688</v>
          </cell>
          <cell r="BC107">
            <v>4222851</v>
          </cell>
          <cell r="BD107">
            <v>1090837</v>
          </cell>
          <cell r="BE107">
            <v>30440836</v>
          </cell>
        </row>
        <row r="108">
          <cell r="A108" t="str">
            <v>c®30001</v>
          </cell>
          <cell r="B108" t="str">
            <v>c®3</v>
          </cell>
          <cell r="C108" t="str">
            <v>Hµ V¨n Uyªn</v>
          </cell>
          <cell r="D108">
            <v>1</v>
          </cell>
          <cell r="E108">
            <v>3.23</v>
          </cell>
          <cell r="G108">
            <v>1991028</v>
          </cell>
          <cell r="H108">
            <v>1991028</v>
          </cell>
          <cell r="I108">
            <v>1991028</v>
          </cell>
          <cell r="N108" t="str">
            <v/>
          </cell>
          <cell r="O108">
            <v>796410</v>
          </cell>
          <cell r="P108" t="str">
            <v/>
          </cell>
          <cell r="R108">
            <v>796410</v>
          </cell>
          <cell r="Y108" t="str">
            <v/>
          </cell>
          <cell r="AA108" t="str">
            <v/>
          </cell>
          <cell r="AC108" t="str">
            <v/>
          </cell>
          <cell r="AD108">
            <v>22</v>
          </cell>
          <cell r="AE108">
            <v>132000</v>
          </cell>
          <cell r="AF108" t="str">
            <v/>
          </cell>
          <cell r="AG108" t="str">
            <v/>
          </cell>
          <cell r="AH108" t="str">
            <v/>
          </cell>
          <cell r="AI108">
            <v>609828</v>
          </cell>
          <cell r="AJ108">
            <v>3529266</v>
          </cell>
          <cell r="AK108">
            <v>33915</v>
          </cell>
          <cell r="AL108">
            <v>6783</v>
          </cell>
          <cell r="AM108" t="str">
            <v/>
          </cell>
          <cell r="AO108" t="str">
            <v/>
          </cell>
          <cell r="AQ108">
            <v>609828</v>
          </cell>
          <cell r="AR108">
            <v>1000000</v>
          </cell>
          <cell r="AS108">
            <v>1650526</v>
          </cell>
          <cell r="AT108">
            <v>1878740</v>
          </cell>
          <cell r="AU108">
            <v>35000</v>
          </cell>
          <cell r="AV108">
            <v>1843740</v>
          </cell>
          <cell r="AW108">
            <v>3529266</v>
          </cell>
          <cell r="AX108">
            <v>2123028</v>
          </cell>
          <cell r="AZ108">
            <v>1406238</v>
          </cell>
          <cell r="BA108">
            <v>3529266</v>
          </cell>
          <cell r="BE108">
            <v>1991028</v>
          </cell>
        </row>
        <row r="109">
          <cell r="A109" t="str">
            <v>c®30002</v>
          </cell>
          <cell r="B109" t="str">
            <v>c®3</v>
          </cell>
          <cell r="C109" t="str">
            <v>NguyÔn V¨n B×nh</v>
          </cell>
          <cell r="D109">
            <v>1</v>
          </cell>
          <cell r="E109">
            <v>3.48</v>
          </cell>
          <cell r="G109">
            <v>1721630</v>
          </cell>
          <cell r="H109">
            <v>1721630</v>
          </cell>
          <cell r="I109">
            <v>1721630</v>
          </cell>
          <cell r="N109" t="str">
            <v/>
          </cell>
          <cell r="O109">
            <v>688650</v>
          </cell>
          <cell r="P109" t="str">
            <v/>
          </cell>
          <cell r="R109">
            <v>688650</v>
          </cell>
          <cell r="Y109" t="str">
            <v/>
          </cell>
          <cell r="AA109" t="str">
            <v/>
          </cell>
          <cell r="AC109" t="str">
            <v/>
          </cell>
          <cell r="AD109">
            <v>22</v>
          </cell>
          <cell r="AE109">
            <v>132000</v>
          </cell>
          <cell r="AF109" t="str">
            <v/>
          </cell>
          <cell r="AG109" t="str">
            <v/>
          </cell>
          <cell r="AH109" t="str">
            <v/>
          </cell>
          <cell r="AI109">
            <v>569342</v>
          </cell>
          <cell r="AJ109">
            <v>3111622</v>
          </cell>
          <cell r="AK109">
            <v>36540</v>
          </cell>
          <cell r="AL109">
            <v>7308</v>
          </cell>
          <cell r="AM109" t="str">
            <v/>
          </cell>
          <cell r="AO109" t="str">
            <v/>
          </cell>
          <cell r="AQ109">
            <v>569342</v>
          </cell>
          <cell r="AR109">
            <v>1000000</v>
          </cell>
          <cell r="AS109">
            <v>1613190</v>
          </cell>
          <cell r="AT109">
            <v>1498432</v>
          </cell>
          <cell r="AU109">
            <v>31000</v>
          </cell>
          <cell r="AV109">
            <v>1467432</v>
          </cell>
          <cell r="AW109">
            <v>3111622</v>
          </cell>
          <cell r="AX109">
            <v>1853630</v>
          </cell>
          <cell r="AZ109">
            <v>1257992</v>
          </cell>
          <cell r="BA109">
            <v>3111622</v>
          </cell>
          <cell r="BE109">
            <v>1721630</v>
          </cell>
        </row>
        <row r="110">
          <cell r="A110" t="str">
            <v>c®30003</v>
          </cell>
          <cell r="B110" t="str">
            <v>c®3</v>
          </cell>
          <cell r="C110" t="str">
            <v>§oµn Sü L­u</v>
          </cell>
          <cell r="D110">
            <v>1</v>
          </cell>
          <cell r="E110">
            <v>2.98</v>
          </cell>
          <cell r="G110">
            <v>1721630</v>
          </cell>
          <cell r="H110">
            <v>1721630</v>
          </cell>
          <cell r="I110">
            <v>1721630</v>
          </cell>
          <cell r="N110" t="str">
            <v/>
          </cell>
          <cell r="O110">
            <v>688650</v>
          </cell>
          <cell r="P110" t="str">
            <v/>
          </cell>
          <cell r="R110">
            <v>688650</v>
          </cell>
          <cell r="Y110" t="str">
            <v/>
          </cell>
          <cell r="AA110" t="str">
            <v/>
          </cell>
          <cell r="AC110" t="str">
            <v/>
          </cell>
          <cell r="AD110">
            <v>22</v>
          </cell>
          <cell r="AE110">
            <v>132000</v>
          </cell>
          <cell r="AF110" t="str">
            <v/>
          </cell>
          <cell r="AG110" t="str">
            <v/>
          </cell>
          <cell r="AH110" t="str">
            <v/>
          </cell>
          <cell r="AI110">
            <v>567424</v>
          </cell>
          <cell r="AJ110">
            <v>3109704</v>
          </cell>
          <cell r="AK110">
            <v>31290</v>
          </cell>
          <cell r="AL110">
            <v>6258</v>
          </cell>
          <cell r="AM110" t="str">
            <v/>
          </cell>
          <cell r="AO110" t="str">
            <v/>
          </cell>
          <cell r="AQ110">
            <v>567424</v>
          </cell>
          <cell r="AR110">
            <v>1000000</v>
          </cell>
          <cell r="AS110">
            <v>1604972</v>
          </cell>
          <cell r="AT110">
            <v>1504732</v>
          </cell>
          <cell r="AU110">
            <v>31000</v>
          </cell>
          <cell r="AV110">
            <v>1473732</v>
          </cell>
          <cell r="AW110">
            <v>3109704</v>
          </cell>
          <cell r="AX110">
            <v>1853630</v>
          </cell>
          <cell r="AZ110">
            <v>1256074</v>
          </cell>
          <cell r="BA110">
            <v>3109704</v>
          </cell>
          <cell r="BE110">
            <v>1721630</v>
          </cell>
        </row>
        <row r="111">
          <cell r="A111" t="str">
            <v>c®30004</v>
          </cell>
          <cell r="B111" t="str">
            <v>c®3</v>
          </cell>
          <cell r="C111" t="str">
            <v>§Æng V¨n Gi¸p</v>
          </cell>
          <cell r="D111">
            <v>1</v>
          </cell>
          <cell r="E111">
            <v>2.81</v>
          </cell>
          <cell r="G111">
            <v>1721630</v>
          </cell>
          <cell r="H111">
            <v>1721630</v>
          </cell>
          <cell r="I111">
            <v>1721630</v>
          </cell>
          <cell r="N111" t="str">
            <v/>
          </cell>
          <cell r="O111">
            <v>688650</v>
          </cell>
          <cell r="P111" t="str">
            <v/>
          </cell>
          <cell r="R111">
            <v>688650</v>
          </cell>
          <cell r="Y111" t="str">
            <v/>
          </cell>
          <cell r="AA111" t="str">
            <v/>
          </cell>
          <cell r="AC111" t="str">
            <v/>
          </cell>
          <cell r="AD111">
            <v>22</v>
          </cell>
          <cell r="AE111">
            <v>132000</v>
          </cell>
          <cell r="AF111" t="str">
            <v/>
          </cell>
          <cell r="AG111" t="str">
            <v/>
          </cell>
          <cell r="AH111" t="str">
            <v/>
          </cell>
          <cell r="AI111">
            <v>567291</v>
          </cell>
          <cell r="AJ111">
            <v>3109571</v>
          </cell>
          <cell r="AK111">
            <v>29505</v>
          </cell>
          <cell r="AL111">
            <v>5901</v>
          </cell>
          <cell r="AM111" t="str">
            <v/>
          </cell>
          <cell r="AO111" t="str">
            <v/>
          </cell>
          <cell r="AQ111">
            <v>567291</v>
          </cell>
          <cell r="AR111">
            <v>1000000</v>
          </cell>
          <cell r="AS111">
            <v>1602697</v>
          </cell>
          <cell r="AT111">
            <v>1506874</v>
          </cell>
          <cell r="AU111">
            <v>31000</v>
          </cell>
          <cell r="AV111">
            <v>1475874</v>
          </cell>
          <cell r="AW111">
            <v>3109571</v>
          </cell>
          <cell r="AX111">
            <v>1853630</v>
          </cell>
          <cell r="AZ111">
            <v>1255941</v>
          </cell>
          <cell r="BA111">
            <v>3109571</v>
          </cell>
          <cell r="BE111">
            <v>1721630</v>
          </cell>
        </row>
        <row r="112">
          <cell r="A112" t="str">
            <v>c®30005</v>
          </cell>
          <cell r="B112" t="str">
            <v>c®3</v>
          </cell>
          <cell r="C112" t="str">
            <v>§oµn Ngäc ThÈm</v>
          </cell>
          <cell r="D112">
            <v>1</v>
          </cell>
          <cell r="E112">
            <v>2.5499999999999998</v>
          </cell>
          <cell r="G112">
            <v>1721630</v>
          </cell>
          <cell r="H112">
            <v>1721630</v>
          </cell>
          <cell r="I112">
            <v>1721630</v>
          </cell>
          <cell r="N112" t="str">
            <v/>
          </cell>
          <cell r="O112">
            <v>688650</v>
          </cell>
          <cell r="P112" t="str">
            <v/>
          </cell>
          <cell r="R112">
            <v>688650</v>
          </cell>
          <cell r="Y112" t="str">
            <v/>
          </cell>
          <cell r="AA112" t="str">
            <v/>
          </cell>
          <cell r="AC112" t="str">
            <v/>
          </cell>
          <cell r="AD112">
            <v>22</v>
          </cell>
          <cell r="AE112">
            <v>132000</v>
          </cell>
          <cell r="AF112" t="str">
            <v/>
          </cell>
          <cell r="AG112" t="str">
            <v/>
          </cell>
          <cell r="AH112" t="str">
            <v/>
          </cell>
          <cell r="AI112">
            <v>567235</v>
          </cell>
          <cell r="AJ112">
            <v>3109515</v>
          </cell>
          <cell r="AK112">
            <v>26775</v>
          </cell>
          <cell r="AL112">
            <v>5355</v>
          </cell>
          <cell r="AM112" t="str">
            <v/>
          </cell>
          <cell r="AO112" t="str">
            <v/>
          </cell>
          <cell r="AQ112">
            <v>567235</v>
          </cell>
          <cell r="AR112">
            <v>1000000</v>
          </cell>
          <cell r="AS112">
            <v>1599365</v>
          </cell>
          <cell r="AT112">
            <v>1510150</v>
          </cell>
          <cell r="AU112">
            <v>31000</v>
          </cell>
          <cell r="AV112">
            <v>1479150</v>
          </cell>
          <cell r="AW112">
            <v>3109515</v>
          </cell>
          <cell r="AX112">
            <v>1853630</v>
          </cell>
          <cell r="AZ112">
            <v>1255885</v>
          </cell>
          <cell r="BA112">
            <v>3109515</v>
          </cell>
          <cell r="BE112">
            <v>1721630</v>
          </cell>
        </row>
        <row r="113">
          <cell r="A113" t="str">
            <v>c®30006</v>
          </cell>
          <cell r="B113" t="str">
            <v>c®3</v>
          </cell>
          <cell r="C113" t="str">
            <v>§Æng ThÞ Nh·</v>
          </cell>
          <cell r="D113">
            <v>1</v>
          </cell>
          <cell r="E113">
            <v>2.42</v>
          </cell>
          <cell r="G113">
            <v>968410</v>
          </cell>
          <cell r="H113">
            <v>968410</v>
          </cell>
          <cell r="I113">
            <v>968410</v>
          </cell>
          <cell r="N113" t="str">
            <v/>
          </cell>
          <cell r="O113">
            <v>387360</v>
          </cell>
          <cell r="P113" t="str">
            <v/>
          </cell>
          <cell r="R113">
            <v>387360</v>
          </cell>
          <cell r="Y113" t="str">
            <v/>
          </cell>
          <cell r="AA113" t="str">
            <v/>
          </cell>
          <cell r="AC113" t="str">
            <v/>
          </cell>
          <cell r="AD113">
            <v>22</v>
          </cell>
          <cell r="AE113">
            <v>132000</v>
          </cell>
          <cell r="AF113" t="str">
            <v/>
          </cell>
          <cell r="AG113" t="str">
            <v/>
          </cell>
          <cell r="AH113" t="str">
            <v/>
          </cell>
          <cell r="AI113">
            <v>320221</v>
          </cell>
          <cell r="AJ113">
            <v>1807991</v>
          </cell>
          <cell r="AK113">
            <v>25410</v>
          </cell>
          <cell r="AL113">
            <v>5082</v>
          </cell>
          <cell r="AM113" t="str">
            <v/>
          </cell>
          <cell r="AO113" t="str">
            <v/>
          </cell>
          <cell r="AQ113">
            <v>320221</v>
          </cell>
          <cell r="AR113">
            <v>1000000</v>
          </cell>
          <cell r="AS113">
            <v>1350713</v>
          </cell>
          <cell r="AT113">
            <v>457278</v>
          </cell>
          <cell r="AU113">
            <v>18000</v>
          </cell>
          <cell r="AV113">
            <v>439278</v>
          </cell>
          <cell r="AW113">
            <v>1807991</v>
          </cell>
          <cell r="AX113">
            <v>1100410</v>
          </cell>
          <cell r="AZ113">
            <v>707581</v>
          </cell>
          <cell r="BA113">
            <v>1807991</v>
          </cell>
          <cell r="BE113">
            <v>968410</v>
          </cell>
        </row>
        <row r="114">
          <cell r="B114" t="str">
            <v>c®3 Total</v>
          </cell>
          <cell r="D114">
            <v>6</v>
          </cell>
          <cell r="E114" t="str">
            <v/>
          </cell>
          <cell r="F114" t="str">
            <v/>
          </cell>
          <cell r="G114">
            <v>9845958</v>
          </cell>
          <cell r="H114">
            <v>9845958</v>
          </cell>
          <cell r="I114">
            <v>9845958</v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>
            <v>3938370</v>
          </cell>
          <cell r="P114" t="str">
            <v/>
          </cell>
          <cell r="Q114" t="str">
            <v/>
          </cell>
          <cell r="R114">
            <v>3938370</v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>
            <v>132</v>
          </cell>
          <cell r="AE114">
            <v>792000</v>
          </cell>
          <cell r="AF114" t="str">
            <v/>
          </cell>
          <cell r="AG114" t="str">
            <v/>
          </cell>
          <cell r="AH114" t="str">
            <v/>
          </cell>
          <cell r="AI114">
            <v>3201341</v>
          </cell>
          <cell r="AJ114">
            <v>17777669</v>
          </cell>
          <cell r="AK114">
            <v>183435</v>
          </cell>
          <cell r="AL114">
            <v>36687</v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>
            <v>3201341</v>
          </cell>
          <cell r="AR114">
            <v>6000000</v>
          </cell>
          <cell r="AS114">
            <v>9421463</v>
          </cell>
          <cell r="AT114">
            <v>8356206</v>
          </cell>
          <cell r="AU114">
            <v>177000</v>
          </cell>
          <cell r="AV114">
            <v>8179206</v>
          </cell>
          <cell r="AW114">
            <v>17777669</v>
          </cell>
          <cell r="AX114">
            <v>10637958</v>
          </cell>
          <cell r="AY114" t="str">
            <v/>
          </cell>
          <cell r="AZ114">
            <v>7139711</v>
          </cell>
          <cell r="BA114">
            <v>17777669</v>
          </cell>
          <cell r="BE114">
            <v>9845958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00000000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TBA"/>
      <sheetName val="Netbook"/>
      <sheetName val="DZ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km248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TH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Sheet6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rich Ngang"/>
      <sheetName val="Danh sach Rieng"/>
      <sheetName val="Dia Diem Thuc Tap"/>
      <sheetName val="De Tai Thuc Tap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b1"/>
      <sheetName val="Congty"/>
      <sheetName val="VPPN"/>
      <sheetName val="XN74"/>
      <sheetName val="XN54"/>
      <sheetName val="XN33"/>
      <sheetName val="NK96"/>
      <sheetName val="XL4Test5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XXXXXX_xda24_X"/>
      <sheetName val="Tonghop"/>
      <sheetName val="Sheet7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Co~g hop 1,5x1,5"/>
      <sheetName val="HHVt "/>
      <sheetName val="TH du toan "/>
      <sheetName val="Du toan "/>
      <sheetName val="C.Tinh"/>
      <sheetName val="TK_cap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Sheet10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au"/>
      <sheetName val="CT-BT"/>
      <sheetName val="Xa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CV di trong  dong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DTCT"/>
      <sheetName val="PTVT"/>
      <sheetName val="THVT"/>
      <sheetName val=" KQTH quy hoach 135"/>
      <sheetName val="Bao cao KQTH quy hoach 135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 03"/>
      <sheetName val="TH 03"/>
      <sheetName val="[IBASE2.XLSѝTNHNoi"/>
      <sheetName val="TH_BQ"/>
      <sheetName val="Sheed5"/>
      <sheetName val="TL"/>
      <sheetName val="GK"/>
      <sheetName val="CB"/>
      <sheetName val="VP"/>
      <sheetName val="Km274-Km274"/>
      <sheetName val="Km27'-Km278"/>
      <sheetName val="HD1"/>
      <sheetName val="HD4"/>
      <sheetName val="HD3"/>
      <sheetName val="HD5"/>
      <sheetName val="HD7"/>
      <sheetName val="HD6"/>
      <sheetName val="HD2"/>
      <sheetName val="[IBASE2.XLS_Tong hop Matduong"/>
      <sheetName val="Sheet12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Nhap lieu"/>
      <sheetName val="PGT"/>
      <sheetName val="Tien dien"/>
      <sheetName val="Thue GTGT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 GT CPhi tung dot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BaTrieu-L.con"/>
      <sheetName val="EDT - Ro"/>
      <sheetName val="Nhap_lieu"/>
      <sheetName val="Khoiluong"/>
      <sheetName val="Vattu"/>
      <sheetName val="Trungchuyen"/>
      <sheetName val="Bu"/>
      <sheetName val="Chitiet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Sheet1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00000000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Bthkl"/>
      <sheetName val="KM247"/>
      <sheetName val="km248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tong hop"/>
      <sheetName val="phan tich DG"/>
      <sheetName val="gia vat lieu"/>
      <sheetName val="gia xe may"/>
      <sheetName val="gia nhan cong"/>
      <sheetName val="DI_ESTI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ANG 09"/>
      <sheetName val="THANG 10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caodothietke"/>
      <sheetName val="Nhap"/>
      <sheetName val="Thang 8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Data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Macro1"/>
      <sheetName val="Macro2"/>
      <sheetName val="Macro3"/>
      <sheetName val="C47-456"/>
      <sheetName val="C46"/>
      <sheetName val="C47-PII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Duong con' vu hcm (8)"/>
      <sheetName val="TRUC TIEP"/>
      <sheetName val="GIAN TIEP"/>
      <sheetName val="HOP DONG"/>
      <sheetName val="CON LINH"/>
      <sheetName val="ESTI_"/>
      <sheetName val="Qheet3"/>
      <sheetName val="THKP"/>
      <sheetName val="HTchieusang"/>
      <sheetName val="HTdien"/>
      <sheetName val="CUNG CAP VAT TU"/>
      <sheetName val="TH.LIST CAP"/>
      <sheetName val="S3LIST CAP&amp;ONGDL"/>
      <sheetName val="S2LIST CAP&amp;ONGDL"/>
      <sheetName val="S1LIST CAP&amp;ONGDL"/>
      <sheetName val="NGUONGOCVATTU"/>
      <sheetName val="capdongluc"/>
      <sheetName val="KLMOI THAU"/>
      <sheetName val="10000000"/>
      <sheetName val="20000000"/>
      <sheetName val="30000000"/>
      <sheetName val="40000000"/>
      <sheetName val="50000000"/>
      <sheetName val="60000000"/>
      <sheetName val="XXXXXXX0"/>
      <sheetName val="MAU_A"/>
      <sheetName val="MAU_B"/>
      <sheetName val="MAU_C"/>
      <sheetName val="MAU E -XCD"/>
      <sheetName val="MAU E -TDS1"/>
      <sheetName val="MAU E- NDH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 quy I-2005"/>
      <sheetName val="Quy 2- 2005 "/>
      <sheetName val="Quy III- 2005 "/>
      <sheetName val="Quy 4- 2005"/>
      <sheetName val="?? MTL"/>
      <sheetName val="?? DI"/>
      <sheetName val="Bang 聧ia ca may"/>
      <sheetName val="[RPT.xlsၝC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[RPT.x"/>
      <sheetName val="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TINHNEN"/>
      <sheetName val="Nen VN"/>
      <sheetName val="__ MTL"/>
      <sheetName val="__ DI"/>
      <sheetName val="thang 1"/>
      <sheetName val="thang2"/>
      <sheetName val="Thang 3"/>
      <sheetName val="thang5"/>
      <sheetName val="thang4"/>
      <sheetName val="00000001"/>
      <sheetName val="cham cong XL (2)"/>
      <sheetName val="cham cong XL"/>
      <sheetName val="chamcong"/>
      <sheetName val="Luong XD"/>
      <sheetName val="L.KHOAN 2 "/>
      <sheetName val="L.KHOAN 2"/>
      <sheetName val="CONGTRINHNHD"/>
      <sheetName val="L. KHOAN"/>
      <sheetName val="Luong XL"/>
      <sheetName val="PHANBOXL"/>
      <sheetName val="PHAN BO"/>
      <sheetName val="Luong XD thang 3"/>
      <sheetName val="CONGTRINHNHD thang3"/>
      <sheetName val="luong QL"/>
      <sheetName val="CONGDOAN "/>
      <sheetName val="CTACPHI"/>
      <sheetName val="Giao"/>
      <sheetName val="CHIET TINH"/>
      <sheetName val="Bang Gia VL"/>
      <sheetName val="Tong Hop KP"/>
      <sheetName val=" DON GIA"/>
      <sheetName val="CHIET TINH THEO KH.SAT"/>
      <sheetName val="CAN DOI"/>
      <sheetName val="GIA TRI"/>
      <sheetName val="NO-DIEN"/>
      <sheetName val="NO-KHUONG"/>
      <sheetName val="NO-DUNG"/>
      <sheetName val="NO-DU"/>
      <sheetName val="TC NV"/>
      <sheetName val="khuong"/>
      <sheetName val="du"/>
      <sheetName val="dien"/>
      <sheetName val="dung"/>
      <sheetName val="NO-BANG"/>
      <sheetName val="ton kho"/>
      <sheetName val="bang"/>
      <sheetName val="CTP"/>
      <sheetName val="LUONG"/>
      <sheetName val="lphi"/>
      <sheetName val="PLTT"/>
      <sheetName val="KTPLVP"/>
      <sheetName val="KTPL2"/>
      <sheetName val="KHKPHT7-02"/>
      <sheetName val="KHKPHT9-02"/>
      <sheetName val="KHKPHT8-02"/>
      <sheetName val="KHKPHT10-02 "/>
      <sheetName val="lptinh"/>
      <sheetName val="UHNN"/>
      <sheetName val="BHYT02"/>
      <sheetName val="TLL"/>
      <sheetName val="TLL (2)"/>
      <sheetName val="TLLhuyen"/>
      <sheetName val="Dsach"/>
      <sheetName val="TCONG"/>
      <sheetName val="KHKPHT1-02"/>
      <sheetName val="ththdt"/>
      <sheetName val="CPTHU"/>
      <sheetName val="THKPCHD"/>
      <sheetName val="QD100"/>
      <sheetName val="KHKPHT-T6-02"/>
      <sheetName val="giao nv TH chong qua tai dot 3"/>
      <sheetName val="ton tai cac tram dong dien"/>
      <sheetName val="chong qua tai dot 3"/>
      <sheetName val="cac du an"/>
      <sheetName val="Chong qua tai dot 3 moi"/>
      <sheetName val="H.so tram chong qua tai dot 3"/>
      <sheetName val="cac tram dong dien"/>
      <sheetName val="Bieu ngang"/>
      <sheetName val="T.van gs"/>
      <sheetName val="23 tram von WB"/>
      <sheetName val="Chi phi den bu A"/>
      <sheetName val="TH9"/>
      <sheetName val="TH12"/>
      <sheetName val="canh (2)"/>
      <sheetName val="canh"/>
      <sheetName val="Bang Don gia II"/>
      <sheetName val="TB401-LTB-LS"/>
      <sheetName val="Chi tieu 1md &amp; dau cong"/>
      <sheetName val="GTXL-Goi C1 (Km68-Km69)"/>
      <sheetName val="DT-Goi C1 (Km68-Km69)"/>
      <sheetName val="DG-Goi C1(Km68-Km69)"/>
      <sheetName val="lienbao1"/>
      <sheetName val="bangrap"/>
      <sheetName val="Lie Bao2"/>
      <sheetName val="lien bao"/>
      <sheetName val="duong BR"/>
      <sheetName val="nhakhoBR"/>
      <sheetName val="trung 5"/>
      <sheetName val="QLoi"/>
      <sheetName val="PTHT"/>
      <sheetName val="Yenlac"/>
      <sheetName val="telo"/>
      <sheetName val="TCT DIEN LUC (EVN)"/>
      <sheetName val="RPT"/>
      <sheetName val="XL4Popş_x000d_"/>
      <sheetName val="Chart2"/>
      <sheetName val="Sheet4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THAYCTO "/>
      <sheetName val="특외대"/>
      <sheetName val="km346+00-km346_x000b_240 (2)"/>
      <sheetName val="km342+297._x0015_8-km342+376.41"/>
      <sheetName val="km341+1077 -km34_x0011_+1177.61"/>
      <sheetName val="THChi"/>
      <sheetName val="THthu"/>
      <sheetName val="BCD"/>
      <sheetName val="111"/>
      <sheetName val="112"/>
      <sheetName val="131"/>
      <sheetName val="133"/>
      <sheetName val="138"/>
      <sheetName val="141"/>
      <sheetName val="142"/>
      <sheetName val="152"/>
      <sheetName val="153"/>
      <sheetName val="154"/>
      <sheetName val="211"/>
      <sheetName val="214"/>
      <sheetName val="331"/>
      <sheetName val="3331"/>
      <sheetName val="3334"/>
      <sheetName val="334"/>
      <sheetName val="411"/>
      <sheetName val="421"/>
      <sheetName val="511"/>
      <sheetName val="621"/>
      <sheetName val="622"/>
      <sheetName val="623"/>
      <sheetName val="627b"/>
      <sheetName val="632"/>
      <sheetName val="642"/>
      <sheetName val="711"/>
      <sheetName val="811"/>
      <sheetName val="911"/>
      <sheetName val="009"/>
      <sheetName val="N_x0008_AN CONG"/>
      <sheetName val="K251 _x0001_C"/>
      <sheetName val="tienluong"/>
      <sheetName val="giamay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Duïng cong vu hcm (13;) (2)"/>
      <sheetName val="gvl"/>
      <sheetName val="Duong cong vu hcm (8;) (:)"/>
      <sheetName val="Duofg cong vu hcm (7;) (2)"/>
      <sheetName val="km345+400-km345ÿÿ00 (6)"/>
      <sheetName val="km337+533î60-km3ó4 (2)"/>
      <sheetName val="DG1kSAT"/>
      <sheetName val="_x0010_p_x0000_Ё"/>
      <sheetName val="K259†Base "/>
    </sheetNames>
    <sheetDataSet>
      <sheetData sheetId="0" refreshError="1"/>
      <sheetData sheetId="1" refreshError="1"/>
      <sheetData sheetId="2" refreshError="1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C31">
            <v>6</v>
          </cell>
          <cell r="D31">
            <v>2.77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C32">
            <v>8</v>
          </cell>
          <cell r="D32">
            <v>2.77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C33">
            <v>10</v>
          </cell>
          <cell r="D33">
            <v>3.4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C34">
            <v>12</v>
          </cell>
          <cell r="D34">
            <v>3.96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C35">
            <v>14</v>
          </cell>
          <cell r="D35">
            <v>3.96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C36">
            <v>16</v>
          </cell>
          <cell r="D36">
            <v>4.1900000000000004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C37">
            <v>18</v>
          </cell>
          <cell r="D37">
            <v>4.1900000000000004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C38">
            <v>20</v>
          </cell>
          <cell r="D38">
            <v>4.78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C39">
            <v>22</v>
          </cell>
          <cell r="D39">
            <v>4.78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C40">
            <v>24</v>
          </cell>
          <cell r="D40">
            <v>5.54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C41">
            <v>30</v>
          </cell>
          <cell r="D41">
            <v>6.35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C42">
            <v>14</v>
          </cell>
          <cell r="D42">
            <v>6.35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C43">
            <v>16</v>
          </cell>
          <cell r="D43">
            <v>6.35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C44">
            <v>18</v>
          </cell>
          <cell r="D44">
            <v>6.35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C45">
            <v>20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 t="str">
            <v>Fc = 0.25  Utility Supply Lines, OSBL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 t="str">
            <v xml:space="preserve">   By William B. Hooper , Monsanto Co.</v>
          </cell>
          <cell r="E48">
            <v>1</v>
          </cell>
          <cell r="I48">
            <v>2.64</v>
          </cell>
          <cell r="J48">
            <v>4.8600000000000003</v>
          </cell>
          <cell r="K48" t="str">
            <v xml:space="preserve">        (PIPE JOINT FACTOR Fp = 100%)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 t="str">
            <v>Fc = 0.50  Long, Straight Piping Run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 t="str">
            <v xml:space="preserve">        (PIPE JOINT FACTOR Fp = 100%)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 t="str">
            <v>Fc = 1.00  Normal Piping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 t="str">
            <v xml:space="preserve">        (PIPE JOINT FACTOR Fp = 10%)</v>
          </cell>
          <cell r="P52">
            <v>12</v>
          </cell>
        </row>
      </sheetData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F8">
            <v>0</v>
          </cell>
          <cell r="G8">
            <v>0</v>
          </cell>
          <cell r="H8">
            <v>0</v>
          </cell>
          <cell r="I8">
            <v>7.0000000000000007E-2</v>
          </cell>
          <cell r="J8">
            <v>0</v>
          </cell>
          <cell r="K8">
            <v>7.0000000000000007E-2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7.0000000000000007E-2</v>
          </cell>
          <cell r="J9">
            <v>0</v>
          </cell>
          <cell r="K9">
            <v>7.0000000000000007E-2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7.0000000000000007E-2</v>
          </cell>
          <cell r="J10">
            <v>0</v>
          </cell>
          <cell r="K10">
            <v>7.0000000000000007E-2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7.0000000000000007E-2</v>
          </cell>
          <cell r="J11">
            <v>0</v>
          </cell>
          <cell r="K11">
            <v>7.0000000000000007E-2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7.0000000000000007E-2</v>
          </cell>
          <cell r="J12">
            <v>0</v>
          </cell>
          <cell r="K12">
            <v>7.0000000000000007E-2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7.0000000000000007E-2</v>
          </cell>
          <cell r="J13">
            <v>0</v>
          </cell>
          <cell r="K13">
            <v>7.0000000000000007E-2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0.12</v>
          </cell>
          <cell r="J14">
            <v>0</v>
          </cell>
          <cell r="K14">
            <v>0.12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0.12</v>
          </cell>
          <cell r="J15">
            <v>0</v>
          </cell>
          <cell r="K15">
            <v>0.12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0.12</v>
          </cell>
          <cell r="J16">
            <v>0</v>
          </cell>
          <cell r="K16">
            <v>0.12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0.15</v>
          </cell>
          <cell r="J17">
            <v>0</v>
          </cell>
          <cell r="K17">
            <v>0.15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0.15</v>
          </cell>
          <cell r="J18">
            <v>0</v>
          </cell>
          <cell r="K18">
            <v>0.15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0.15</v>
          </cell>
          <cell r="J19">
            <v>0</v>
          </cell>
          <cell r="K19">
            <v>0.15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0.15</v>
          </cell>
          <cell r="J20">
            <v>0</v>
          </cell>
          <cell r="K20">
            <v>0.15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0.15</v>
          </cell>
          <cell r="J21">
            <v>0</v>
          </cell>
          <cell r="K21">
            <v>0.15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F22">
            <v>0</v>
          </cell>
          <cell r="G22">
            <v>0</v>
          </cell>
          <cell r="H22">
            <v>0</v>
          </cell>
          <cell r="I22">
            <v>0.15</v>
          </cell>
          <cell r="J22">
            <v>0</v>
          </cell>
          <cell r="K22">
            <v>0.15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0.15</v>
          </cell>
          <cell r="J23">
            <v>0</v>
          </cell>
          <cell r="K23">
            <v>0.15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0.15</v>
          </cell>
          <cell r="J24">
            <v>0</v>
          </cell>
          <cell r="K24">
            <v>0.15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0.15</v>
          </cell>
          <cell r="J25">
            <v>0</v>
          </cell>
          <cell r="K25">
            <v>0.15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0.3</v>
          </cell>
          <cell r="J27">
            <v>0</v>
          </cell>
          <cell r="K27">
            <v>0.3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0.3</v>
          </cell>
          <cell r="J29">
            <v>0</v>
          </cell>
          <cell r="K29">
            <v>0.3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0.45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0.45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0.9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1.2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1.34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1.65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1.8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2.54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2.69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2.4300000000000002</v>
          </cell>
          <cell r="J40">
            <v>1.47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F41">
            <v>0</v>
          </cell>
          <cell r="G41">
            <v>0</v>
          </cell>
          <cell r="H41">
            <v>0</v>
          </cell>
          <cell r="I41">
            <v>3.04</v>
          </cell>
          <cell r="J41">
            <v>3.11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1.42</v>
          </cell>
          <cell r="J42">
            <v>1.27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  <cell r="I43">
            <v>1.62</v>
          </cell>
          <cell r="J43">
            <v>1.38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1.82</v>
          </cell>
          <cell r="J44">
            <v>1.48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2.0299999999999998</v>
          </cell>
          <cell r="J45">
            <v>1.72</v>
          </cell>
          <cell r="K45">
            <v>3.75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F47">
            <v>0</v>
          </cell>
          <cell r="G47">
            <v>0</v>
          </cell>
          <cell r="H47">
            <v>0</v>
          </cell>
          <cell r="I47">
            <v>2.4300000000000002</v>
          </cell>
          <cell r="J47">
            <v>2.0699999999999998</v>
          </cell>
          <cell r="K47">
            <v>4.5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F48">
            <v>0</v>
          </cell>
          <cell r="G48">
            <v>0</v>
          </cell>
          <cell r="H48">
            <v>0</v>
          </cell>
          <cell r="I48">
            <v>2.64</v>
          </cell>
          <cell r="J48">
            <v>4.8600000000000003</v>
          </cell>
          <cell r="K48">
            <v>7.5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F49">
            <v>0</v>
          </cell>
          <cell r="G49">
            <v>0</v>
          </cell>
          <cell r="H49">
            <v>0</v>
          </cell>
          <cell r="I49">
            <v>2.84</v>
          </cell>
          <cell r="J49">
            <v>5.26</v>
          </cell>
          <cell r="K49">
            <v>8.1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F50">
            <v>0</v>
          </cell>
          <cell r="G50">
            <v>0</v>
          </cell>
          <cell r="H50">
            <v>0</v>
          </cell>
          <cell r="I50">
            <v>3.04</v>
          </cell>
          <cell r="J50">
            <v>5.66</v>
          </cell>
          <cell r="K50">
            <v>8.6999999999999993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3.24</v>
          </cell>
          <cell r="J51">
            <v>6.06</v>
          </cell>
          <cell r="K51">
            <v>9.3000000000000007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F52">
            <v>0</v>
          </cell>
          <cell r="G52">
            <v>0</v>
          </cell>
          <cell r="H52">
            <v>0</v>
          </cell>
          <cell r="I52">
            <v>3.45</v>
          </cell>
          <cell r="J52">
            <v>6.44</v>
          </cell>
          <cell r="K52">
            <v>9.89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12</v>
          </cell>
          <cell r="Q52">
            <v>0</v>
          </cell>
          <cell r="R52" t="str">
            <v/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I53">
            <v>3.65</v>
          </cell>
          <cell r="J53">
            <v>6.84</v>
          </cell>
          <cell r="K53">
            <v>10.49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F54">
            <v>0</v>
          </cell>
          <cell r="G54">
            <v>0</v>
          </cell>
          <cell r="H54">
            <v>0</v>
          </cell>
          <cell r="I54">
            <v>7.0000000000000007E-2</v>
          </cell>
          <cell r="J54">
            <v>0</v>
          </cell>
          <cell r="K54">
            <v>7.0000000000000007E-2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F55">
            <v>0</v>
          </cell>
          <cell r="G55">
            <v>0</v>
          </cell>
          <cell r="H55">
            <v>0</v>
          </cell>
          <cell r="I55">
            <v>7.0000000000000007E-2</v>
          </cell>
          <cell r="J55">
            <v>0</v>
          </cell>
          <cell r="K55">
            <v>7.0000000000000007E-2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7.0000000000000007E-2</v>
          </cell>
          <cell r="J56">
            <v>0</v>
          </cell>
          <cell r="K56">
            <v>7.0000000000000007E-2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7.0000000000000007E-2</v>
          </cell>
          <cell r="J57">
            <v>0</v>
          </cell>
          <cell r="K57">
            <v>7.0000000000000007E-2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7.0000000000000007E-2</v>
          </cell>
          <cell r="J58">
            <v>0</v>
          </cell>
          <cell r="K58">
            <v>7.0000000000000007E-2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F59">
            <v>0</v>
          </cell>
          <cell r="G59">
            <v>0</v>
          </cell>
          <cell r="H59">
            <v>0</v>
          </cell>
          <cell r="I59">
            <v>7.0000000000000007E-2</v>
          </cell>
          <cell r="J59">
            <v>0</v>
          </cell>
          <cell r="K59">
            <v>7.0000000000000007E-2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7.0000000000000007E-2</v>
          </cell>
          <cell r="J60">
            <v>0</v>
          </cell>
          <cell r="K60">
            <v>7.0000000000000007E-2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F61">
            <v>0</v>
          </cell>
          <cell r="G61">
            <v>0</v>
          </cell>
          <cell r="H61">
            <v>0</v>
          </cell>
          <cell r="I61">
            <v>7.0000000000000007E-2</v>
          </cell>
          <cell r="J61">
            <v>0</v>
          </cell>
          <cell r="K61">
            <v>7.0000000000000007E-2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7.0000000000000007E-2</v>
          </cell>
          <cell r="J62">
            <v>0</v>
          </cell>
          <cell r="K62">
            <v>7.0000000000000007E-2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F63">
            <v>0</v>
          </cell>
          <cell r="G63">
            <v>0</v>
          </cell>
          <cell r="H63">
            <v>0</v>
          </cell>
          <cell r="I63">
            <v>7.0000000000000007E-2</v>
          </cell>
          <cell r="J63">
            <v>0</v>
          </cell>
          <cell r="K63">
            <v>7.0000000000000007E-2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7.0000000000000007E-2</v>
          </cell>
          <cell r="J64">
            <v>0</v>
          </cell>
          <cell r="K64">
            <v>7.0000000000000007E-2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F65">
            <v>0</v>
          </cell>
          <cell r="G65">
            <v>0</v>
          </cell>
          <cell r="H65">
            <v>0</v>
          </cell>
          <cell r="I65">
            <v>7.0000000000000007E-2</v>
          </cell>
          <cell r="J65">
            <v>0</v>
          </cell>
          <cell r="K65">
            <v>7.0000000000000007E-2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F66">
            <v>0</v>
          </cell>
          <cell r="G66">
            <v>0</v>
          </cell>
          <cell r="H66">
            <v>0</v>
          </cell>
          <cell r="I66">
            <v>7.0000000000000007E-2</v>
          </cell>
          <cell r="J66">
            <v>0</v>
          </cell>
          <cell r="K66">
            <v>7.0000000000000007E-2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7.0000000000000007E-2</v>
          </cell>
          <cell r="J67">
            <v>0</v>
          </cell>
          <cell r="K67">
            <v>7.0000000000000007E-2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F68">
            <v>0</v>
          </cell>
          <cell r="G68">
            <v>0</v>
          </cell>
          <cell r="H68">
            <v>0</v>
          </cell>
          <cell r="I68">
            <v>7.0000000000000007E-2</v>
          </cell>
          <cell r="J68">
            <v>0</v>
          </cell>
          <cell r="K68">
            <v>7.0000000000000007E-2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  <cell r="I69">
            <v>0.12</v>
          </cell>
          <cell r="J69">
            <v>0</v>
          </cell>
          <cell r="K69">
            <v>0.12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F70">
            <v>0</v>
          </cell>
          <cell r="G70">
            <v>0</v>
          </cell>
          <cell r="H70">
            <v>0</v>
          </cell>
          <cell r="I70">
            <v>0.12</v>
          </cell>
          <cell r="J70">
            <v>0</v>
          </cell>
          <cell r="K70">
            <v>0.12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  <cell r="I71">
            <v>0.12</v>
          </cell>
          <cell r="J71">
            <v>0</v>
          </cell>
          <cell r="K71">
            <v>0.12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F72">
            <v>0</v>
          </cell>
          <cell r="G72">
            <v>0</v>
          </cell>
          <cell r="H72">
            <v>0</v>
          </cell>
          <cell r="I72">
            <v>0.15</v>
          </cell>
          <cell r="J72">
            <v>0</v>
          </cell>
          <cell r="K72">
            <v>0.15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0.15</v>
          </cell>
          <cell r="J73">
            <v>0</v>
          </cell>
          <cell r="K73">
            <v>0.15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0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F74">
            <v>0</v>
          </cell>
          <cell r="G74">
            <v>0</v>
          </cell>
          <cell r="H74">
            <v>0</v>
          </cell>
          <cell r="I74">
            <v>0.15</v>
          </cell>
          <cell r="J74">
            <v>0</v>
          </cell>
          <cell r="K74">
            <v>0.15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  <cell r="I75">
            <v>0.15</v>
          </cell>
          <cell r="J75">
            <v>0</v>
          </cell>
          <cell r="K75">
            <v>0.15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F76">
            <v>0</v>
          </cell>
          <cell r="G76">
            <v>0</v>
          </cell>
          <cell r="H76">
            <v>0</v>
          </cell>
          <cell r="I76">
            <v>0.15</v>
          </cell>
          <cell r="J76">
            <v>0</v>
          </cell>
          <cell r="K76">
            <v>0.15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0.15</v>
          </cell>
          <cell r="J77">
            <v>0</v>
          </cell>
          <cell r="K77">
            <v>0.15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  <cell r="I78">
            <v>0.15</v>
          </cell>
          <cell r="J78">
            <v>0</v>
          </cell>
          <cell r="K78">
            <v>0.15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F79">
            <v>0</v>
          </cell>
          <cell r="G79">
            <v>0</v>
          </cell>
          <cell r="H79">
            <v>0</v>
          </cell>
          <cell r="I79">
            <v>0.15</v>
          </cell>
          <cell r="J79">
            <v>0</v>
          </cell>
          <cell r="K79">
            <v>0.15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F80">
            <v>0</v>
          </cell>
          <cell r="G80">
            <v>0</v>
          </cell>
          <cell r="H80">
            <v>0</v>
          </cell>
          <cell r="I80">
            <v>0.15</v>
          </cell>
          <cell r="J80">
            <v>0</v>
          </cell>
          <cell r="K80">
            <v>0.15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F81">
            <v>0</v>
          </cell>
          <cell r="G81">
            <v>0</v>
          </cell>
          <cell r="H81">
            <v>0</v>
          </cell>
          <cell r="I81">
            <v>0.15</v>
          </cell>
          <cell r="J81">
            <v>0</v>
          </cell>
          <cell r="K81">
            <v>0.15</v>
          </cell>
          <cell r="L81">
            <v>0</v>
          </cell>
          <cell r="M81">
            <v>0</v>
          </cell>
          <cell r="N81">
            <v>0</v>
          </cell>
          <cell r="O81">
            <v>2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F82">
            <v>0</v>
          </cell>
          <cell r="G82">
            <v>0</v>
          </cell>
          <cell r="H82">
            <v>0</v>
          </cell>
          <cell r="I82">
            <v>0.3</v>
          </cell>
          <cell r="J82">
            <v>0</v>
          </cell>
          <cell r="K82">
            <v>0.3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F83">
            <v>0</v>
          </cell>
          <cell r="G83">
            <v>0</v>
          </cell>
          <cell r="H83">
            <v>0</v>
          </cell>
          <cell r="I83">
            <v>0.3</v>
          </cell>
          <cell r="J83">
            <v>0</v>
          </cell>
          <cell r="K83">
            <v>0.3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F84">
            <v>0</v>
          </cell>
          <cell r="G84">
            <v>0</v>
          </cell>
          <cell r="H84">
            <v>0</v>
          </cell>
          <cell r="I84">
            <v>0.45</v>
          </cell>
          <cell r="J84">
            <v>0</v>
          </cell>
          <cell r="K84">
            <v>0.45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0.45</v>
          </cell>
          <cell r="J85">
            <v>0</v>
          </cell>
          <cell r="K85">
            <v>0.45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F86">
            <v>0</v>
          </cell>
          <cell r="G86">
            <v>0</v>
          </cell>
          <cell r="H86">
            <v>0</v>
          </cell>
          <cell r="I86">
            <v>0.6</v>
          </cell>
          <cell r="J86">
            <v>0</v>
          </cell>
          <cell r="K86">
            <v>0.6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F87">
            <v>0</v>
          </cell>
          <cell r="G87">
            <v>0</v>
          </cell>
          <cell r="H87">
            <v>0</v>
          </cell>
          <cell r="I87">
            <v>0.6</v>
          </cell>
          <cell r="J87">
            <v>0</v>
          </cell>
          <cell r="K87">
            <v>0.6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1.2</v>
          </cell>
          <cell r="J88">
            <v>0</v>
          </cell>
          <cell r="K88">
            <v>1.2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F89">
            <v>0</v>
          </cell>
          <cell r="G89">
            <v>0</v>
          </cell>
          <cell r="H89">
            <v>0</v>
          </cell>
          <cell r="I89">
            <v>1.5</v>
          </cell>
          <cell r="J89">
            <v>0</v>
          </cell>
          <cell r="K89">
            <v>1.5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F91">
            <v>0</v>
          </cell>
          <cell r="G91">
            <v>0</v>
          </cell>
          <cell r="H91">
            <v>0</v>
          </cell>
          <cell r="I91">
            <v>1.95</v>
          </cell>
          <cell r="J91">
            <v>0</v>
          </cell>
          <cell r="K91">
            <v>1.95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F92">
            <v>0</v>
          </cell>
          <cell r="G92">
            <v>0</v>
          </cell>
          <cell r="H92">
            <v>0</v>
          </cell>
          <cell r="I92">
            <v>2.25</v>
          </cell>
          <cell r="J92">
            <v>0</v>
          </cell>
          <cell r="K92">
            <v>2.25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F93">
            <v>0</v>
          </cell>
          <cell r="G93">
            <v>0</v>
          </cell>
          <cell r="H93">
            <v>0</v>
          </cell>
          <cell r="I93">
            <v>2.0299999999999998</v>
          </cell>
          <cell r="J93">
            <v>1.1200000000000001</v>
          </cell>
          <cell r="K93">
            <v>3.15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F94">
            <v>0</v>
          </cell>
          <cell r="G94">
            <v>0</v>
          </cell>
          <cell r="H94">
            <v>0</v>
          </cell>
          <cell r="I94">
            <v>2.23</v>
          </cell>
          <cell r="J94">
            <v>1.37</v>
          </cell>
          <cell r="K94">
            <v>3.6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F95">
            <v>0</v>
          </cell>
          <cell r="G95">
            <v>0</v>
          </cell>
          <cell r="H95">
            <v>0</v>
          </cell>
          <cell r="I95">
            <v>2.4300000000000002</v>
          </cell>
          <cell r="J95">
            <v>2.0699999999999998</v>
          </cell>
          <cell r="K95">
            <v>4.5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3.04</v>
          </cell>
          <cell r="J96">
            <v>5.66</v>
          </cell>
          <cell r="K96">
            <v>8.6999999999999993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F97">
            <v>0</v>
          </cell>
          <cell r="G97">
            <v>0</v>
          </cell>
          <cell r="H97">
            <v>0</v>
          </cell>
          <cell r="I97">
            <v>0.81</v>
          </cell>
          <cell r="J97">
            <v>0.99</v>
          </cell>
          <cell r="K97">
            <v>1.8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F98">
            <v>0</v>
          </cell>
          <cell r="G98">
            <v>0</v>
          </cell>
          <cell r="H98">
            <v>0</v>
          </cell>
          <cell r="I98">
            <v>1.01</v>
          </cell>
          <cell r="J98">
            <v>1.0900000000000001</v>
          </cell>
          <cell r="K98">
            <v>2.1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F99">
            <v>0</v>
          </cell>
          <cell r="G99">
            <v>0</v>
          </cell>
          <cell r="H99">
            <v>0</v>
          </cell>
          <cell r="I99">
            <v>1.22</v>
          </cell>
          <cell r="J99">
            <v>1.32</v>
          </cell>
          <cell r="K99">
            <v>2.54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F100">
            <v>0</v>
          </cell>
          <cell r="G100">
            <v>0</v>
          </cell>
          <cell r="H100">
            <v>0</v>
          </cell>
          <cell r="I100">
            <v>1.42</v>
          </cell>
          <cell r="J100">
            <v>2.48</v>
          </cell>
          <cell r="K100">
            <v>3.9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F101">
            <v>0</v>
          </cell>
          <cell r="G101">
            <v>0</v>
          </cell>
          <cell r="H101">
            <v>0</v>
          </cell>
          <cell r="I101">
            <v>1.62</v>
          </cell>
          <cell r="J101">
            <v>2.73</v>
          </cell>
          <cell r="K101">
            <v>4.3499999999999996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F102">
            <v>0</v>
          </cell>
          <cell r="G102">
            <v>0</v>
          </cell>
          <cell r="H102">
            <v>0</v>
          </cell>
          <cell r="I102">
            <v>1.82</v>
          </cell>
          <cell r="J102">
            <v>3.12</v>
          </cell>
          <cell r="K102">
            <v>4.9400000000000004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F103">
            <v>0</v>
          </cell>
          <cell r="G103">
            <v>0</v>
          </cell>
          <cell r="H103">
            <v>0</v>
          </cell>
          <cell r="I103">
            <v>2.0299999999999998</v>
          </cell>
          <cell r="J103">
            <v>5.47</v>
          </cell>
          <cell r="K103">
            <v>7.5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F104">
            <v>0</v>
          </cell>
          <cell r="G104">
            <v>0</v>
          </cell>
          <cell r="H104">
            <v>0</v>
          </cell>
          <cell r="I104">
            <v>2.23</v>
          </cell>
          <cell r="J104">
            <v>6.47</v>
          </cell>
          <cell r="K104">
            <v>8.6999999999999993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F105">
            <v>0</v>
          </cell>
          <cell r="G105">
            <v>0</v>
          </cell>
          <cell r="H105">
            <v>0</v>
          </cell>
          <cell r="I105">
            <v>2.4300000000000002</v>
          </cell>
          <cell r="J105">
            <v>6.57</v>
          </cell>
          <cell r="K105">
            <v>9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F106">
            <v>0</v>
          </cell>
          <cell r="G106">
            <v>0</v>
          </cell>
          <cell r="H106">
            <v>0</v>
          </cell>
          <cell r="I106">
            <v>2.64</v>
          </cell>
          <cell r="J106">
            <v>13.86</v>
          </cell>
          <cell r="K106">
            <v>16.5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F107">
            <v>0</v>
          </cell>
          <cell r="G107">
            <v>0</v>
          </cell>
          <cell r="H107">
            <v>0</v>
          </cell>
          <cell r="I107">
            <v>2.84</v>
          </cell>
          <cell r="J107">
            <v>15.16</v>
          </cell>
          <cell r="K107">
            <v>18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F108">
            <v>0</v>
          </cell>
          <cell r="G108">
            <v>0</v>
          </cell>
          <cell r="H108">
            <v>0</v>
          </cell>
          <cell r="I108">
            <v>3.04</v>
          </cell>
          <cell r="J108">
            <v>16.45</v>
          </cell>
          <cell r="K108">
            <v>19.489999999999998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F109">
            <v>0</v>
          </cell>
          <cell r="G109">
            <v>0</v>
          </cell>
          <cell r="H109">
            <v>0</v>
          </cell>
          <cell r="I109">
            <v>3.24</v>
          </cell>
          <cell r="J109">
            <v>17.75</v>
          </cell>
          <cell r="K109">
            <v>20.990000000000002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F110">
            <v>0</v>
          </cell>
          <cell r="G110">
            <v>0</v>
          </cell>
          <cell r="H110">
            <v>0</v>
          </cell>
          <cell r="I110">
            <v>3.45</v>
          </cell>
          <cell r="J110">
            <v>18.54</v>
          </cell>
          <cell r="K110">
            <v>21.99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F111">
            <v>0</v>
          </cell>
          <cell r="G111">
            <v>0</v>
          </cell>
          <cell r="H111">
            <v>0</v>
          </cell>
          <cell r="I111">
            <v>3.65</v>
          </cell>
          <cell r="J111">
            <v>18.84</v>
          </cell>
          <cell r="K111">
            <v>22.49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0.81</v>
          </cell>
          <cell r="J112">
            <v>1.1399999999999999</v>
          </cell>
          <cell r="K112">
            <v>1.95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F113">
            <v>0</v>
          </cell>
          <cell r="G113">
            <v>0</v>
          </cell>
          <cell r="H113">
            <v>0</v>
          </cell>
          <cell r="I113">
            <v>1.01</v>
          </cell>
          <cell r="J113">
            <v>1.99</v>
          </cell>
          <cell r="K113">
            <v>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4</v>
          </cell>
          <cell r="Q113">
            <v>0</v>
          </cell>
          <cell r="R113">
            <v>0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F114">
            <v>0</v>
          </cell>
          <cell r="G114">
            <v>0</v>
          </cell>
          <cell r="H114">
            <v>0</v>
          </cell>
          <cell r="I114">
            <v>1.22</v>
          </cell>
          <cell r="J114">
            <v>2.68</v>
          </cell>
          <cell r="K114">
            <v>3.9000000000000004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1.42</v>
          </cell>
          <cell r="J115">
            <v>3.97</v>
          </cell>
          <cell r="K115">
            <v>5.3900000000000006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F116">
            <v>0</v>
          </cell>
          <cell r="G116">
            <v>0</v>
          </cell>
          <cell r="H116">
            <v>0</v>
          </cell>
          <cell r="I116">
            <v>1.62</v>
          </cell>
          <cell r="J116">
            <v>4.68</v>
          </cell>
          <cell r="K116">
            <v>6.3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F117">
            <v>0</v>
          </cell>
          <cell r="G117">
            <v>0</v>
          </cell>
          <cell r="H117">
            <v>0</v>
          </cell>
          <cell r="I117">
            <v>1.82</v>
          </cell>
          <cell r="J117">
            <v>6.88</v>
          </cell>
          <cell r="K117">
            <v>8.6999999999999993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F118">
            <v>0</v>
          </cell>
          <cell r="G118">
            <v>0</v>
          </cell>
          <cell r="H118">
            <v>0</v>
          </cell>
          <cell r="I118">
            <v>2.0299999999999998</v>
          </cell>
          <cell r="J118">
            <v>10.42</v>
          </cell>
          <cell r="K118">
            <v>12.45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F119">
            <v>0</v>
          </cell>
          <cell r="G119">
            <v>0</v>
          </cell>
          <cell r="H119">
            <v>0</v>
          </cell>
          <cell r="I119">
            <v>2.23</v>
          </cell>
          <cell r="J119">
            <v>11.72</v>
          </cell>
          <cell r="K119">
            <v>13.950000000000001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F120">
            <v>0</v>
          </cell>
          <cell r="G120">
            <v>0</v>
          </cell>
          <cell r="H120">
            <v>0</v>
          </cell>
          <cell r="I120">
            <v>2.4300000000000002</v>
          </cell>
          <cell r="J120">
            <v>15.57</v>
          </cell>
          <cell r="K120">
            <v>18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F121">
            <v>0</v>
          </cell>
          <cell r="G121">
            <v>0</v>
          </cell>
          <cell r="H121">
            <v>0</v>
          </cell>
          <cell r="I121">
            <v>2.84</v>
          </cell>
          <cell r="J121">
            <v>22.65</v>
          </cell>
          <cell r="K121">
            <v>25.49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F122">
            <v>0</v>
          </cell>
          <cell r="G122">
            <v>0</v>
          </cell>
          <cell r="H122">
            <v>0</v>
          </cell>
          <cell r="I122">
            <v>3.04</v>
          </cell>
          <cell r="J122">
            <v>23.96</v>
          </cell>
          <cell r="K122">
            <v>27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F123">
            <v>0</v>
          </cell>
          <cell r="G123">
            <v>0</v>
          </cell>
          <cell r="H123">
            <v>0</v>
          </cell>
          <cell r="I123">
            <v>3.24</v>
          </cell>
          <cell r="J123">
            <v>26.76</v>
          </cell>
          <cell r="K123">
            <v>30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F124">
            <v>0</v>
          </cell>
          <cell r="G124">
            <v>0</v>
          </cell>
          <cell r="H124">
            <v>0</v>
          </cell>
          <cell r="I124">
            <v>3.45</v>
          </cell>
          <cell r="J124">
            <v>28.05</v>
          </cell>
          <cell r="K124">
            <v>31.5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F125">
            <v>0</v>
          </cell>
          <cell r="G125">
            <v>0</v>
          </cell>
          <cell r="H125">
            <v>0</v>
          </cell>
          <cell r="I125">
            <v>3.65</v>
          </cell>
          <cell r="J125">
            <v>29.35</v>
          </cell>
          <cell r="K125">
            <v>33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F126">
            <v>0</v>
          </cell>
          <cell r="G126">
            <v>0</v>
          </cell>
          <cell r="H126">
            <v>0</v>
          </cell>
          <cell r="I126">
            <v>7.0000000000000007E-2</v>
          </cell>
          <cell r="J126">
            <v>0</v>
          </cell>
          <cell r="K126">
            <v>7.0000000000000007E-2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F127">
            <v>0</v>
          </cell>
          <cell r="G127">
            <v>0</v>
          </cell>
          <cell r="H127">
            <v>0</v>
          </cell>
          <cell r="I127">
            <v>7.0000000000000007E-2</v>
          </cell>
          <cell r="J127">
            <v>0</v>
          </cell>
          <cell r="K127">
            <v>7.0000000000000007E-2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F128">
            <v>0</v>
          </cell>
          <cell r="G128">
            <v>0</v>
          </cell>
          <cell r="H128">
            <v>0</v>
          </cell>
          <cell r="I128">
            <v>7.0000000000000007E-2</v>
          </cell>
          <cell r="J128">
            <v>0</v>
          </cell>
          <cell r="K128">
            <v>7.0000000000000007E-2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F129">
            <v>0</v>
          </cell>
          <cell r="G129">
            <v>0</v>
          </cell>
          <cell r="H129">
            <v>0</v>
          </cell>
          <cell r="I129">
            <v>7.0000000000000007E-2</v>
          </cell>
          <cell r="J129">
            <v>0</v>
          </cell>
          <cell r="K129">
            <v>7.0000000000000007E-2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F131">
            <v>0</v>
          </cell>
          <cell r="G131">
            <v>0</v>
          </cell>
          <cell r="H131">
            <v>0</v>
          </cell>
          <cell r="I131">
            <v>7.0000000000000007E-2</v>
          </cell>
          <cell r="J131">
            <v>0</v>
          </cell>
          <cell r="K131">
            <v>7.0000000000000007E-2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7.0000000000000007E-2</v>
          </cell>
          <cell r="J132">
            <v>0</v>
          </cell>
          <cell r="K132">
            <v>7.0000000000000007E-2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F133">
            <v>0</v>
          </cell>
          <cell r="G133">
            <v>0</v>
          </cell>
          <cell r="H133">
            <v>0</v>
          </cell>
          <cell r="I133">
            <v>7.0000000000000007E-2</v>
          </cell>
          <cell r="J133">
            <v>0</v>
          </cell>
          <cell r="K133">
            <v>7.0000000000000007E-2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F134">
            <v>0</v>
          </cell>
          <cell r="G134">
            <v>0</v>
          </cell>
          <cell r="H134">
            <v>0</v>
          </cell>
          <cell r="I134">
            <v>7.0000000000000007E-2</v>
          </cell>
          <cell r="J134">
            <v>0</v>
          </cell>
          <cell r="K134">
            <v>7.0000000000000007E-2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7.0000000000000007E-2</v>
          </cell>
          <cell r="J135">
            <v>0</v>
          </cell>
          <cell r="K135">
            <v>7.0000000000000007E-2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F136">
            <v>0</v>
          </cell>
          <cell r="G136">
            <v>0</v>
          </cell>
          <cell r="H136">
            <v>0</v>
          </cell>
          <cell r="I136">
            <v>7.0000000000000007E-2</v>
          </cell>
          <cell r="J136">
            <v>0</v>
          </cell>
          <cell r="K136">
            <v>7.0000000000000007E-2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F137">
            <v>0</v>
          </cell>
          <cell r="G137">
            <v>0</v>
          </cell>
          <cell r="H137">
            <v>0</v>
          </cell>
          <cell r="I137">
            <v>7.0000000000000007E-2</v>
          </cell>
          <cell r="J137">
            <v>0</v>
          </cell>
          <cell r="K137">
            <v>7.0000000000000007E-2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F138">
            <v>0</v>
          </cell>
          <cell r="G138">
            <v>0</v>
          </cell>
          <cell r="H138">
            <v>0</v>
          </cell>
          <cell r="I138">
            <v>7.0000000000000007E-2</v>
          </cell>
          <cell r="J138">
            <v>0</v>
          </cell>
          <cell r="K138">
            <v>7.0000000000000007E-2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F139">
            <v>0</v>
          </cell>
          <cell r="G139">
            <v>0</v>
          </cell>
          <cell r="H139">
            <v>0</v>
          </cell>
          <cell r="I139">
            <v>7.0000000000000007E-2</v>
          </cell>
          <cell r="J139">
            <v>0</v>
          </cell>
          <cell r="K139">
            <v>7.0000000000000007E-2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F140">
            <v>0</v>
          </cell>
          <cell r="G140">
            <v>0</v>
          </cell>
          <cell r="H140">
            <v>0</v>
          </cell>
          <cell r="I140">
            <v>7.0000000000000007E-2</v>
          </cell>
          <cell r="J140">
            <v>0</v>
          </cell>
          <cell r="K140">
            <v>7.0000000000000007E-2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F141">
            <v>0</v>
          </cell>
          <cell r="G141">
            <v>0</v>
          </cell>
          <cell r="H141">
            <v>0</v>
          </cell>
          <cell r="I141">
            <v>0.12</v>
          </cell>
          <cell r="J141">
            <v>0</v>
          </cell>
          <cell r="K141">
            <v>0.12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F142">
            <v>0</v>
          </cell>
          <cell r="G142">
            <v>0</v>
          </cell>
          <cell r="H142">
            <v>0</v>
          </cell>
          <cell r="I142">
            <v>0.12</v>
          </cell>
          <cell r="J142">
            <v>0</v>
          </cell>
          <cell r="K142">
            <v>0.12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F143">
            <v>0</v>
          </cell>
          <cell r="G143">
            <v>0</v>
          </cell>
          <cell r="H143">
            <v>0</v>
          </cell>
          <cell r="I143">
            <v>0.12</v>
          </cell>
          <cell r="J143">
            <v>0</v>
          </cell>
          <cell r="K143">
            <v>0.12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F144">
            <v>0</v>
          </cell>
          <cell r="G144">
            <v>0</v>
          </cell>
          <cell r="H144">
            <v>0</v>
          </cell>
          <cell r="I144">
            <v>0.15</v>
          </cell>
          <cell r="J144">
            <v>0</v>
          </cell>
          <cell r="K144">
            <v>0.15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F145">
            <v>0</v>
          </cell>
          <cell r="G145">
            <v>0</v>
          </cell>
          <cell r="H145">
            <v>0</v>
          </cell>
          <cell r="I145">
            <v>0.15</v>
          </cell>
          <cell r="J145">
            <v>0</v>
          </cell>
          <cell r="K145">
            <v>0.15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0.15</v>
          </cell>
          <cell r="J146">
            <v>0</v>
          </cell>
          <cell r="K146">
            <v>0.15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F147">
            <v>0</v>
          </cell>
          <cell r="G147">
            <v>0</v>
          </cell>
          <cell r="H147">
            <v>0</v>
          </cell>
          <cell r="I147">
            <v>0.15</v>
          </cell>
          <cell r="J147">
            <v>0</v>
          </cell>
          <cell r="K147">
            <v>0.15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F148">
            <v>0</v>
          </cell>
          <cell r="G148">
            <v>0</v>
          </cell>
          <cell r="H148">
            <v>0</v>
          </cell>
          <cell r="I148">
            <v>0.15</v>
          </cell>
          <cell r="J148">
            <v>0</v>
          </cell>
          <cell r="K148">
            <v>0.15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F149">
            <v>0</v>
          </cell>
          <cell r="G149">
            <v>0</v>
          </cell>
          <cell r="H149">
            <v>0</v>
          </cell>
          <cell r="I149">
            <v>0.15</v>
          </cell>
          <cell r="J149">
            <v>0</v>
          </cell>
          <cell r="K149">
            <v>0.15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0.3</v>
          </cell>
          <cell r="J150">
            <v>0</v>
          </cell>
          <cell r="K150">
            <v>0.3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2</v>
          </cell>
          <cell r="Q150">
            <v>0</v>
          </cell>
          <cell r="R150">
            <v>0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F151">
            <v>0</v>
          </cell>
          <cell r="G151">
            <v>0</v>
          </cell>
          <cell r="H151">
            <v>0</v>
          </cell>
          <cell r="I151">
            <v>0.3</v>
          </cell>
          <cell r="J151">
            <v>0</v>
          </cell>
          <cell r="K151">
            <v>0.3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F152">
            <v>0</v>
          </cell>
          <cell r="G152">
            <v>0</v>
          </cell>
          <cell r="H152">
            <v>0</v>
          </cell>
          <cell r="I152">
            <v>0.3</v>
          </cell>
          <cell r="J152">
            <v>0</v>
          </cell>
          <cell r="K152">
            <v>0.3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F153">
            <v>0</v>
          </cell>
          <cell r="G153">
            <v>0</v>
          </cell>
          <cell r="H153">
            <v>0</v>
          </cell>
          <cell r="I153">
            <v>0.25</v>
          </cell>
          <cell r="J153">
            <v>0.2</v>
          </cell>
          <cell r="K153">
            <v>0.45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F154">
            <v>0</v>
          </cell>
          <cell r="G154">
            <v>0</v>
          </cell>
          <cell r="H154">
            <v>0</v>
          </cell>
          <cell r="I154">
            <v>0.3</v>
          </cell>
          <cell r="J154">
            <v>0.3</v>
          </cell>
          <cell r="K154">
            <v>0.6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F155">
            <v>0</v>
          </cell>
          <cell r="G155">
            <v>0</v>
          </cell>
          <cell r="H155">
            <v>0</v>
          </cell>
          <cell r="I155">
            <v>0.35</v>
          </cell>
          <cell r="J155">
            <v>0.4</v>
          </cell>
          <cell r="K155">
            <v>0.75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F156">
            <v>0</v>
          </cell>
          <cell r="G156">
            <v>0</v>
          </cell>
          <cell r="H156">
            <v>0</v>
          </cell>
          <cell r="I156">
            <v>0.41</v>
          </cell>
          <cell r="J156">
            <v>0.49</v>
          </cell>
          <cell r="K156">
            <v>0.89999999999999991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F157">
            <v>0</v>
          </cell>
          <cell r="G157">
            <v>0</v>
          </cell>
          <cell r="H157">
            <v>0</v>
          </cell>
          <cell r="I157">
            <v>0.51</v>
          </cell>
          <cell r="J157">
            <v>0.54</v>
          </cell>
          <cell r="K157">
            <v>1.05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F158">
            <v>0</v>
          </cell>
          <cell r="G158">
            <v>0</v>
          </cell>
          <cell r="H158">
            <v>0</v>
          </cell>
          <cell r="I158">
            <v>0.61</v>
          </cell>
          <cell r="J158">
            <v>1.04</v>
          </cell>
          <cell r="K158">
            <v>1.65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F159">
            <v>0</v>
          </cell>
          <cell r="G159">
            <v>0</v>
          </cell>
          <cell r="H159">
            <v>0</v>
          </cell>
          <cell r="I159">
            <v>0.81</v>
          </cell>
          <cell r="J159">
            <v>1.73</v>
          </cell>
          <cell r="K159">
            <v>2.54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F160">
            <v>0</v>
          </cell>
          <cell r="G160">
            <v>0</v>
          </cell>
          <cell r="H160">
            <v>0</v>
          </cell>
          <cell r="I160">
            <v>1.01</v>
          </cell>
          <cell r="J160">
            <v>3.04</v>
          </cell>
          <cell r="K160">
            <v>4.05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F161">
            <v>0</v>
          </cell>
          <cell r="G161">
            <v>0</v>
          </cell>
          <cell r="H161">
            <v>0</v>
          </cell>
          <cell r="I161">
            <v>1.22</v>
          </cell>
          <cell r="J161">
            <v>4.0199999999999996</v>
          </cell>
          <cell r="K161">
            <v>5.2399999999999993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F162">
            <v>0</v>
          </cell>
          <cell r="G162">
            <v>0</v>
          </cell>
          <cell r="H162">
            <v>0</v>
          </cell>
          <cell r="I162">
            <v>1.42</v>
          </cell>
          <cell r="J162">
            <v>5.33</v>
          </cell>
          <cell r="K162">
            <v>6.75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F163">
            <v>0</v>
          </cell>
          <cell r="G163">
            <v>0</v>
          </cell>
          <cell r="H163">
            <v>0</v>
          </cell>
          <cell r="I163">
            <v>1.62</v>
          </cell>
          <cell r="J163">
            <v>8.42</v>
          </cell>
          <cell r="K163">
            <v>10.039999999999999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F164">
            <v>0</v>
          </cell>
          <cell r="G164">
            <v>0</v>
          </cell>
          <cell r="H164">
            <v>0</v>
          </cell>
          <cell r="I164">
            <v>1.82</v>
          </cell>
          <cell r="J164">
            <v>11.53</v>
          </cell>
          <cell r="K164">
            <v>13.35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F165">
            <v>0</v>
          </cell>
          <cell r="G165">
            <v>0</v>
          </cell>
          <cell r="H165">
            <v>0</v>
          </cell>
          <cell r="I165">
            <v>2.0299999999999998</v>
          </cell>
          <cell r="J165">
            <v>14.47</v>
          </cell>
          <cell r="K165">
            <v>16.5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F166">
            <v>0</v>
          </cell>
          <cell r="G166">
            <v>0</v>
          </cell>
          <cell r="H166">
            <v>0</v>
          </cell>
          <cell r="I166">
            <v>2.4300000000000002</v>
          </cell>
          <cell r="J166">
            <v>24.57</v>
          </cell>
          <cell r="K166">
            <v>27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F167">
            <v>0</v>
          </cell>
          <cell r="G167">
            <v>0</v>
          </cell>
          <cell r="H167">
            <v>0</v>
          </cell>
          <cell r="I167">
            <v>3.24</v>
          </cell>
          <cell r="J167">
            <v>31.26</v>
          </cell>
          <cell r="K167">
            <v>34.5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F168">
            <v>0</v>
          </cell>
          <cell r="G168">
            <v>0</v>
          </cell>
          <cell r="H168">
            <v>0</v>
          </cell>
          <cell r="I168">
            <v>3.45</v>
          </cell>
          <cell r="J168">
            <v>34.049999999999997</v>
          </cell>
          <cell r="K168">
            <v>37.5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F169">
            <v>0</v>
          </cell>
          <cell r="G169">
            <v>0</v>
          </cell>
          <cell r="H169">
            <v>0</v>
          </cell>
          <cell r="I169">
            <v>3.65</v>
          </cell>
          <cell r="J169">
            <v>41.34</v>
          </cell>
          <cell r="K169">
            <v>44.99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F170">
            <v>0</v>
          </cell>
          <cell r="G170">
            <v>0</v>
          </cell>
          <cell r="H170">
            <v>0</v>
          </cell>
          <cell r="I170">
            <v>7.0000000000000007E-2</v>
          </cell>
          <cell r="J170">
            <v>0</v>
          </cell>
          <cell r="K170">
            <v>7.0000000000000007E-2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F171">
            <v>0</v>
          </cell>
          <cell r="G171">
            <v>0</v>
          </cell>
          <cell r="H171">
            <v>0</v>
          </cell>
          <cell r="I171">
            <v>7.0000000000000007E-2</v>
          </cell>
          <cell r="J171">
            <v>0</v>
          </cell>
          <cell r="K171">
            <v>7.0000000000000007E-2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F172">
            <v>0</v>
          </cell>
          <cell r="G172">
            <v>0</v>
          </cell>
          <cell r="H172">
            <v>0</v>
          </cell>
          <cell r="I172">
            <v>7.0000000000000007E-2</v>
          </cell>
          <cell r="J172">
            <v>0</v>
          </cell>
          <cell r="K172">
            <v>7.0000000000000007E-2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F173">
            <v>0</v>
          </cell>
          <cell r="G173">
            <v>0</v>
          </cell>
          <cell r="H173">
            <v>0</v>
          </cell>
          <cell r="I173">
            <v>7.0000000000000007E-2</v>
          </cell>
          <cell r="J173">
            <v>0</v>
          </cell>
          <cell r="K173">
            <v>7.0000000000000007E-2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F174">
            <v>0</v>
          </cell>
          <cell r="G174">
            <v>0</v>
          </cell>
          <cell r="H174">
            <v>0</v>
          </cell>
          <cell r="I174">
            <v>7.0000000000000007E-2</v>
          </cell>
          <cell r="J174">
            <v>0</v>
          </cell>
          <cell r="K174">
            <v>7.0000000000000007E-2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H175">
            <v>0</v>
          </cell>
          <cell r="I175">
            <v>7.0000000000000007E-2</v>
          </cell>
          <cell r="J175">
            <v>0</v>
          </cell>
          <cell r="K175">
            <v>7.0000000000000007E-2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>
            <v>7.0000000000000007E-2</v>
          </cell>
          <cell r="J176">
            <v>0</v>
          </cell>
          <cell r="K176">
            <v>7.0000000000000007E-2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F177">
            <v>0</v>
          </cell>
          <cell r="G177">
            <v>0</v>
          </cell>
          <cell r="H177">
            <v>0</v>
          </cell>
          <cell r="I177">
            <v>7.0000000000000007E-2</v>
          </cell>
          <cell r="J177">
            <v>0</v>
          </cell>
          <cell r="K177">
            <v>7.0000000000000007E-2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>
            <v>7.0000000000000007E-2</v>
          </cell>
          <cell r="J178">
            <v>0</v>
          </cell>
          <cell r="K178">
            <v>7.0000000000000007E-2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F179">
            <v>0</v>
          </cell>
          <cell r="G179">
            <v>0</v>
          </cell>
          <cell r="H179">
            <v>0</v>
          </cell>
          <cell r="I179">
            <v>7.0000000000000007E-2</v>
          </cell>
          <cell r="J179">
            <v>0</v>
          </cell>
          <cell r="K179">
            <v>7.0000000000000007E-2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F180">
            <v>0</v>
          </cell>
          <cell r="G180">
            <v>0</v>
          </cell>
          <cell r="H180">
            <v>0</v>
          </cell>
          <cell r="I180">
            <v>7.0000000000000007E-2</v>
          </cell>
          <cell r="J180">
            <v>0</v>
          </cell>
          <cell r="K180">
            <v>7.0000000000000007E-2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F181">
            <v>0</v>
          </cell>
          <cell r="G181">
            <v>0</v>
          </cell>
          <cell r="H181">
            <v>0</v>
          </cell>
          <cell r="I181">
            <v>7.0000000000000007E-2</v>
          </cell>
          <cell r="J181">
            <v>0</v>
          </cell>
          <cell r="K181">
            <v>7.0000000000000007E-2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F182">
            <v>0</v>
          </cell>
          <cell r="G182">
            <v>0</v>
          </cell>
          <cell r="H182">
            <v>0</v>
          </cell>
          <cell r="I182">
            <v>7.0000000000000007E-2</v>
          </cell>
          <cell r="J182">
            <v>0</v>
          </cell>
          <cell r="K182">
            <v>7.0000000000000007E-2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F183">
            <v>0</v>
          </cell>
          <cell r="G183">
            <v>0</v>
          </cell>
          <cell r="H183">
            <v>0</v>
          </cell>
          <cell r="I183">
            <v>7.0000000000000007E-2</v>
          </cell>
          <cell r="J183">
            <v>0</v>
          </cell>
          <cell r="K183">
            <v>7.0000000000000007E-2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F184">
            <v>0</v>
          </cell>
          <cell r="G184">
            <v>0</v>
          </cell>
          <cell r="H184">
            <v>0</v>
          </cell>
          <cell r="I184">
            <v>7.0000000000000007E-2</v>
          </cell>
          <cell r="J184">
            <v>0</v>
          </cell>
          <cell r="K184">
            <v>7.0000000000000007E-2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F185">
            <v>0</v>
          </cell>
          <cell r="G185">
            <v>0</v>
          </cell>
          <cell r="H185">
            <v>0</v>
          </cell>
          <cell r="I185">
            <v>0.12</v>
          </cell>
          <cell r="J185">
            <v>0</v>
          </cell>
          <cell r="K185">
            <v>0.12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F186">
            <v>0</v>
          </cell>
          <cell r="G186">
            <v>0</v>
          </cell>
          <cell r="H186">
            <v>0</v>
          </cell>
          <cell r="I186">
            <v>0.12</v>
          </cell>
          <cell r="J186">
            <v>0</v>
          </cell>
          <cell r="K186">
            <v>0.12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F187">
            <v>0</v>
          </cell>
          <cell r="G187">
            <v>0</v>
          </cell>
          <cell r="H187">
            <v>0</v>
          </cell>
          <cell r="I187">
            <v>0.12</v>
          </cell>
          <cell r="J187">
            <v>0</v>
          </cell>
          <cell r="K187">
            <v>0.12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F188">
            <v>0</v>
          </cell>
          <cell r="G188">
            <v>0</v>
          </cell>
          <cell r="H188">
            <v>0</v>
          </cell>
          <cell r="I188">
            <v>0.15</v>
          </cell>
          <cell r="J188">
            <v>0</v>
          </cell>
          <cell r="K188">
            <v>0.15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F189">
            <v>0</v>
          </cell>
          <cell r="G189">
            <v>0</v>
          </cell>
          <cell r="H189">
            <v>0</v>
          </cell>
          <cell r="I189">
            <v>0.15</v>
          </cell>
          <cell r="J189">
            <v>0</v>
          </cell>
          <cell r="K189">
            <v>0.15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F190">
            <v>0</v>
          </cell>
          <cell r="G190">
            <v>0</v>
          </cell>
          <cell r="H190">
            <v>0</v>
          </cell>
          <cell r="I190">
            <v>0.15</v>
          </cell>
          <cell r="J190">
            <v>8.42</v>
          </cell>
          <cell r="K190">
            <v>0.15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0.15</v>
          </cell>
          <cell r="J191">
            <v>0</v>
          </cell>
          <cell r="K191">
            <v>0.15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F192">
            <v>0</v>
          </cell>
          <cell r="G192">
            <v>0</v>
          </cell>
          <cell r="H192">
            <v>0</v>
          </cell>
          <cell r="I192">
            <v>0.15</v>
          </cell>
          <cell r="J192">
            <v>0</v>
          </cell>
          <cell r="K192">
            <v>0.15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F193">
            <v>0</v>
          </cell>
          <cell r="G193">
            <v>0</v>
          </cell>
          <cell r="H193">
            <v>0</v>
          </cell>
          <cell r="I193">
            <v>0.15</v>
          </cell>
          <cell r="J193">
            <v>0</v>
          </cell>
          <cell r="K193">
            <v>0.15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0.3</v>
          </cell>
          <cell r="J194">
            <v>0</v>
          </cell>
          <cell r="K194">
            <v>0.3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F195">
            <v>0</v>
          </cell>
          <cell r="G195">
            <v>0</v>
          </cell>
          <cell r="H195">
            <v>0</v>
          </cell>
          <cell r="I195">
            <v>0.3</v>
          </cell>
          <cell r="J195">
            <v>0</v>
          </cell>
          <cell r="K195">
            <v>0.3</v>
          </cell>
          <cell r="L195">
            <v>2</v>
          </cell>
          <cell r="M195">
            <v>0</v>
          </cell>
          <cell r="N195">
            <v>4.1166770151461775E-312</v>
          </cell>
          <cell r="O195" t="str">
            <v>40S</v>
          </cell>
          <cell r="P195">
            <v>2</v>
          </cell>
          <cell r="Q195">
            <v>3.9099923706054689</v>
          </cell>
          <cell r="R195">
            <v>1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F196">
            <v>0</v>
          </cell>
          <cell r="G196">
            <v>0</v>
          </cell>
          <cell r="H196">
            <v>0</v>
          </cell>
          <cell r="I196">
            <v>0.3</v>
          </cell>
          <cell r="J196">
            <v>0</v>
          </cell>
          <cell r="K196">
            <v>0.3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>
            <v>0.25</v>
          </cell>
          <cell r="J197">
            <v>0.2</v>
          </cell>
          <cell r="K197">
            <v>0.45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F198">
            <v>0</v>
          </cell>
          <cell r="G198">
            <v>0</v>
          </cell>
          <cell r="H198">
            <v>0</v>
          </cell>
          <cell r="I198">
            <v>0.3</v>
          </cell>
          <cell r="J198">
            <v>0.3</v>
          </cell>
          <cell r="K198">
            <v>0.6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F199">
            <v>0</v>
          </cell>
          <cell r="G199">
            <v>0</v>
          </cell>
          <cell r="H199">
            <v>0</v>
          </cell>
          <cell r="I199">
            <v>0.35</v>
          </cell>
          <cell r="J199">
            <v>0.4</v>
          </cell>
          <cell r="K199">
            <v>0.75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F200">
            <v>0</v>
          </cell>
          <cell r="G200">
            <v>0</v>
          </cell>
          <cell r="H200">
            <v>0</v>
          </cell>
          <cell r="I200">
            <v>0.41</v>
          </cell>
          <cell r="J200">
            <v>0.49</v>
          </cell>
          <cell r="K200">
            <v>0.89999999999999991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F201">
            <v>0</v>
          </cell>
          <cell r="G201">
            <v>0</v>
          </cell>
          <cell r="H201">
            <v>0</v>
          </cell>
          <cell r="I201">
            <v>0.51</v>
          </cell>
          <cell r="J201">
            <v>0.54</v>
          </cell>
          <cell r="K201">
            <v>1.05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F202">
            <v>0</v>
          </cell>
          <cell r="G202">
            <v>0</v>
          </cell>
          <cell r="H202">
            <v>0</v>
          </cell>
          <cell r="I202">
            <v>0.61</v>
          </cell>
          <cell r="J202">
            <v>1.04</v>
          </cell>
          <cell r="K202">
            <v>1.65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F203">
            <v>0</v>
          </cell>
          <cell r="G203">
            <v>0</v>
          </cell>
          <cell r="H203">
            <v>0</v>
          </cell>
          <cell r="I203">
            <v>0.81</v>
          </cell>
          <cell r="J203">
            <v>1.73</v>
          </cell>
          <cell r="K203">
            <v>2.54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F204">
            <v>0</v>
          </cell>
          <cell r="G204">
            <v>0</v>
          </cell>
          <cell r="H204">
            <v>0</v>
          </cell>
          <cell r="I204">
            <v>1.01</v>
          </cell>
          <cell r="J204">
            <v>3.04</v>
          </cell>
          <cell r="K204">
            <v>4.05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F205">
            <v>0</v>
          </cell>
          <cell r="G205">
            <v>0</v>
          </cell>
          <cell r="H205">
            <v>0</v>
          </cell>
          <cell r="I205">
            <v>1.22</v>
          </cell>
          <cell r="J205">
            <v>3.28</v>
          </cell>
          <cell r="K205">
            <v>4.5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F206">
            <v>0</v>
          </cell>
          <cell r="G206">
            <v>0</v>
          </cell>
          <cell r="H206">
            <v>0</v>
          </cell>
          <cell r="I206">
            <v>0.81</v>
          </cell>
          <cell r="J206">
            <v>2.64</v>
          </cell>
          <cell r="K206">
            <v>3.45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F207">
            <v>0</v>
          </cell>
          <cell r="G207">
            <v>0</v>
          </cell>
          <cell r="H207">
            <v>0</v>
          </cell>
          <cell r="I207">
            <v>1.01</v>
          </cell>
          <cell r="J207">
            <v>5.74</v>
          </cell>
          <cell r="K207">
            <v>6.75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F208">
            <v>0</v>
          </cell>
          <cell r="G208">
            <v>0</v>
          </cell>
          <cell r="H208">
            <v>0</v>
          </cell>
          <cell r="I208">
            <v>1.22</v>
          </cell>
          <cell r="J208">
            <v>8.3800000000000008</v>
          </cell>
          <cell r="K208">
            <v>9.6000000000000014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F209">
            <v>0</v>
          </cell>
          <cell r="G209">
            <v>0</v>
          </cell>
          <cell r="H209">
            <v>0</v>
          </cell>
          <cell r="I209">
            <v>1.42</v>
          </cell>
          <cell r="J209">
            <v>9.9700000000000006</v>
          </cell>
          <cell r="K209">
            <v>11.39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F210">
            <v>0</v>
          </cell>
          <cell r="G210">
            <v>0</v>
          </cell>
          <cell r="H210">
            <v>0</v>
          </cell>
          <cell r="I210">
            <v>1.62</v>
          </cell>
          <cell r="J210">
            <v>14.88</v>
          </cell>
          <cell r="K210">
            <v>16.5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F211">
            <v>0</v>
          </cell>
          <cell r="G211">
            <v>0</v>
          </cell>
          <cell r="H211">
            <v>0</v>
          </cell>
          <cell r="I211">
            <v>1.82</v>
          </cell>
          <cell r="J211">
            <v>20.67</v>
          </cell>
          <cell r="K211">
            <v>22.490000000000002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F212">
            <v>0</v>
          </cell>
          <cell r="G212">
            <v>0</v>
          </cell>
          <cell r="H212">
            <v>0</v>
          </cell>
          <cell r="I212">
            <v>2.0299999999999998</v>
          </cell>
          <cell r="J212">
            <v>23.47</v>
          </cell>
          <cell r="K212">
            <v>25.5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F213">
            <v>0</v>
          </cell>
          <cell r="G213">
            <v>0</v>
          </cell>
          <cell r="H213">
            <v>0</v>
          </cell>
          <cell r="I213">
            <v>2.23</v>
          </cell>
          <cell r="J213">
            <v>29.27</v>
          </cell>
          <cell r="K213">
            <v>31.5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F214">
            <v>0</v>
          </cell>
          <cell r="G214">
            <v>0</v>
          </cell>
          <cell r="H214">
            <v>0</v>
          </cell>
          <cell r="I214">
            <v>2.4300000000000002</v>
          </cell>
          <cell r="J214">
            <v>35.07</v>
          </cell>
          <cell r="K214">
            <v>37.5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F215">
            <v>0</v>
          </cell>
          <cell r="G215">
            <v>0</v>
          </cell>
          <cell r="H215">
            <v>0</v>
          </cell>
          <cell r="I215">
            <v>7.0000000000000007E-2</v>
          </cell>
          <cell r="J215">
            <v>0</v>
          </cell>
          <cell r="K215">
            <v>7.0000000000000007E-2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7.0000000000000007E-2</v>
          </cell>
          <cell r="J216">
            <v>0</v>
          </cell>
          <cell r="K216">
            <v>7.0000000000000007E-2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F217">
            <v>0</v>
          </cell>
          <cell r="G217">
            <v>0</v>
          </cell>
          <cell r="H217">
            <v>0</v>
          </cell>
          <cell r="I217">
            <v>7.0000000000000007E-2</v>
          </cell>
          <cell r="J217">
            <v>0</v>
          </cell>
          <cell r="K217">
            <v>7.0000000000000007E-2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F218">
            <v>0</v>
          </cell>
          <cell r="G218">
            <v>0</v>
          </cell>
          <cell r="H218">
            <v>0</v>
          </cell>
          <cell r="I218">
            <v>7.0000000000000007E-2</v>
          </cell>
          <cell r="J218">
            <v>0.3</v>
          </cell>
          <cell r="K218">
            <v>7.0000000000000007E-2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F219">
            <v>0</v>
          </cell>
          <cell r="G219">
            <v>0</v>
          </cell>
          <cell r="H219">
            <v>0</v>
          </cell>
          <cell r="I219">
            <v>7.0000000000000007E-2</v>
          </cell>
          <cell r="J219">
            <v>0</v>
          </cell>
          <cell r="K219">
            <v>7.0000000000000007E-2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F220">
            <v>0</v>
          </cell>
          <cell r="G220">
            <v>0</v>
          </cell>
          <cell r="H220">
            <v>0</v>
          </cell>
          <cell r="I220">
            <v>7.0000000000000007E-2</v>
          </cell>
          <cell r="J220">
            <v>0</v>
          </cell>
          <cell r="K220">
            <v>7.0000000000000007E-2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F221">
            <v>0</v>
          </cell>
          <cell r="G221">
            <v>0</v>
          </cell>
          <cell r="H221">
            <v>0</v>
          </cell>
          <cell r="I221">
            <v>7.0000000000000007E-2</v>
          </cell>
          <cell r="J221">
            <v>0</v>
          </cell>
          <cell r="K221">
            <v>7.0000000000000007E-2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F222">
            <v>0</v>
          </cell>
          <cell r="G222">
            <v>0</v>
          </cell>
          <cell r="H222">
            <v>0</v>
          </cell>
          <cell r="I222">
            <v>7.0000000000000007E-2</v>
          </cell>
          <cell r="J222">
            <v>0</v>
          </cell>
          <cell r="K222">
            <v>7.0000000000000007E-2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F224">
            <v>0</v>
          </cell>
          <cell r="G224">
            <v>0</v>
          </cell>
          <cell r="H224">
            <v>0</v>
          </cell>
          <cell r="I224">
            <v>7.0000000000000007E-2</v>
          </cell>
          <cell r="J224">
            <v>0</v>
          </cell>
          <cell r="K224">
            <v>7.0000000000000007E-2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F225">
            <v>0</v>
          </cell>
          <cell r="G225">
            <v>0</v>
          </cell>
          <cell r="H225">
            <v>0</v>
          </cell>
          <cell r="I225">
            <v>7.0000000000000007E-2</v>
          </cell>
          <cell r="J225">
            <v>0</v>
          </cell>
          <cell r="K225">
            <v>7.0000000000000007E-2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F226">
            <v>0</v>
          </cell>
          <cell r="G226">
            <v>0</v>
          </cell>
          <cell r="H226">
            <v>0</v>
          </cell>
          <cell r="I226">
            <v>7.0000000000000007E-2</v>
          </cell>
          <cell r="J226">
            <v>0</v>
          </cell>
          <cell r="K226">
            <v>7.0000000000000007E-2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F227">
            <v>0</v>
          </cell>
          <cell r="G227">
            <v>0</v>
          </cell>
          <cell r="H227">
            <v>0</v>
          </cell>
          <cell r="I227">
            <v>7.0000000000000007E-2</v>
          </cell>
          <cell r="J227">
            <v>0</v>
          </cell>
          <cell r="K227">
            <v>7.0000000000000007E-2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F228">
            <v>0</v>
          </cell>
          <cell r="G228">
            <v>0</v>
          </cell>
          <cell r="H228">
            <v>0</v>
          </cell>
          <cell r="I228">
            <v>7.0000000000000007E-2</v>
          </cell>
          <cell r="J228">
            <v>0</v>
          </cell>
          <cell r="K228">
            <v>7.0000000000000007E-2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F229">
            <v>0</v>
          </cell>
          <cell r="G229">
            <v>0</v>
          </cell>
          <cell r="H229">
            <v>0</v>
          </cell>
          <cell r="I229">
            <v>7.0000000000000007E-2</v>
          </cell>
          <cell r="J229">
            <v>0</v>
          </cell>
          <cell r="K229">
            <v>7.0000000000000007E-2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F230">
            <v>0</v>
          </cell>
          <cell r="G230">
            <v>0</v>
          </cell>
          <cell r="H230">
            <v>0</v>
          </cell>
          <cell r="I230">
            <v>0.15</v>
          </cell>
          <cell r="J230">
            <v>0</v>
          </cell>
          <cell r="K230">
            <v>0.15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F231">
            <v>0</v>
          </cell>
          <cell r="G231">
            <v>0</v>
          </cell>
          <cell r="H231">
            <v>0</v>
          </cell>
          <cell r="I231">
            <v>0.15</v>
          </cell>
          <cell r="J231">
            <v>0</v>
          </cell>
          <cell r="K231">
            <v>0.15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F232">
            <v>0</v>
          </cell>
          <cell r="G232">
            <v>0</v>
          </cell>
          <cell r="H232">
            <v>0</v>
          </cell>
          <cell r="I232">
            <v>0.15</v>
          </cell>
          <cell r="J232">
            <v>0</v>
          </cell>
          <cell r="K232">
            <v>0.15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0.13</v>
          </cell>
          <cell r="J233">
            <v>0.17</v>
          </cell>
          <cell r="K233">
            <v>0.30000000000000004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0.13</v>
          </cell>
          <cell r="J234">
            <v>0.17</v>
          </cell>
          <cell r="K234">
            <v>0.30000000000000004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F235">
            <v>0</v>
          </cell>
          <cell r="G235">
            <v>0</v>
          </cell>
          <cell r="H235">
            <v>0</v>
          </cell>
          <cell r="I235">
            <v>0.13</v>
          </cell>
          <cell r="J235">
            <v>0.17</v>
          </cell>
          <cell r="K235">
            <v>0.30000000000000004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0.15</v>
          </cell>
          <cell r="J236">
            <v>0.15</v>
          </cell>
          <cell r="K236">
            <v>0.3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F237">
            <v>0</v>
          </cell>
          <cell r="G237">
            <v>0</v>
          </cell>
          <cell r="H237">
            <v>0</v>
          </cell>
          <cell r="I237">
            <v>0.15</v>
          </cell>
          <cell r="J237">
            <v>0.15</v>
          </cell>
          <cell r="K237">
            <v>0.3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2</v>
          </cell>
          <cell r="R237">
            <v>0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F238">
            <v>0</v>
          </cell>
          <cell r="G238">
            <v>0</v>
          </cell>
          <cell r="H238">
            <v>0</v>
          </cell>
          <cell r="I238">
            <v>0.15</v>
          </cell>
          <cell r="J238">
            <v>0.15</v>
          </cell>
          <cell r="K238">
            <v>0.3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F239">
            <v>0</v>
          </cell>
          <cell r="G239">
            <v>0</v>
          </cell>
          <cell r="H239">
            <v>0</v>
          </cell>
          <cell r="I239">
            <v>0.2</v>
          </cell>
          <cell r="J239">
            <v>0.25</v>
          </cell>
          <cell r="K239">
            <v>0.45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F240">
            <v>0</v>
          </cell>
          <cell r="G240">
            <v>0</v>
          </cell>
          <cell r="H240">
            <v>0</v>
          </cell>
          <cell r="I240">
            <v>0.2</v>
          </cell>
          <cell r="J240">
            <v>0.25</v>
          </cell>
          <cell r="K240">
            <v>0.45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F241">
            <v>0</v>
          </cell>
          <cell r="G241">
            <v>0</v>
          </cell>
          <cell r="H241">
            <v>0</v>
          </cell>
          <cell r="I241">
            <v>0.2</v>
          </cell>
          <cell r="J241">
            <v>0.25</v>
          </cell>
          <cell r="K241">
            <v>0.45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F242">
            <v>0</v>
          </cell>
          <cell r="G242">
            <v>0</v>
          </cell>
          <cell r="H242">
            <v>0</v>
          </cell>
          <cell r="I242">
            <v>0.25</v>
          </cell>
          <cell r="J242">
            <v>0.5</v>
          </cell>
          <cell r="K242">
            <v>0.75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F243">
            <v>0</v>
          </cell>
          <cell r="G243">
            <v>0</v>
          </cell>
          <cell r="H243">
            <v>0</v>
          </cell>
          <cell r="I243">
            <v>0.3</v>
          </cell>
          <cell r="J243">
            <v>0.6</v>
          </cell>
          <cell r="K243">
            <v>0.89999999999999991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F244">
            <v>0</v>
          </cell>
          <cell r="G244">
            <v>0</v>
          </cell>
          <cell r="H244">
            <v>0</v>
          </cell>
          <cell r="I244">
            <v>0.35</v>
          </cell>
          <cell r="J244">
            <v>0.85</v>
          </cell>
          <cell r="K244">
            <v>1.2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F245">
            <v>0</v>
          </cell>
          <cell r="G245">
            <v>0</v>
          </cell>
          <cell r="H245">
            <v>0</v>
          </cell>
          <cell r="I245">
            <v>0.41</v>
          </cell>
          <cell r="J245">
            <v>0.93</v>
          </cell>
          <cell r="K245">
            <v>1.34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F246">
            <v>0</v>
          </cell>
          <cell r="G246">
            <v>0</v>
          </cell>
          <cell r="H246">
            <v>0</v>
          </cell>
          <cell r="I246">
            <v>0.51</v>
          </cell>
          <cell r="J246">
            <v>1.59</v>
          </cell>
          <cell r="K246">
            <v>2.1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F247">
            <v>0</v>
          </cell>
          <cell r="G247">
            <v>0</v>
          </cell>
          <cell r="H247">
            <v>0</v>
          </cell>
          <cell r="I247">
            <v>0.61</v>
          </cell>
          <cell r="J247">
            <v>2.69</v>
          </cell>
          <cell r="K247">
            <v>3.3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F248">
            <v>0</v>
          </cell>
          <cell r="G248">
            <v>0</v>
          </cell>
          <cell r="H248">
            <v>0</v>
          </cell>
          <cell r="I248">
            <v>0.81</v>
          </cell>
          <cell r="J248">
            <v>4.58</v>
          </cell>
          <cell r="K248">
            <v>5.3900000000000006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F249">
            <v>0</v>
          </cell>
          <cell r="G249">
            <v>0</v>
          </cell>
          <cell r="H249">
            <v>0</v>
          </cell>
          <cell r="I249">
            <v>1.01</v>
          </cell>
          <cell r="J249">
            <v>7.99</v>
          </cell>
          <cell r="K249">
            <v>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F250">
            <v>0</v>
          </cell>
          <cell r="G250">
            <v>0</v>
          </cell>
          <cell r="H250">
            <v>0</v>
          </cell>
          <cell r="I250">
            <v>1.22</v>
          </cell>
          <cell r="J250">
            <v>11.68</v>
          </cell>
          <cell r="K250">
            <v>12.9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F251">
            <v>0</v>
          </cell>
          <cell r="G251">
            <v>0</v>
          </cell>
          <cell r="H251">
            <v>0</v>
          </cell>
          <cell r="I251">
            <v>1.42</v>
          </cell>
          <cell r="J251">
            <v>12.68</v>
          </cell>
          <cell r="K251">
            <v>14.1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F252">
            <v>0</v>
          </cell>
          <cell r="G252">
            <v>0</v>
          </cell>
          <cell r="H252">
            <v>0</v>
          </cell>
          <cell r="I252">
            <v>1.62</v>
          </cell>
          <cell r="J252">
            <v>19.37</v>
          </cell>
          <cell r="K252">
            <v>20.990000000000002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F253">
            <v>0</v>
          </cell>
          <cell r="G253">
            <v>0</v>
          </cell>
          <cell r="H253">
            <v>0</v>
          </cell>
          <cell r="I253">
            <v>1.82</v>
          </cell>
          <cell r="J253">
            <v>26.68</v>
          </cell>
          <cell r="K253">
            <v>28.5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F254">
            <v>0</v>
          </cell>
          <cell r="G254">
            <v>0</v>
          </cell>
          <cell r="H254">
            <v>0</v>
          </cell>
          <cell r="I254">
            <v>2.0299999999999998</v>
          </cell>
          <cell r="J254">
            <v>36.96</v>
          </cell>
          <cell r="K254">
            <v>38.99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F255">
            <v>0</v>
          </cell>
          <cell r="G255">
            <v>0</v>
          </cell>
          <cell r="H255">
            <v>0</v>
          </cell>
          <cell r="I255">
            <v>2.23</v>
          </cell>
          <cell r="J255">
            <v>45.77</v>
          </cell>
          <cell r="K255">
            <v>48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F256">
            <v>0</v>
          </cell>
          <cell r="G256">
            <v>0</v>
          </cell>
          <cell r="H256">
            <v>0</v>
          </cell>
          <cell r="I256">
            <v>2.4300000000000002</v>
          </cell>
          <cell r="J256">
            <v>53.07</v>
          </cell>
          <cell r="K256">
            <v>55.5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8</v>
          </cell>
        </row>
        <row r="257">
          <cell r="A257">
            <v>0</v>
          </cell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F257">
            <v>0</v>
          </cell>
          <cell r="G257">
            <v>0</v>
          </cell>
          <cell r="H257">
            <v>0</v>
          </cell>
          <cell r="I257">
            <v>7.0000000000000007E-2</v>
          </cell>
          <cell r="J257">
            <v>0</v>
          </cell>
          <cell r="K257">
            <v>7.0000000000000007E-2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F258">
            <v>0</v>
          </cell>
          <cell r="G258">
            <v>0</v>
          </cell>
          <cell r="H258">
            <v>0</v>
          </cell>
          <cell r="I258">
            <v>7.0000000000000007E-2</v>
          </cell>
          <cell r="J258">
            <v>0</v>
          </cell>
          <cell r="K258">
            <v>7.0000000000000007E-2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7.0000000000000007E-2</v>
          </cell>
          <cell r="J259">
            <v>0</v>
          </cell>
          <cell r="K259">
            <v>7.0000000000000007E-2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F260">
            <v>0</v>
          </cell>
          <cell r="G260">
            <v>0</v>
          </cell>
          <cell r="H260">
            <v>0</v>
          </cell>
          <cell r="I260">
            <v>7.0000000000000007E-2</v>
          </cell>
          <cell r="J260">
            <v>0</v>
          </cell>
          <cell r="K260">
            <v>7.0000000000000007E-2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2</v>
          </cell>
        </row>
        <row r="261">
          <cell r="A261">
            <v>0</v>
          </cell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F261">
            <v>0</v>
          </cell>
          <cell r="G261">
            <v>0</v>
          </cell>
          <cell r="H261">
            <v>0</v>
          </cell>
          <cell r="I261">
            <v>7.0000000000000007E-2</v>
          </cell>
          <cell r="J261">
            <v>0</v>
          </cell>
          <cell r="K261">
            <v>7.0000000000000007E-2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F262">
            <v>0</v>
          </cell>
          <cell r="G262">
            <v>0</v>
          </cell>
          <cell r="H262">
            <v>0</v>
          </cell>
          <cell r="I262">
            <v>7.0000000000000007E-2</v>
          </cell>
          <cell r="J262">
            <v>0</v>
          </cell>
          <cell r="K262">
            <v>7.0000000000000007E-2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F263">
            <v>0</v>
          </cell>
          <cell r="G263">
            <v>0</v>
          </cell>
          <cell r="H263">
            <v>0</v>
          </cell>
          <cell r="I263">
            <v>7.0000000000000007E-2</v>
          </cell>
          <cell r="J263">
            <v>0</v>
          </cell>
          <cell r="K263">
            <v>7.0000000000000007E-2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F264">
            <v>0</v>
          </cell>
          <cell r="G264">
            <v>0</v>
          </cell>
          <cell r="H264">
            <v>0</v>
          </cell>
          <cell r="I264">
            <v>7.0000000000000007E-2</v>
          </cell>
          <cell r="J264">
            <v>0</v>
          </cell>
          <cell r="K264">
            <v>7.0000000000000007E-2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F265">
            <v>0</v>
          </cell>
          <cell r="G265">
            <v>0</v>
          </cell>
          <cell r="H265">
            <v>0</v>
          </cell>
          <cell r="I265">
            <v>7.0000000000000007E-2</v>
          </cell>
          <cell r="J265">
            <v>0</v>
          </cell>
          <cell r="K265">
            <v>7.0000000000000007E-2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F266">
            <v>0</v>
          </cell>
          <cell r="G266">
            <v>0</v>
          </cell>
          <cell r="H266">
            <v>0</v>
          </cell>
          <cell r="I266">
            <v>7.0000000000000007E-2</v>
          </cell>
          <cell r="J266">
            <v>0</v>
          </cell>
          <cell r="K266">
            <v>7.0000000000000007E-2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F267">
            <v>0</v>
          </cell>
          <cell r="G267">
            <v>0</v>
          </cell>
          <cell r="H267">
            <v>0</v>
          </cell>
          <cell r="I267">
            <v>7.0000000000000007E-2</v>
          </cell>
          <cell r="J267">
            <v>0</v>
          </cell>
          <cell r="K267">
            <v>7.0000000000000007E-2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F268">
            <v>0</v>
          </cell>
          <cell r="G268">
            <v>0</v>
          </cell>
          <cell r="H268">
            <v>0</v>
          </cell>
          <cell r="I268">
            <v>7.0000000000000007E-2</v>
          </cell>
          <cell r="J268">
            <v>0</v>
          </cell>
          <cell r="K268">
            <v>7.0000000000000007E-2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F269">
            <v>0</v>
          </cell>
          <cell r="G269">
            <v>0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F270">
            <v>0</v>
          </cell>
          <cell r="G270">
            <v>0</v>
          </cell>
          <cell r="H270">
            <v>0</v>
          </cell>
          <cell r="I270">
            <v>7.0000000000000007E-2</v>
          </cell>
          <cell r="J270">
            <v>0</v>
          </cell>
          <cell r="K270">
            <v>7.0000000000000007E-2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F271">
            <v>0</v>
          </cell>
          <cell r="G271">
            <v>0</v>
          </cell>
          <cell r="H271">
            <v>0</v>
          </cell>
          <cell r="I271">
            <v>7.0000000000000007E-2</v>
          </cell>
          <cell r="J271">
            <v>0</v>
          </cell>
          <cell r="K271">
            <v>7.0000000000000007E-2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2</v>
          </cell>
          <cell r="Q271">
            <v>0</v>
          </cell>
          <cell r="R271">
            <v>0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F272">
            <v>0</v>
          </cell>
          <cell r="G272">
            <v>0</v>
          </cell>
          <cell r="H272">
            <v>0</v>
          </cell>
          <cell r="I272">
            <v>0.15</v>
          </cell>
          <cell r="J272">
            <v>0</v>
          </cell>
          <cell r="K272">
            <v>0.15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F273">
            <v>0</v>
          </cell>
          <cell r="G273">
            <v>0</v>
          </cell>
          <cell r="H273">
            <v>0</v>
          </cell>
          <cell r="I273">
            <v>0.15</v>
          </cell>
          <cell r="J273">
            <v>0</v>
          </cell>
          <cell r="K273">
            <v>0.15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F274">
            <v>0</v>
          </cell>
          <cell r="G274">
            <v>0</v>
          </cell>
          <cell r="H274">
            <v>0</v>
          </cell>
          <cell r="I274">
            <v>0.15</v>
          </cell>
          <cell r="J274">
            <v>0</v>
          </cell>
          <cell r="K274">
            <v>0.15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F275">
            <v>0</v>
          </cell>
          <cell r="G275">
            <v>0</v>
          </cell>
          <cell r="H275">
            <v>0</v>
          </cell>
          <cell r="I275">
            <v>0.13</v>
          </cell>
          <cell r="J275">
            <v>0.17</v>
          </cell>
          <cell r="K275">
            <v>0.30000000000000004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F276">
            <v>0</v>
          </cell>
          <cell r="G276">
            <v>0</v>
          </cell>
          <cell r="H276">
            <v>0</v>
          </cell>
          <cell r="I276">
            <v>0.13</v>
          </cell>
          <cell r="J276">
            <v>0.17</v>
          </cell>
          <cell r="K276">
            <v>0.30000000000000004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F277">
            <v>0</v>
          </cell>
          <cell r="G277">
            <v>0</v>
          </cell>
          <cell r="H277">
            <v>0</v>
          </cell>
          <cell r="I277">
            <v>0.13</v>
          </cell>
          <cell r="J277">
            <v>0.17</v>
          </cell>
          <cell r="K277">
            <v>0.30000000000000004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F278">
            <v>0</v>
          </cell>
          <cell r="G278">
            <v>0</v>
          </cell>
          <cell r="H278">
            <v>0</v>
          </cell>
          <cell r="I278">
            <v>0.15</v>
          </cell>
          <cell r="J278">
            <v>0.15</v>
          </cell>
          <cell r="K278">
            <v>0.3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F279">
            <v>0</v>
          </cell>
          <cell r="G279">
            <v>0</v>
          </cell>
          <cell r="H279">
            <v>0</v>
          </cell>
          <cell r="I279">
            <v>0.15</v>
          </cell>
          <cell r="J279">
            <v>0.15</v>
          </cell>
          <cell r="K279">
            <v>0.3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F280">
            <v>0</v>
          </cell>
          <cell r="G280">
            <v>0</v>
          </cell>
          <cell r="H280">
            <v>0</v>
          </cell>
          <cell r="I280">
            <v>0.15</v>
          </cell>
          <cell r="J280">
            <v>0.15</v>
          </cell>
          <cell r="K280">
            <v>0.3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F281">
            <v>0</v>
          </cell>
          <cell r="G281">
            <v>0</v>
          </cell>
          <cell r="H281">
            <v>0</v>
          </cell>
          <cell r="I281">
            <v>0.2</v>
          </cell>
          <cell r="J281">
            <v>0.25</v>
          </cell>
          <cell r="K281">
            <v>0.45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0.2</v>
          </cell>
          <cell r="J282">
            <v>0.25</v>
          </cell>
          <cell r="K282">
            <v>0.45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F283">
            <v>0</v>
          </cell>
          <cell r="G283">
            <v>0</v>
          </cell>
          <cell r="H283">
            <v>0</v>
          </cell>
          <cell r="I283">
            <v>0.2</v>
          </cell>
          <cell r="J283">
            <v>0.25</v>
          </cell>
          <cell r="K283">
            <v>0.45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F284">
            <v>0</v>
          </cell>
          <cell r="G284">
            <v>0</v>
          </cell>
          <cell r="H284">
            <v>0</v>
          </cell>
          <cell r="I284">
            <v>0.25</v>
          </cell>
          <cell r="J284">
            <v>0.5</v>
          </cell>
          <cell r="K284">
            <v>0.75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F285">
            <v>0</v>
          </cell>
          <cell r="G285">
            <v>0</v>
          </cell>
          <cell r="H285">
            <v>0</v>
          </cell>
          <cell r="I285">
            <v>0.3</v>
          </cell>
          <cell r="J285">
            <v>0.6</v>
          </cell>
          <cell r="K285">
            <v>0.89999999999999991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F286">
            <v>0</v>
          </cell>
          <cell r="G286">
            <v>0</v>
          </cell>
          <cell r="H286">
            <v>0</v>
          </cell>
          <cell r="I286">
            <v>0.35</v>
          </cell>
          <cell r="J286">
            <v>0.85</v>
          </cell>
          <cell r="K286">
            <v>1.2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3</v>
          </cell>
        </row>
        <row r="287">
          <cell r="A287" t="str">
            <v>80S</v>
          </cell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F287">
            <v>0</v>
          </cell>
          <cell r="G287">
            <v>0</v>
          </cell>
          <cell r="H287">
            <v>0</v>
          </cell>
          <cell r="I287">
            <v>0.41</v>
          </cell>
          <cell r="J287">
            <v>0.93</v>
          </cell>
          <cell r="K287">
            <v>1.34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F288">
            <v>0</v>
          </cell>
          <cell r="G288">
            <v>0</v>
          </cell>
          <cell r="H288">
            <v>0</v>
          </cell>
          <cell r="I288">
            <v>0.51</v>
          </cell>
          <cell r="J288">
            <v>1.59</v>
          </cell>
          <cell r="K288">
            <v>2.1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F289">
            <v>0</v>
          </cell>
          <cell r="G289">
            <v>0</v>
          </cell>
          <cell r="H289">
            <v>0</v>
          </cell>
          <cell r="I289">
            <v>0.61</v>
          </cell>
          <cell r="J289">
            <v>2.69</v>
          </cell>
          <cell r="K289">
            <v>3.3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F290">
            <v>0</v>
          </cell>
          <cell r="G290">
            <v>0</v>
          </cell>
          <cell r="H290">
            <v>0</v>
          </cell>
          <cell r="I290">
            <v>0.81</v>
          </cell>
          <cell r="J290">
            <v>4.58</v>
          </cell>
          <cell r="K290">
            <v>5.3900000000000006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F291">
            <v>0</v>
          </cell>
          <cell r="G291">
            <v>0</v>
          </cell>
          <cell r="H291">
            <v>0</v>
          </cell>
          <cell r="I291">
            <v>1.01</v>
          </cell>
          <cell r="J291">
            <v>5.74</v>
          </cell>
          <cell r="K291">
            <v>6.75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F292">
            <v>0</v>
          </cell>
          <cell r="G292">
            <v>0</v>
          </cell>
          <cell r="H292">
            <v>0</v>
          </cell>
          <cell r="I292">
            <v>1.22</v>
          </cell>
          <cell r="J292">
            <v>6.73</v>
          </cell>
          <cell r="K292">
            <v>7.95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F293">
            <v>0</v>
          </cell>
          <cell r="G293">
            <v>0</v>
          </cell>
          <cell r="H293">
            <v>0</v>
          </cell>
          <cell r="I293">
            <v>0.81</v>
          </cell>
          <cell r="J293">
            <v>6.09</v>
          </cell>
          <cell r="K293">
            <v>6.9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F294">
            <v>0</v>
          </cell>
          <cell r="G294">
            <v>0</v>
          </cell>
          <cell r="H294">
            <v>0</v>
          </cell>
          <cell r="I294">
            <v>1.01</v>
          </cell>
          <cell r="J294">
            <v>11.44</v>
          </cell>
          <cell r="K294">
            <v>12.45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F295">
            <v>0</v>
          </cell>
          <cell r="G295">
            <v>0</v>
          </cell>
          <cell r="H295">
            <v>0</v>
          </cell>
          <cell r="I295">
            <v>1.22</v>
          </cell>
          <cell r="J295">
            <v>15.28</v>
          </cell>
          <cell r="K295">
            <v>16.5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F296">
            <v>0</v>
          </cell>
          <cell r="G296">
            <v>0</v>
          </cell>
          <cell r="H296">
            <v>0</v>
          </cell>
          <cell r="I296">
            <v>1.42</v>
          </cell>
          <cell r="J296">
            <v>21.07</v>
          </cell>
          <cell r="K296">
            <v>22.490000000000002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F297">
            <v>0</v>
          </cell>
          <cell r="G297">
            <v>0</v>
          </cell>
          <cell r="H297">
            <v>0</v>
          </cell>
          <cell r="I297">
            <v>1.62</v>
          </cell>
          <cell r="J297">
            <v>28.38</v>
          </cell>
          <cell r="K297">
            <v>30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F298">
            <v>0</v>
          </cell>
          <cell r="G298">
            <v>0</v>
          </cell>
          <cell r="H298">
            <v>0</v>
          </cell>
          <cell r="I298">
            <v>1.82</v>
          </cell>
          <cell r="J298">
            <v>37.17</v>
          </cell>
          <cell r="K298">
            <v>38.99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F299">
            <v>0</v>
          </cell>
          <cell r="G299">
            <v>0</v>
          </cell>
          <cell r="H299">
            <v>0</v>
          </cell>
          <cell r="I299">
            <v>2.0299999999999998</v>
          </cell>
          <cell r="J299">
            <v>45.97</v>
          </cell>
          <cell r="K299">
            <v>48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F300">
            <v>0</v>
          </cell>
          <cell r="G300">
            <v>0</v>
          </cell>
          <cell r="H300">
            <v>0</v>
          </cell>
          <cell r="I300">
            <v>2.23</v>
          </cell>
          <cell r="J300">
            <v>65.27</v>
          </cell>
          <cell r="K300">
            <v>67.5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F301">
            <v>0</v>
          </cell>
          <cell r="G301">
            <v>0</v>
          </cell>
          <cell r="H301">
            <v>0</v>
          </cell>
          <cell r="I301">
            <v>2.4300000000000002</v>
          </cell>
          <cell r="J301">
            <v>75.56</v>
          </cell>
          <cell r="K301">
            <v>77.990000000000009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F302">
            <v>0</v>
          </cell>
          <cell r="G302">
            <v>0</v>
          </cell>
          <cell r="H302">
            <v>0</v>
          </cell>
          <cell r="I302">
            <v>0.41</v>
          </cell>
          <cell r="J302">
            <v>1.84</v>
          </cell>
          <cell r="K302">
            <v>2.25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F303">
            <v>0</v>
          </cell>
          <cell r="G303">
            <v>0</v>
          </cell>
          <cell r="H303">
            <v>0</v>
          </cell>
          <cell r="I303">
            <v>0.51</v>
          </cell>
          <cell r="J303">
            <v>2.94</v>
          </cell>
          <cell r="K303">
            <v>3.45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F304">
            <v>0</v>
          </cell>
          <cell r="G304">
            <v>0</v>
          </cell>
          <cell r="H304">
            <v>0</v>
          </cell>
          <cell r="I304">
            <v>0.61</v>
          </cell>
          <cell r="J304">
            <v>4.1900000000000004</v>
          </cell>
          <cell r="K304">
            <v>4.8000000000000007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F305">
            <v>0</v>
          </cell>
          <cell r="G305">
            <v>0</v>
          </cell>
          <cell r="H305">
            <v>0</v>
          </cell>
          <cell r="I305">
            <v>0.81</v>
          </cell>
          <cell r="J305">
            <v>9.23</v>
          </cell>
          <cell r="K305">
            <v>10.040000000000001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F306">
            <v>0</v>
          </cell>
          <cell r="G306">
            <v>0</v>
          </cell>
          <cell r="H306">
            <v>0</v>
          </cell>
          <cell r="I306">
            <v>1.01</v>
          </cell>
          <cell r="J306">
            <v>12.49</v>
          </cell>
          <cell r="K306">
            <v>13.5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F307">
            <v>0</v>
          </cell>
          <cell r="G307">
            <v>0</v>
          </cell>
          <cell r="H307">
            <v>0</v>
          </cell>
          <cell r="I307">
            <v>1.22</v>
          </cell>
          <cell r="J307">
            <v>21.27</v>
          </cell>
          <cell r="K307">
            <v>22.49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F308">
            <v>0</v>
          </cell>
          <cell r="G308">
            <v>0</v>
          </cell>
          <cell r="H308">
            <v>0</v>
          </cell>
          <cell r="I308">
            <v>1.42</v>
          </cell>
          <cell r="J308">
            <v>25.58</v>
          </cell>
          <cell r="K308">
            <v>27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F309">
            <v>0</v>
          </cell>
          <cell r="G309">
            <v>0</v>
          </cell>
          <cell r="H309">
            <v>0</v>
          </cell>
          <cell r="I309">
            <v>1.62</v>
          </cell>
          <cell r="J309">
            <v>35.880000000000003</v>
          </cell>
          <cell r="K309">
            <v>37.5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F310">
            <v>0</v>
          </cell>
          <cell r="G310">
            <v>0</v>
          </cell>
          <cell r="H310">
            <v>0</v>
          </cell>
          <cell r="I310">
            <v>1.82</v>
          </cell>
          <cell r="J310">
            <v>47.68</v>
          </cell>
          <cell r="K310">
            <v>49.5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F311">
            <v>0</v>
          </cell>
          <cell r="G311">
            <v>0</v>
          </cell>
          <cell r="H311">
            <v>0</v>
          </cell>
          <cell r="I311">
            <v>2.0299999999999998</v>
          </cell>
          <cell r="J311">
            <v>62.47</v>
          </cell>
          <cell r="K311">
            <v>64.5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F312">
            <v>0</v>
          </cell>
          <cell r="G312">
            <v>0</v>
          </cell>
          <cell r="H312">
            <v>0</v>
          </cell>
          <cell r="I312">
            <v>2.23</v>
          </cell>
          <cell r="J312">
            <v>84.76</v>
          </cell>
          <cell r="K312">
            <v>86.990000000000009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F313">
            <v>0</v>
          </cell>
          <cell r="G313">
            <v>0</v>
          </cell>
          <cell r="H313">
            <v>0</v>
          </cell>
          <cell r="I313">
            <v>2.4300000000000002</v>
          </cell>
          <cell r="J313">
            <v>98.07</v>
          </cell>
          <cell r="K313">
            <v>100.5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8</v>
          </cell>
          <cell r="Q313">
            <v>0</v>
          </cell>
          <cell r="R313">
            <v>0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F314">
            <v>0</v>
          </cell>
          <cell r="G314">
            <v>0</v>
          </cell>
          <cell r="H314">
            <v>0</v>
          </cell>
          <cell r="I314">
            <v>0.81</v>
          </cell>
          <cell r="J314">
            <v>10.130000000000001</v>
          </cell>
          <cell r="K314">
            <v>10.940000000000001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F315">
            <v>0</v>
          </cell>
          <cell r="G315">
            <v>0</v>
          </cell>
          <cell r="H315">
            <v>0</v>
          </cell>
          <cell r="I315">
            <v>1.01</v>
          </cell>
          <cell r="J315">
            <v>18.48</v>
          </cell>
          <cell r="K315">
            <v>19.490000000000002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F316">
            <v>0</v>
          </cell>
          <cell r="G316">
            <v>0</v>
          </cell>
          <cell r="H316">
            <v>0</v>
          </cell>
          <cell r="I316">
            <v>1.22</v>
          </cell>
          <cell r="J316">
            <v>25.78</v>
          </cell>
          <cell r="K316">
            <v>27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F317">
            <v>0</v>
          </cell>
          <cell r="G317">
            <v>0</v>
          </cell>
          <cell r="H317">
            <v>0</v>
          </cell>
          <cell r="I317">
            <v>1.42</v>
          </cell>
          <cell r="J317">
            <v>31.58</v>
          </cell>
          <cell r="K317">
            <v>33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F318">
            <v>0</v>
          </cell>
          <cell r="G318">
            <v>0</v>
          </cell>
          <cell r="H318">
            <v>0</v>
          </cell>
          <cell r="I318">
            <v>1.62</v>
          </cell>
          <cell r="J318">
            <v>44.87</v>
          </cell>
          <cell r="K318">
            <v>46.489999999999995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F319">
            <v>0</v>
          </cell>
          <cell r="G319">
            <v>0</v>
          </cell>
          <cell r="H319">
            <v>0</v>
          </cell>
          <cell r="I319">
            <v>1.82</v>
          </cell>
          <cell r="J319">
            <v>59.68</v>
          </cell>
          <cell r="K319">
            <v>61.5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F320">
            <v>0</v>
          </cell>
          <cell r="G320">
            <v>0</v>
          </cell>
          <cell r="H320">
            <v>0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F321">
            <v>0</v>
          </cell>
          <cell r="G321">
            <v>0</v>
          </cell>
          <cell r="H321">
            <v>0</v>
          </cell>
          <cell r="I321">
            <v>2.23</v>
          </cell>
          <cell r="J321">
            <v>108.77</v>
          </cell>
          <cell r="K321">
            <v>111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F322">
            <v>0</v>
          </cell>
          <cell r="G322">
            <v>0</v>
          </cell>
          <cell r="H322">
            <v>0</v>
          </cell>
          <cell r="I322">
            <v>2.4300000000000002</v>
          </cell>
          <cell r="J322">
            <v>126.57</v>
          </cell>
          <cell r="K322">
            <v>129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F323">
            <v>0</v>
          </cell>
          <cell r="G323">
            <v>0</v>
          </cell>
          <cell r="H323">
            <v>0</v>
          </cell>
          <cell r="I323">
            <v>7.0000000000000007E-2</v>
          </cell>
          <cell r="J323">
            <v>0.08</v>
          </cell>
          <cell r="K323">
            <v>0.15000000000000002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F324">
            <v>0</v>
          </cell>
          <cell r="G324">
            <v>0</v>
          </cell>
          <cell r="H324">
            <v>0</v>
          </cell>
          <cell r="I324">
            <v>7.0000000000000007E-2</v>
          </cell>
          <cell r="J324">
            <v>0.08</v>
          </cell>
          <cell r="K324">
            <v>0.15000000000000002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F325">
            <v>0</v>
          </cell>
          <cell r="G325">
            <v>0</v>
          </cell>
          <cell r="H325">
            <v>0</v>
          </cell>
          <cell r="I325">
            <v>7.0000000000000007E-2</v>
          </cell>
          <cell r="J325">
            <v>0.08</v>
          </cell>
          <cell r="K325">
            <v>0.15000000000000002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F326">
            <v>0</v>
          </cell>
          <cell r="G326">
            <v>0</v>
          </cell>
          <cell r="H326">
            <v>0</v>
          </cell>
          <cell r="I326">
            <v>0.08</v>
          </cell>
          <cell r="J326">
            <v>7.0000000000000007E-2</v>
          </cell>
          <cell r="K326">
            <v>0.15000000000000002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F327">
            <v>0</v>
          </cell>
          <cell r="G327">
            <v>0</v>
          </cell>
          <cell r="H327">
            <v>0</v>
          </cell>
          <cell r="I327">
            <v>0.08</v>
          </cell>
          <cell r="J327">
            <v>7.0000000000000007E-2</v>
          </cell>
          <cell r="K327">
            <v>0.15000000000000002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0.08</v>
          </cell>
          <cell r="J328">
            <v>7.0000000000000007E-2</v>
          </cell>
          <cell r="K328">
            <v>0.15000000000000002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F329">
            <v>0</v>
          </cell>
          <cell r="G329">
            <v>0</v>
          </cell>
          <cell r="H329">
            <v>0</v>
          </cell>
          <cell r="I329">
            <v>0.1</v>
          </cell>
          <cell r="J329">
            <v>0.35</v>
          </cell>
          <cell r="K329">
            <v>0.44999999999999996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F330">
            <v>0</v>
          </cell>
          <cell r="G330">
            <v>0</v>
          </cell>
          <cell r="H330">
            <v>0</v>
          </cell>
          <cell r="I330">
            <v>0.1</v>
          </cell>
          <cell r="J330">
            <v>0.35</v>
          </cell>
          <cell r="K330">
            <v>0.44999999999999996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F331">
            <v>0</v>
          </cell>
          <cell r="G331">
            <v>0</v>
          </cell>
          <cell r="H331">
            <v>0</v>
          </cell>
          <cell r="I331">
            <v>0.1</v>
          </cell>
          <cell r="J331">
            <v>0.35</v>
          </cell>
          <cell r="K331">
            <v>0.44999999999999996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F332">
            <v>0</v>
          </cell>
          <cell r="G332">
            <v>0</v>
          </cell>
          <cell r="H332">
            <v>0</v>
          </cell>
          <cell r="I332">
            <v>0.13</v>
          </cell>
          <cell r="J332">
            <v>0.32</v>
          </cell>
          <cell r="K332">
            <v>0.45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F333">
            <v>0</v>
          </cell>
          <cell r="G333">
            <v>0</v>
          </cell>
          <cell r="H333">
            <v>0</v>
          </cell>
          <cell r="I333">
            <v>0.13</v>
          </cell>
          <cell r="J333">
            <v>0.32</v>
          </cell>
          <cell r="K333">
            <v>0.45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F334">
            <v>0</v>
          </cell>
          <cell r="G334">
            <v>0</v>
          </cell>
          <cell r="H334">
            <v>0</v>
          </cell>
          <cell r="I334">
            <v>0.13</v>
          </cell>
          <cell r="J334">
            <v>0.32</v>
          </cell>
          <cell r="K334">
            <v>0.45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F335">
            <v>0</v>
          </cell>
          <cell r="G335">
            <v>0</v>
          </cell>
          <cell r="H335">
            <v>0</v>
          </cell>
          <cell r="I335">
            <v>0.15</v>
          </cell>
          <cell r="J335">
            <v>0.45</v>
          </cell>
          <cell r="K335">
            <v>0.6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F336">
            <v>0</v>
          </cell>
          <cell r="G336">
            <v>0</v>
          </cell>
          <cell r="H336">
            <v>0</v>
          </cell>
          <cell r="I336">
            <v>0.15</v>
          </cell>
          <cell r="J336">
            <v>0.45</v>
          </cell>
          <cell r="K336">
            <v>0.6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F337">
            <v>0</v>
          </cell>
          <cell r="G337">
            <v>0</v>
          </cell>
          <cell r="H337">
            <v>0</v>
          </cell>
          <cell r="I337">
            <v>0.15</v>
          </cell>
          <cell r="J337">
            <v>0.45</v>
          </cell>
          <cell r="K337">
            <v>0.6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F338">
            <v>0</v>
          </cell>
          <cell r="G338">
            <v>0</v>
          </cell>
          <cell r="H338">
            <v>0</v>
          </cell>
          <cell r="I338">
            <v>0.2</v>
          </cell>
          <cell r="J338">
            <v>0.7</v>
          </cell>
          <cell r="K338">
            <v>0.89999999999999991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F339">
            <v>0</v>
          </cell>
          <cell r="G339">
            <v>0</v>
          </cell>
          <cell r="H339">
            <v>0</v>
          </cell>
          <cell r="I339">
            <v>0.2</v>
          </cell>
          <cell r="J339">
            <v>0.7</v>
          </cell>
          <cell r="K339">
            <v>0.89999999999999991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F340">
            <v>0</v>
          </cell>
          <cell r="G340">
            <v>0</v>
          </cell>
          <cell r="H340">
            <v>0</v>
          </cell>
          <cell r="I340">
            <v>0.2</v>
          </cell>
          <cell r="J340">
            <v>0.7</v>
          </cell>
          <cell r="K340">
            <v>0.89999999999999991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F341">
            <v>0</v>
          </cell>
          <cell r="G341">
            <v>0</v>
          </cell>
          <cell r="H341">
            <v>0</v>
          </cell>
          <cell r="I341">
            <v>0.25</v>
          </cell>
          <cell r="J341">
            <v>0.8</v>
          </cell>
          <cell r="K341">
            <v>1.05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F342">
            <v>0</v>
          </cell>
          <cell r="G342">
            <v>0</v>
          </cell>
          <cell r="H342">
            <v>0</v>
          </cell>
          <cell r="I342">
            <v>0.3</v>
          </cell>
          <cell r="J342">
            <v>1.5</v>
          </cell>
          <cell r="K342">
            <v>1.8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</v>
          </cell>
          <cell r="G343">
            <v>0</v>
          </cell>
          <cell r="H343">
            <v>0</v>
          </cell>
          <cell r="I343">
            <v>0.41</v>
          </cell>
          <cell r="J343">
            <v>2.59</v>
          </cell>
          <cell r="K343">
            <v>3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M344">
            <v>0</v>
          </cell>
          <cell r="N344">
            <v>0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7.04</v>
          </cell>
          <cell r="K345">
            <v>7.65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F346">
            <v>0</v>
          </cell>
          <cell r="G346">
            <v>0</v>
          </cell>
          <cell r="H346">
            <v>0</v>
          </cell>
          <cell r="I346">
            <v>0.81</v>
          </cell>
          <cell r="J346">
            <v>11.19</v>
          </cell>
          <cell r="K346">
            <v>12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F347">
            <v>0</v>
          </cell>
          <cell r="G347">
            <v>0</v>
          </cell>
          <cell r="H347">
            <v>0</v>
          </cell>
          <cell r="I347">
            <v>1.01</v>
          </cell>
          <cell r="J347">
            <v>21.48</v>
          </cell>
          <cell r="K347">
            <v>22.490000000000002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F348">
            <v>0</v>
          </cell>
          <cell r="G348">
            <v>0</v>
          </cell>
          <cell r="H348">
            <v>0</v>
          </cell>
          <cell r="I348">
            <v>1.22</v>
          </cell>
          <cell r="J348">
            <v>31.78</v>
          </cell>
          <cell r="K348">
            <v>33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F349">
            <v>0</v>
          </cell>
          <cell r="G349">
            <v>0</v>
          </cell>
          <cell r="H349">
            <v>0</v>
          </cell>
          <cell r="I349">
            <v>1.42</v>
          </cell>
          <cell r="J349">
            <v>39.07</v>
          </cell>
          <cell r="K349">
            <v>40.49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6</v>
          </cell>
        </row>
        <row r="350">
          <cell r="A350">
            <v>160</v>
          </cell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F350">
            <v>0</v>
          </cell>
          <cell r="G350">
            <v>0</v>
          </cell>
          <cell r="H350">
            <v>0</v>
          </cell>
          <cell r="I350">
            <v>1.62</v>
          </cell>
          <cell r="J350">
            <v>53.88</v>
          </cell>
          <cell r="K350">
            <v>55.5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F351">
            <v>0</v>
          </cell>
          <cell r="G351">
            <v>0</v>
          </cell>
          <cell r="H351">
            <v>0</v>
          </cell>
          <cell r="I351">
            <v>1.82</v>
          </cell>
          <cell r="J351">
            <v>71.680000000000007</v>
          </cell>
          <cell r="K351">
            <v>73.5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F352">
            <v>0</v>
          </cell>
          <cell r="G352">
            <v>0</v>
          </cell>
          <cell r="H352">
            <v>0</v>
          </cell>
          <cell r="I352">
            <v>2.0299999999999998</v>
          </cell>
          <cell r="J352">
            <v>93.97</v>
          </cell>
          <cell r="K352">
            <v>96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132.77000000000001</v>
          </cell>
          <cell r="K353">
            <v>135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F354">
            <v>0</v>
          </cell>
          <cell r="G354">
            <v>0</v>
          </cell>
          <cell r="H354">
            <v>0</v>
          </cell>
          <cell r="I354">
            <v>2.4300000000000002</v>
          </cell>
          <cell r="J354">
            <v>162.56</v>
          </cell>
          <cell r="K354">
            <v>164.99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7.0000000000000007E-2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F356">
            <v>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7.0000000000000007E-2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F357">
            <v>0</v>
          </cell>
          <cell r="G357">
            <v>0</v>
          </cell>
          <cell r="H357">
            <v>0</v>
          </cell>
          <cell r="I357">
            <v>7.0000000000000007E-2</v>
          </cell>
          <cell r="J357">
            <v>0</v>
          </cell>
          <cell r="K357">
            <v>7.0000000000000007E-2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7.0000000000000007E-2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F359">
            <v>0</v>
          </cell>
          <cell r="G359">
            <v>0</v>
          </cell>
          <cell r="H359">
            <v>0</v>
          </cell>
          <cell r="I359">
            <v>7.0000000000000007E-2</v>
          </cell>
          <cell r="J359">
            <v>0</v>
          </cell>
          <cell r="K359">
            <v>7.0000000000000007E-2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7.0000000000000007E-2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F361">
            <v>0</v>
          </cell>
          <cell r="G361">
            <v>0</v>
          </cell>
          <cell r="H361">
            <v>0</v>
          </cell>
          <cell r="I361">
            <v>7.0000000000000007E-2</v>
          </cell>
          <cell r="J361">
            <v>0</v>
          </cell>
          <cell r="K361">
            <v>7.0000000000000007E-2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F362">
            <v>0</v>
          </cell>
          <cell r="G362">
            <v>0</v>
          </cell>
          <cell r="H362">
            <v>0</v>
          </cell>
          <cell r="I362">
            <v>7.0000000000000007E-2</v>
          </cell>
          <cell r="J362">
            <v>0</v>
          </cell>
          <cell r="K362">
            <v>7.0000000000000007E-2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F363">
            <v>0</v>
          </cell>
          <cell r="G363">
            <v>0</v>
          </cell>
          <cell r="H363">
            <v>0</v>
          </cell>
          <cell r="I363">
            <v>7.0000000000000007E-2</v>
          </cell>
          <cell r="J363">
            <v>0</v>
          </cell>
          <cell r="K363">
            <v>7.0000000000000007E-2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F364">
            <v>0</v>
          </cell>
          <cell r="G364">
            <v>0</v>
          </cell>
          <cell r="H364">
            <v>0</v>
          </cell>
          <cell r="I364">
            <v>7.0000000000000007E-2</v>
          </cell>
          <cell r="J364">
            <v>0</v>
          </cell>
          <cell r="K364">
            <v>7.0000000000000007E-2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F365">
            <v>0</v>
          </cell>
          <cell r="G365">
            <v>0</v>
          </cell>
          <cell r="H365">
            <v>0</v>
          </cell>
          <cell r="I365">
            <v>7.0000000000000007E-2</v>
          </cell>
          <cell r="J365">
            <v>0</v>
          </cell>
          <cell r="K365">
            <v>7.0000000000000007E-2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7.0000000000000007E-2</v>
          </cell>
          <cell r="J366">
            <v>0</v>
          </cell>
          <cell r="K366">
            <v>7.0000000000000007E-2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F367">
            <v>0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>
            <v>7.0000000000000007E-2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F368">
            <v>0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>
            <v>7.0000000000000007E-2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F369">
            <v>0</v>
          </cell>
          <cell r="G369">
            <v>0</v>
          </cell>
          <cell r="H369">
            <v>0</v>
          </cell>
          <cell r="I369">
            <v>7.0000000000000007E-2</v>
          </cell>
          <cell r="J369">
            <v>0</v>
          </cell>
          <cell r="K369">
            <v>7.0000000000000007E-2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F370">
            <v>0</v>
          </cell>
          <cell r="G370">
            <v>0</v>
          </cell>
          <cell r="H370">
            <v>0</v>
          </cell>
          <cell r="I370">
            <v>0.12</v>
          </cell>
          <cell r="J370">
            <v>0</v>
          </cell>
          <cell r="K370">
            <v>0.12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0.12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0.12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0.15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0.15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F375">
            <v>0</v>
          </cell>
          <cell r="G375">
            <v>0</v>
          </cell>
          <cell r="H375">
            <v>0</v>
          </cell>
          <cell r="I375">
            <v>0.15</v>
          </cell>
          <cell r="J375">
            <v>0</v>
          </cell>
          <cell r="K375">
            <v>0.15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F376">
            <v>0</v>
          </cell>
          <cell r="G376">
            <v>0</v>
          </cell>
          <cell r="H376">
            <v>0</v>
          </cell>
          <cell r="I376">
            <v>0.15</v>
          </cell>
          <cell r="J376">
            <v>0</v>
          </cell>
          <cell r="K376">
            <v>0.15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F377">
            <v>0</v>
          </cell>
          <cell r="G377">
            <v>0</v>
          </cell>
          <cell r="H377">
            <v>0</v>
          </cell>
          <cell r="I377">
            <v>0.15</v>
          </cell>
          <cell r="J377">
            <v>0</v>
          </cell>
          <cell r="K377">
            <v>0.15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F378">
            <v>0</v>
          </cell>
          <cell r="G378">
            <v>0</v>
          </cell>
          <cell r="H378">
            <v>0</v>
          </cell>
          <cell r="I378">
            <v>0.15</v>
          </cell>
          <cell r="J378">
            <v>0</v>
          </cell>
          <cell r="K378">
            <v>0.15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F379">
            <v>0</v>
          </cell>
          <cell r="G379">
            <v>0</v>
          </cell>
          <cell r="H379">
            <v>0</v>
          </cell>
          <cell r="I379">
            <v>0.3</v>
          </cell>
          <cell r="J379">
            <v>0</v>
          </cell>
          <cell r="K379">
            <v>0.3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F380">
            <v>0</v>
          </cell>
          <cell r="G380">
            <v>0</v>
          </cell>
          <cell r="H380">
            <v>0</v>
          </cell>
          <cell r="I380">
            <v>0.3</v>
          </cell>
          <cell r="J380">
            <v>0</v>
          </cell>
          <cell r="K380">
            <v>0.3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F381">
            <v>0</v>
          </cell>
          <cell r="G381">
            <v>0</v>
          </cell>
          <cell r="H381">
            <v>0</v>
          </cell>
          <cell r="I381">
            <v>0.3</v>
          </cell>
          <cell r="J381">
            <v>0</v>
          </cell>
          <cell r="K381">
            <v>0.3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0.2</v>
          </cell>
          <cell r="K382">
            <v>0.45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0.3</v>
          </cell>
          <cell r="K383">
            <v>0.6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0.4</v>
          </cell>
          <cell r="K384">
            <v>0.75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F385">
            <v>0</v>
          </cell>
          <cell r="G385">
            <v>0</v>
          </cell>
          <cell r="H385">
            <v>0</v>
          </cell>
          <cell r="I385">
            <v>0.41</v>
          </cell>
          <cell r="J385">
            <v>0.49</v>
          </cell>
          <cell r="K385">
            <v>0.89999999999999991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0.54</v>
          </cell>
          <cell r="K386">
            <v>1.05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F387">
            <v>0</v>
          </cell>
          <cell r="G387">
            <v>0</v>
          </cell>
          <cell r="H387">
            <v>0</v>
          </cell>
          <cell r="I387">
            <v>0.61</v>
          </cell>
          <cell r="J387">
            <v>1.04</v>
          </cell>
          <cell r="K387">
            <v>1.65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F388">
            <v>0</v>
          </cell>
          <cell r="G388">
            <v>0</v>
          </cell>
          <cell r="H388">
            <v>0</v>
          </cell>
          <cell r="I388">
            <v>0.81</v>
          </cell>
          <cell r="J388">
            <v>1.73</v>
          </cell>
          <cell r="K388">
            <v>2.54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F389">
            <v>0</v>
          </cell>
          <cell r="G389">
            <v>0</v>
          </cell>
          <cell r="H389">
            <v>0</v>
          </cell>
          <cell r="I389">
            <v>1.01</v>
          </cell>
          <cell r="J389">
            <v>3.04</v>
          </cell>
          <cell r="K389">
            <v>4.05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3.28</v>
          </cell>
          <cell r="K390">
            <v>4.5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F391">
            <v>0</v>
          </cell>
          <cell r="G391">
            <v>0</v>
          </cell>
          <cell r="H391">
            <v>0</v>
          </cell>
          <cell r="I391">
            <v>1.42</v>
          </cell>
          <cell r="J391">
            <v>3.97</v>
          </cell>
          <cell r="K391">
            <v>5.3900000000000006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4.68</v>
          </cell>
          <cell r="K392">
            <v>6.3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F393">
            <v>0</v>
          </cell>
          <cell r="G393">
            <v>0</v>
          </cell>
          <cell r="H393">
            <v>0</v>
          </cell>
          <cell r="I393">
            <v>1.82</v>
          </cell>
          <cell r="J393">
            <v>5.38</v>
          </cell>
          <cell r="K393">
            <v>7.2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5.47</v>
          </cell>
          <cell r="K394">
            <v>7.5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F395">
            <v>0</v>
          </cell>
          <cell r="G395">
            <v>0</v>
          </cell>
          <cell r="H395">
            <v>0</v>
          </cell>
          <cell r="I395">
            <v>2.23</v>
          </cell>
          <cell r="J395">
            <v>6.47</v>
          </cell>
          <cell r="K395">
            <v>8.6999999999999993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F396">
            <v>0</v>
          </cell>
          <cell r="G396">
            <v>0</v>
          </cell>
          <cell r="H396">
            <v>0</v>
          </cell>
          <cell r="I396">
            <v>2.4300000000000002</v>
          </cell>
          <cell r="J396">
            <v>6.57</v>
          </cell>
          <cell r="K396">
            <v>9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F397">
            <v>0</v>
          </cell>
          <cell r="G397">
            <v>0</v>
          </cell>
          <cell r="H397">
            <v>0</v>
          </cell>
          <cell r="I397">
            <v>2.64</v>
          </cell>
          <cell r="J397">
            <v>7.7</v>
          </cell>
          <cell r="K397">
            <v>10.34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F398">
            <v>0</v>
          </cell>
          <cell r="G398">
            <v>0</v>
          </cell>
          <cell r="H398">
            <v>0</v>
          </cell>
          <cell r="I398">
            <v>2.84</v>
          </cell>
          <cell r="J398">
            <v>8.25</v>
          </cell>
          <cell r="K398">
            <v>11.09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F399">
            <v>0</v>
          </cell>
          <cell r="G399">
            <v>0</v>
          </cell>
          <cell r="H399">
            <v>0</v>
          </cell>
          <cell r="I399">
            <v>3.04</v>
          </cell>
          <cell r="J399">
            <v>8.9600000000000009</v>
          </cell>
          <cell r="K399">
            <v>12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F400">
            <v>0</v>
          </cell>
          <cell r="G400">
            <v>0</v>
          </cell>
          <cell r="H400">
            <v>0</v>
          </cell>
          <cell r="I400">
            <v>3.24</v>
          </cell>
          <cell r="J400">
            <v>9.51</v>
          </cell>
          <cell r="K400">
            <v>12.75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F401">
            <v>0</v>
          </cell>
          <cell r="G401">
            <v>0</v>
          </cell>
          <cell r="H401">
            <v>0</v>
          </cell>
          <cell r="I401">
            <v>3.45</v>
          </cell>
          <cell r="J401">
            <v>10.050000000000001</v>
          </cell>
          <cell r="K401">
            <v>13.5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F402">
            <v>0</v>
          </cell>
          <cell r="G402">
            <v>0</v>
          </cell>
          <cell r="H402">
            <v>0</v>
          </cell>
          <cell r="I402">
            <v>3.65</v>
          </cell>
          <cell r="J402">
            <v>10.6</v>
          </cell>
          <cell r="K402">
            <v>14.25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11.23</v>
          </cell>
          <cell r="K403">
            <v>15.08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F404">
            <v>0</v>
          </cell>
          <cell r="G404">
            <v>0</v>
          </cell>
          <cell r="H404">
            <v>0</v>
          </cell>
          <cell r="I404">
            <v>4.0599999999999996</v>
          </cell>
          <cell r="J404">
            <v>11.66</v>
          </cell>
          <cell r="K404">
            <v>15.719999999999999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F405">
            <v>0</v>
          </cell>
          <cell r="G405">
            <v>0</v>
          </cell>
          <cell r="H405">
            <v>0</v>
          </cell>
          <cell r="I405">
            <v>4.26</v>
          </cell>
          <cell r="J405">
            <v>12.24</v>
          </cell>
          <cell r="K405">
            <v>16.5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F406">
            <v>0</v>
          </cell>
          <cell r="G406">
            <v>0</v>
          </cell>
          <cell r="H406">
            <v>0</v>
          </cell>
          <cell r="I406">
            <v>4.47</v>
          </cell>
          <cell r="J406">
            <v>17.54</v>
          </cell>
          <cell r="K406">
            <v>22.009999999999998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F407">
            <v>0</v>
          </cell>
          <cell r="G407">
            <v>0</v>
          </cell>
          <cell r="H407">
            <v>0</v>
          </cell>
          <cell r="I407">
            <v>4.67</v>
          </cell>
          <cell r="J407">
            <v>18.329999999999998</v>
          </cell>
          <cell r="K407">
            <v>23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19.13</v>
          </cell>
          <cell r="K408">
            <v>24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7.0000000000000007E-2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7.0000000000000007E-2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F411">
            <v>0</v>
          </cell>
          <cell r="G411">
            <v>0</v>
          </cell>
          <cell r="H411">
            <v>0</v>
          </cell>
          <cell r="I411">
            <v>7.0000000000000007E-2</v>
          </cell>
          <cell r="J411">
            <v>0</v>
          </cell>
          <cell r="K411">
            <v>7.0000000000000007E-2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F412">
            <v>0</v>
          </cell>
          <cell r="G412">
            <v>0</v>
          </cell>
          <cell r="H412">
            <v>0</v>
          </cell>
          <cell r="I412">
            <v>7.0000000000000007E-2</v>
          </cell>
          <cell r="J412">
            <v>0</v>
          </cell>
          <cell r="K412">
            <v>7.0000000000000007E-2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F413">
            <v>0</v>
          </cell>
          <cell r="G413">
            <v>0</v>
          </cell>
          <cell r="H413">
            <v>0</v>
          </cell>
          <cell r="I413">
            <v>7.0000000000000007E-2</v>
          </cell>
          <cell r="J413">
            <v>0</v>
          </cell>
          <cell r="K413">
            <v>7.0000000000000007E-2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F414">
            <v>0</v>
          </cell>
          <cell r="G414">
            <v>0</v>
          </cell>
          <cell r="H414">
            <v>0</v>
          </cell>
          <cell r="I414">
            <v>7.0000000000000007E-2</v>
          </cell>
          <cell r="J414">
            <v>0</v>
          </cell>
          <cell r="K414">
            <v>7.0000000000000007E-2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F416">
            <v>0</v>
          </cell>
          <cell r="G416">
            <v>0</v>
          </cell>
          <cell r="H416">
            <v>0</v>
          </cell>
          <cell r="I416">
            <v>7.0000000000000007E-2</v>
          </cell>
          <cell r="J416">
            <v>0</v>
          </cell>
          <cell r="K416">
            <v>7.0000000000000007E-2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F417">
            <v>0</v>
          </cell>
          <cell r="G417">
            <v>0</v>
          </cell>
          <cell r="H417">
            <v>0</v>
          </cell>
          <cell r="I417">
            <v>7.0000000000000007E-2</v>
          </cell>
          <cell r="J417">
            <v>0</v>
          </cell>
          <cell r="K417">
            <v>7.0000000000000007E-2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F419">
            <v>0</v>
          </cell>
          <cell r="G419">
            <v>0</v>
          </cell>
          <cell r="H419">
            <v>0</v>
          </cell>
          <cell r="I419">
            <v>7.0000000000000007E-2</v>
          </cell>
          <cell r="J419">
            <v>0</v>
          </cell>
          <cell r="K419">
            <v>7.0000000000000007E-2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F420">
            <v>0</v>
          </cell>
          <cell r="G420">
            <v>0</v>
          </cell>
          <cell r="H420">
            <v>0</v>
          </cell>
          <cell r="I420">
            <v>7.0000000000000007E-2</v>
          </cell>
          <cell r="J420">
            <v>0</v>
          </cell>
          <cell r="K420">
            <v>7.0000000000000007E-2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F421">
            <v>0</v>
          </cell>
          <cell r="G421">
            <v>0</v>
          </cell>
          <cell r="H421">
            <v>0</v>
          </cell>
          <cell r="I421">
            <v>7.0000000000000007E-2</v>
          </cell>
          <cell r="J421">
            <v>0</v>
          </cell>
          <cell r="K421">
            <v>7.0000000000000007E-2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F422">
            <v>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0</v>
          </cell>
          <cell r="K422">
            <v>7.0000000000000007E-2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F423">
            <v>0</v>
          </cell>
          <cell r="G423">
            <v>0</v>
          </cell>
          <cell r="H423">
            <v>0</v>
          </cell>
          <cell r="I423">
            <v>7.0000000000000007E-2</v>
          </cell>
          <cell r="J423">
            <v>0</v>
          </cell>
          <cell r="K423">
            <v>7.0000000000000007E-2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F424">
            <v>0</v>
          </cell>
          <cell r="G424">
            <v>0</v>
          </cell>
          <cell r="H424">
            <v>0</v>
          </cell>
          <cell r="I424">
            <v>0.15</v>
          </cell>
          <cell r="J424">
            <v>0</v>
          </cell>
          <cell r="K424">
            <v>0.15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F425">
            <v>0</v>
          </cell>
          <cell r="G425">
            <v>0</v>
          </cell>
          <cell r="H425">
            <v>0</v>
          </cell>
          <cell r="I425">
            <v>0.15</v>
          </cell>
          <cell r="J425">
            <v>0</v>
          </cell>
          <cell r="K425">
            <v>0.15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F426">
            <v>0</v>
          </cell>
          <cell r="G426">
            <v>0</v>
          </cell>
          <cell r="H426">
            <v>0</v>
          </cell>
          <cell r="I426">
            <v>0.15</v>
          </cell>
          <cell r="J426">
            <v>0</v>
          </cell>
          <cell r="K426">
            <v>0.15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F427">
            <v>0</v>
          </cell>
          <cell r="G427">
            <v>0</v>
          </cell>
          <cell r="H427">
            <v>0</v>
          </cell>
          <cell r="I427">
            <v>0.13</v>
          </cell>
          <cell r="J427">
            <v>0.17</v>
          </cell>
          <cell r="K427">
            <v>0.30000000000000004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F428">
            <v>0</v>
          </cell>
          <cell r="G428">
            <v>0</v>
          </cell>
          <cell r="H428">
            <v>0</v>
          </cell>
          <cell r="I428">
            <v>0.13</v>
          </cell>
          <cell r="J428">
            <v>0.17</v>
          </cell>
          <cell r="K428">
            <v>0.30000000000000004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F430">
            <v>0</v>
          </cell>
          <cell r="G430">
            <v>0</v>
          </cell>
          <cell r="H430">
            <v>0</v>
          </cell>
          <cell r="I430">
            <v>0.15</v>
          </cell>
          <cell r="J430">
            <v>0.15</v>
          </cell>
          <cell r="K430">
            <v>0.3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0.15</v>
          </cell>
          <cell r="K431">
            <v>0.3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F432">
            <v>0</v>
          </cell>
          <cell r="G432">
            <v>0</v>
          </cell>
          <cell r="H432">
            <v>0</v>
          </cell>
          <cell r="I432">
            <v>0.15</v>
          </cell>
          <cell r="J432">
            <v>0.15</v>
          </cell>
          <cell r="K432">
            <v>0.3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0.25</v>
          </cell>
          <cell r="K433">
            <v>0.45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F434">
            <v>0</v>
          </cell>
          <cell r="G434">
            <v>0</v>
          </cell>
          <cell r="H434">
            <v>0</v>
          </cell>
          <cell r="I434">
            <v>0.2</v>
          </cell>
          <cell r="J434">
            <v>0.25</v>
          </cell>
          <cell r="K434">
            <v>0.45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F435">
            <v>0</v>
          </cell>
          <cell r="G435">
            <v>0</v>
          </cell>
          <cell r="H435">
            <v>0</v>
          </cell>
          <cell r="I435">
            <v>0.2</v>
          </cell>
          <cell r="J435">
            <v>0.25</v>
          </cell>
          <cell r="K435">
            <v>0.45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F436">
            <v>0</v>
          </cell>
          <cell r="G436">
            <v>0</v>
          </cell>
          <cell r="H436">
            <v>0</v>
          </cell>
          <cell r="I436">
            <v>0.25</v>
          </cell>
          <cell r="J436">
            <v>0.5</v>
          </cell>
          <cell r="K436">
            <v>0.75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0.3</v>
          </cell>
          <cell r="J437">
            <v>0.6</v>
          </cell>
          <cell r="K437">
            <v>0.89999999999999991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F438">
            <v>0</v>
          </cell>
          <cell r="G438">
            <v>0</v>
          </cell>
          <cell r="H438">
            <v>0</v>
          </cell>
          <cell r="I438">
            <v>0.35</v>
          </cell>
          <cell r="J438">
            <v>0.85</v>
          </cell>
          <cell r="K438">
            <v>1.2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0.93</v>
          </cell>
          <cell r="K439">
            <v>1.34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2.69</v>
          </cell>
          <cell r="K441">
            <v>3.3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F442">
            <v>0</v>
          </cell>
          <cell r="G442">
            <v>0</v>
          </cell>
          <cell r="H442">
            <v>0</v>
          </cell>
          <cell r="I442">
            <v>0.81</v>
          </cell>
          <cell r="J442">
            <v>4.58</v>
          </cell>
          <cell r="K442">
            <v>5.3900000000000006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F443">
            <v>0</v>
          </cell>
          <cell r="G443">
            <v>0</v>
          </cell>
          <cell r="H443">
            <v>0</v>
          </cell>
          <cell r="I443">
            <v>1.01</v>
          </cell>
          <cell r="J443">
            <v>5.74</v>
          </cell>
          <cell r="K443">
            <v>6.75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6.73</v>
          </cell>
          <cell r="K444">
            <v>7.95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7.28</v>
          </cell>
          <cell r="K445">
            <v>8.6999999999999993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8.42</v>
          </cell>
          <cell r="K446">
            <v>10.039999999999999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F447">
            <v>0</v>
          </cell>
          <cell r="G447">
            <v>0</v>
          </cell>
          <cell r="H447">
            <v>0</v>
          </cell>
          <cell r="I447">
            <v>1.82</v>
          </cell>
          <cell r="J447">
            <v>9.42</v>
          </cell>
          <cell r="K447">
            <v>11.24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F448">
            <v>0</v>
          </cell>
          <cell r="G448">
            <v>0</v>
          </cell>
          <cell r="H448">
            <v>0</v>
          </cell>
          <cell r="I448">
            <v>2.0299999999999998</v>
          </cell>
          <cell r="J448">
            <v>10.42</v>
          </cell>
          <cell r="K448">
            <v>12.45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F449">
            <v>0</v>
          </cell>
          <cell r="G449">
            <v>0</v>
          </cell>
          <cell r="H449">
            <v>0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F450">
            <v>0</v>
          </cell>
          <cell r="G450">
            <v>0</v>
          </cell>
          <cell r="H450">
            <v>0</v>
          </cell>
          <cell r="I450">
            <v>2.4300000000000002</v>
          </cell>
          <cell r="J450">
            <v>12.57</v>
          </cell>
          <cell r="K450">
            <v>15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F452">
            <v>0</v>
          </cell>
          <cell r="G452">
            <v>0</v>
          </cell>
          <cell r="H452">
            <v>0</v>
          </cell>
          <cell r="I452">
            <v>2.84</v>
          </cell>
          <cell r="J452">
            <v>15.16</v>
          </cell>
          <cell r="K452">
            <v>18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F453">
            <v>0</v>
          </cell>
          <cell r="G453">
            <v>0</v>
          </cell>
          <cell r="H453">
            <v>0</v>
          </cell>
          <cell r="I453">
            <v>3.04</v>
          </cell>
          <cell r="J453">
            <v>16.45</v>
          </cell>
          <cell r="K453">
            <v>19.489999999999998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F454">
            <v>0</v>
          </cell>
          <cell r="G454">
            <v>0</v>
          </cell>
          <cell r="H454">
            <v>0</v>
          </cell>
          <cell r="I454">
            <v>3.24</v>
          </cell>
          <cell r="J454">
            <v>17.75</v>
          </cell>
          <cell r="K454">
            <v>20.990000000000002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F455">
            <v>0</v>
          </cell>
          <cell r="G455">
            <v>0</v>
          </cell>
          <cell r="H455">
            <v>0</v>
          </cell>
          <cell r="I455">
            <v>3.45</v>
          </cell>
          <cell r="J455">
            <v>18.54</v>
          </cell>
          <cell r="K455">
            <v>21.99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F456">
            <v>0</v>
          </cell>
          <cell r="G456">
            <v>0</v>
          </cell>
          <cell r="H456">
            <v>0</v>
          </cell>
          <cell r="I456">
            <v>3.65</v>
          </cell>
          <cell r="J456">
            <v>18.84</v>
          </cell>
          <cell r="K456">
            <v>22.49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F457">
            <v>0</v>
          </cell>
          <cell r="G457">
            <v>0</v>
          </cell>
          <cell r="H457">
            <v>0</v>
          </cell>
          <cell r="I457">
            <v>3.85</v>
          </cell>
          <cell r="J457">
            <v>19.89</v>
          </cell>
          <cell r="K457">
            <v>23.740000000000002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F458">
            <v>0</v>
          </cell>
          <cell r="G458">
            <v>0</v>
          </cell>
          <cell r="H458">
            <v>0</v>
          </cell>
          <cell r="I458">
            <v>4.0599999999999996</v>
          </cell>
          <cell r="J458">
            <v>21.66</v>
          </cell>
          <cell r="K458">
            <v>25.72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F459">
            <v>0</v>
          </cell>
          <cell r="G459">
            <v>0</v>
          </cell>
          <cell r="H459">
            <v>0</v>
          </cell>
          <cell r="I459">
            <v>4.26</v>
          </cell>
          <cell r="J459">
            <v>22.74</v>
          </cell>
          <cell r="K459">
            <v>27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F460">
            <v>0</v>
          </cell>
          <cell r="G460">
            <v>0</v>
          </cell>
          <cell r="H460">
            <v>0</v>
          </cell>
          <cell r="I460">
            <v>4.47</v>
          </cell>
          <cell r="J460">
            <v>27.16</v>
          </cell>
          <cell r="K460">
            <v>31.63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F461">
            <v>0</v>
          </cell>
          <cell r="G461">
            <v>0</v>
          </cell>
          <cell r="H461">
            <v>0</v>
          </cell>
          <cell r="I461">
            <v>4.67</v>
          </cell>
          <cell r="J461">
            <v>28.4</v>
          </cell>
          <cell r="K461">
            <v>33.07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F462">
            <v>0</v>
          </cell>
          <cell r="G462">
            <v>0</v>
          </cell>
          <cell r="H462">
            <v>0</v>
          </cell>
          <cell r="I462">
            <v>4.87</v>
          </cell>
          <cell r="J462">
            <v>29.63</v>
          </cell>
          <cell r="K462">
            <v>34.5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F463">
            <v>0</v>
          </cell>
          <cell r="G463">
            <v>0</v>
          </cell>
          <cell r="H463">
            <v>0</v>
          </cell>
          <cell r="I463">
            <v>7.0000000000000007E-2</v>
          </cell>
          <cell r="J463">
            <v>0.23</v>
          </cell>
          <cell r="K463">
            <v>0.30000000000000004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F464">
            <v>0</v>
          </cell>
          <cell r="G464">
            <v>0</v>
          </cell>
          <cell r="H464">
            <v>0</v>
          </cell>
          <cell r="I464">
            <v>7.0000000000000007E-2</v>
          </cell>
          <cell r="J464">
            <v>0.23</v>
          </cell>
          <cell r="K464">
            <v>0.30000000000000004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F465">
            <v>0</v>
          </cell>
          <cell r="G465">
            <v>0</v>
          </cell>
          <cell r="H465">
            <v>0</v>
          </cell>
          <cell r="I465">
            <v>7.0000000000000007E-2</v>
          </cell>
          <cell r="J465">
            <v>0.23</v>
          </cell>
          <cell r="K465">
            <v>0.30000000000000004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2</v>
          </cell>
          <cell r="Q465">
            <v>0</v>
          </cell>
          <cell r="R465">
            <v>0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F466">
            <v>0</v>
          </cell>
          <cell r="G466">
            <v>0</v>
          </cell>
          <cell r="H466">
            <v>0</v>
          </cell>
          <cell r="I466">
            <v>0.08</v>
          </cell>
          <cell r="J466">
            <v>0.22</v>
          </cell>
          <cell r="K466">
            <v>0.3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F467">
            <v>0</v>
          </cell>
          <cell r="G467">
            <v>0</v>
          </cell>
          <cell r="H467">
            <v>0</v>
          </cell>
          <cell r="I467">
            <v>0.08</v>
          </cell>
          <cell r="J467">
            <v>0.22</v>
          </cell>
          <cell r="K467">
            <v>0.3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F468">
            <v>0</v>
          </cell>
          <cell r="G468">
            <v>0</v>
          </cell>
          <cell r="H468">
            <v>0</v>
          </cell>
          <cell r="I468">
            <v>0.08</v>
          </cell>
          <cell r="J468">
            <v>0.22</v>
          </cell>
          <cell r="K468">
            <v>0.3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F469">
            <v>0</v>
          </cell>
          <cell r="G469">
            <v>0</v>
          </cell>
          <cell r="H469">
            <v>0</v>
          </cell>
          <cell r="I469">
            <v>0.1</v>
          </cell>
          <cell r="J469">
            <v>0.5</v>
          </cell>
          <cell r="K469">
            <v>0.6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F470">
            <v>0</v>
          </cell>
          <cell r="G470">
            <v>0</v>
          </cell>
          <cell r="H470">
            <v>0</v>
          </cell>
          <cell r="I470">
            <v>0.1</v>
          </cell>
          <cell r="J470">
            <v>0.5</v>
          </cell>
          <cell r="K470">
            <v>0.6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F471">
            <v>0</v>
          </cell>
          <cell r="G471">
            <v>0</v>
          </cell>
          <cell r="H471">
            <v>0</v>
          </cell>
          <cell r="I471">
            <v>0.1</v>
          </cell>
          <cell r="J471">
            <v>0.5</v>
          </cell>
          <cell r="K471">
            <v>0.6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F472">
            <v>0</v>
          </cell>
          <cell r="G472">
            <v>0</v>
          </cell>
          <cell r="H472">
            <v>0</v>
          </cell>
          <cell r="I472">
            <v>0.13</v>
          </cell>
          <cell r="J472">
            <v>0.67</v>
          </cell>
          <cell r="K472">
            <v>0.8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F473">
            <v>0</v>
          </cell>
          <cell r="G473">
            <v>0</v>
          </cell>
          <cell r="H473">
            <v>0</v>
          </cell>
          <cell r="I473">
            <v>0.13</v>
          </cell>
          <cell r="J473">
            <v>0.67</v>
          </cell>
          <cell r="K473">
            <v>0.8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F474">
            <v>0</v>
          </cell>
          <cell r="G474">
            <v>0</v>
          </cell>
          <cell r="H474">
            <v>0</v>
          </cell>
          <cell r="I474">
            <v>0.13</v>
          </cell>
          <cell r="J474">
            <v>0.67</v>
          </cell>
          <cell r="K474">
            <v>0.8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F475">
            <v>0</v>
          </cell>
          <cell r="G475">
            <v>0</v>
          </cell>
          <cell r="H475">
            <v>0</v>
          </cell>
          <cell r="I475">
            <v>0.15</v>
          </cell>
          <cell r="J475">
            <v>0.75</v>
          </cell>
          <cell r="K475">
            <v>0.9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F476">
            <v>0</v>
          </cell>
          <cell r="G476">
            <v>0</v>
          </cell>
          <cell r="H476">
            <v>0</v>
          </cell>
          <cell r="I476">
            <v>0.15</v>
          </cell>
          <cell r="J476">
            <v>0.75</v>
          </cell>
          <cell r="K476">
            <v>0.9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F477">
            <v>0</v>
          </cell>
          <cell r="G477">
            <v>0</v>
          </cell>
          <cell r="H477">
            <v>0</v>
          </cell>
          <cell r="I477">
            <v>0.15</v>
          </cell>
          <cell r="J477">
            <v>0.75</v>
          </cell>
          <cell r="K477">
            <v>0.9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G478">
            <v>0</v>
          </cell>
          <cell r="H478">
            <v>0</v>
          </cell>
          <cell r="I478">
            <v>0.2</v>
          </cell>
          <cell r="J478">
            <v>1</v>
          </cell>
          <cell r="K478">
            <v>1.2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F479">
            <v>0</v>
          </cell>
          <cell r="G479">
            <v>0</v>
          </cell>
          <cell r="H479">
            <v>0</v>
          </cell>
          <cell r="I479">
            <v>0.2</v>
          </cell>
          <cell r="J479">
            <v>1</v>
          </cell>
          <cell r="K479">
            <v>1.2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F480">
            <v>0</v>
          </cell>
          <cell r="G480">
            <v>0</v>
          </cell>
          <cell r="H480">
            <v>0</v>
          </cell>
          <cell r="I480">
            <v>0.2</v>
          </cell>
          <cell r="J480">
            <v>1</v>
          </cell>
          <cell r="K480">
            <v>1.2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F481">
            <v>0</v>
          </cell>
          <cell r="G481">
            <v>0</v>
          </cell>
          <cell r="H481">
            <v>0</v>
          </cell>
          <cell r="I481">
            <v>0.25</v>
          </cell>
          <cell r="J481">
            <v>1.7</v>
          </cell>
          <cell r="K481">
            <v>1.95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F482">
            <v>0</v>
          </cell>
          <cell r="G482">
            <v>0</v>
          </cell>
          <cell r="H482">
            <v>0</v>
          </cell>
          <cell r="I482">
            <v>0.3</v>
          </cell>
          <cell r="J482">
            <v>2.39</v>
          </cell>
          <cell r="K482">
            <v>2.69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F483">
            <v>0</v>
          </cell>
          <cell r="G483">
            <v>0</v>
          </cell>
          <cell r="H483">
            <v>0</v>
          </cell>
          <cell r="I483">
            <v>0.41</v>
          </cell>
          <cell r="J483">
            <v>4.09</v>
          </cell>
          <cell r="K483">
            <v>4.5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F484">
            <v>0</v>
          </cell>
          <cell r="G484">
            <v>0</v>
          </cell>
          <cell r="H484">
            <v>0</v>
          </cell>
          <cell r="I484">
            <v>0.51</v>
          </cell>
          <cell r="J484">
            <v>4.43</v>
          </cell>
          <cell r="K484">
            <v>4.9399999999999995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F485">
            <v>0</v>
          </cell>
          <cell r="G485">
            <v>0</v>
          </cell>
          <cell r="H485">
            <v>0</v>
          </cell>
          <cell r="I485">
            <v>0.61</v>
          </cell>
          <cell r="J485">
            <v>8.09</v>
          </cell>
          <cell r="K485">
            <v>8.6999999999999993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F486">
            <v>0</v>
          </cell>
          <cell r="G486">
            <v>0</v>
          </cell>
          <cell r="H486">
            <v>0</v>
          </cell>
          <cell r="I486">
            <v>0.81</v>
          </cell>
          <cell r="J486">
            <v>11.49</v>
          </cell>
          <cell r="K486">
            <v>12.3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F487">
            <v>0</v>
          </cell>
          <cell r="G487">
            <v>0</v>
          </cell>
          <cell r="H487">
            <v>0</v>
          </cell>
          <cell r="I487">
            <v>1.01</v>
          </cell>
          <cell r="J487">
            <v>18.489999999999998</v>
          </cell>
          <cell r="K487">
            <v>19.5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F488">
            <v>0</v>
          </cell>
          <cell r="G488">
            <v>0</v>
          </cell>
          <cell r="H488">
            <v>0</v>
          </cell>
          <cell r="I488">
            <v>1.22</v>
          </cell>
          <cell r="J488">
            <v>21.27</v>
          </cell>
          <cell r="K488">
            <v>22.49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F489">
            <v>0</v>
          </cell>
          <cell r="G489">
            <v>0</v>
          </cell>
          <cell r="H489">
            <v>0</v>
          </cell>
          <cell r="I489">
            <v>6.49</v>
          </cell>
          <cell r="J489">
            <v>20.29</v>
          </cell>
          <cell r="K489">
            <v>26.78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 refreshError="1"/>
      <sheetData sheetId="561" refreshError="1"/>
      <sheetData sheetId="562" refreshError="1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 refreshError="1"/>
      <sheetData sheetId="639"/>
      <sheetData sheetId="640" refreshError="1"/>
      <sheetData sheetId="641" refreshError="1"/>
      <sheetData sheetId="642" refreshError="1"/>
      <sheetData sheetId="643"/>
      <sheetData sheetId="644" refreshError="1"/>
      <sheetData sheetId="645" refreshError="1"/>
      <sheetData sheetId="646"/>
      <sheetData sheetId="64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00000000"/>
      <sheetName val="10000000"/>
      <sheetName val="Sheet2"/>
      <sheetName val="Sheet1"/>
      <sheetName val="MTL$-INTER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TN"/>
      <sheetName val="ND"/>
      <sheetName val="VL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VC"/>
      <sheetName val="chitiet"/>
      <sheetName val="tienluong"/>
      <sheetName val="DOAM0654CAS"/>
      <sheetName val="hold5"/>
      <sheetName val="hold6"/>
      <sheetName val="C/ngty"/>
      <sheetName val=""/>
      <sheetName val="DI-ESTI"/>
      <sheetName val="klnd"/>
      <sheetName val="DTmd"/>
      <sheetName val="ptvt"/>
      <sheetName val="thnl"/>
      <sheetName val="htxl"/>
      <sheetName val="bvl"/>
      <sheetName val="kpct"/>
      <sheetName val="THKP"/>
      <sheetName val="Hoang Van Chuong _x0000_2(2)"/>
      <sheetName val="X_x0000_4Test5"/>
      <sheetName val="Le Tat Ve M.M (1ÿÿ"/>
      <sheetName val="Le ThÿÿNhan M.M (12)"/>
      <sheetName val="Phung Thi HIen 18(2_x0009_"/>
      <sheetName val="Le Tri An 2_x0011_(2)"/>
      <sheetName val="H/ang Van Chuong 22(2)"/>
      <sheetName val="Le_x0000_Huu Hoa 25(2)"/>
      <sheetName val="ଶᐭ8"/>
      <sheetName val="sat"/>
      <sheetName val="DI_ESTI"/>
      <sheetName val="Le Huu Thuy 2_x0019_(2)"/>
      <sheetName val="Phung Thi HIen 18(2 "/>
      <sheetName val="Nguyen Duy Lien ႀ￸(2)"/>
      <sheetName val="Nguyen Duy Lien ??(2)"/>
      <sheetName val="BTH phi"/>
      <sheetName val="BLT phi"/>
      <sheetName val="phi,le phi"/>
      <sheetName val="Bien Lai TON"/>
      <sheetName val="BCQT "/>
      <sheetName val="Giay di duong"/>
      <sheetName val="BC QT cua tung ap"/>
      <sheetName val="GIAO CHI TIEU THU QUY 07"/>
      <sheetName val="BANG TONG HOP GIAY NOP TIEN"/>
      <sheetName val="DG chi tiet"/>
      <sheetName val="TT"/>
      <sheetName val="Le Thi Ly 23(2_x0009_"/>
      <sheetName val="XJ74"/>
      <sheetName val="Truot_nen"/>
      <sheetName val="DD 10KV"/>
      <sheetName val="LIST"/>
      <sheetName val="SPL4"/>
      <sheetName val="Le"/>
      <sheetName val="Le?Huu Hoa 25(2)"/>
      <sheetName val="PTDG"/>
      <sheetName val="tra-vat-lieu"/>
      <sheetName val="THONG KE"/>
      <sheetName val="DMTK"/>
      <sheetName val="Hoang Van Chuong ?2(2)"/>
      <sheetName val="X?4Test5"/>
      <sheetName val="ma_pt"/>
      <sheetName val="Tra_bang"/>
      <sheetName val="C_ngty"/>
      <sheetName val="Hoang Van Chuong "/>
      <sheetName val="X"/>
      <sheetName val="H_ang Van Chuong 22(2)"/>
      <sheetName val="LDC"/>
      <sheetName val="LDB"/>
      <sheetName val="LDA"/>
      <sheetName val="LD"/>
      <sheetName val="Pham ThiðThuong  M.M (7)"/>
      <sheetName val="Le Tat Ve M.M (19)"/>
      <sheetName val="NR2Ƞ565 PQ DQ"/>
      <sheetName val="13)8"/>
      <sheetName val="SOKT-Q3CT"/>
      <sheetName val="??8"/>
      <sheetName val="CSDL"/>
      <sheetName val="BK"/>
      <sheetName val="PNK"/>
      <sheetName val="PXK"/>
      <sheetName val="PTL"/>
      <sheetName val="NXT"/>
      <sheetName val="STH131"/>
      <sheetName val="MAU PX"/>
      <sheetName val="331"/>
      <sheetName val="Nguyen Duy Lien __(2)"/>
      <sheetName val="Le_Huu Hoa 25(2)"/>
      <sheetName val="__8"/>
      <sheetName val="Hoang Van Chuong _2(2)"/>
      <sheetName val="X_4Test5"/>
      <sheetName val="MïJule2"/>
      <sheetName val="Le Thi Nha_x0000__x0000_f_x0000__x0001__x0000__x0000_"/>
      <sheetName val="_x0002__x0000_"/>
      <sheetName val="Girder"/>
      <sheetName val="T11,12-2001"/>
      <sheetName val="General"/>
      <sheetName val="Tai_khoan"/>
      <sheetName val="So_KT"/>
      <sheetName val="tong_hop"/>
      <sheetName val="phan_tich_DG"/>
      <sheetName val="gia_vat_lieu"/>
      <sheetName val="gia_xe_may"/>
      <sheetName val="gia_nhan_cong"/>
      <sheetName val="cd_taikhoan"/>
      <sheetName val="Do_Thi_Tho_M_M_(1)"/>
      <sheetName val="Nguyen_Van_Ly_M_M_(2)"/>
      <sheetName val="Dinh_Van_Hai_M_M_(3)"/>
      <sheetName val="Tran_Van_Thai__M_M_(4)_"/>
      <sheetName val="Tran_Thi_lan__M_M_(5)_"/>
      <sheetName val="Pham_Thi_Thin__M_M_(6)"/>
      <sheetName val="Pham_Thi_Thuong__M_M_(7)"/>
      <sheetName val="le_Thi_Thuc__M_M_(8)"/>
      <sheetName val="Ngo_Van_Nhan_M_M_(9)"/>
      <sheetName val="Le_Tat_Ve_M_M_(10)"/>
      <sheetName val="Le_Tat_Ve_M_M_(11)"/>
      <sheetName val="Le_Thi_Nhan_M_M_(12)"/>
      <sheetName val="Le_Thi_Nhan_12(2)"/>
      <sheetName val="Doan_Van_Chin_13(1)"/>
      <sheetName val="Doan_Van_Chin_13(2)"/>
      <sheetName val="Dinh_Van_Ranh_14(1)"/>
      <sheetName val="Nguyen_Duy_Lien_15(2)"/>
      <sheetName val="Le_Huu_Hanh_16(1)"/>
      <sheetName val="Le_Huu_Hanh_16(2)"/>
      <sheetName val="Le_Tat_Ve_17(2)"/>
      <sheetName val="Phung_Thi_Hien_18(1)"/>
      <sheetName val="Phung_Thi_Hien_18(2)"/>
      <sheetName val="Ngo_Xuan_Dap_19(2)"/>
      <sheetName val="Le_Huu_Hung_20(2)"/>
      <sheetName val="Le_Tri_An_21(2)"/>
      <sheetName val="Hoang_Van_Chuong_22(2)"/>
      <sheetName val="Le_Thi_Ly_23(2)"/>
      <sheetName val="Vu_Dinh_Tre_24(2)"/>
      <sheetName val="Le_Huu_Hoa_25(2)"/>
      <sheetName val="Le_Tat_Ve_26(2)"/>
      <sheetName val="Hoang_Thi_Binh_27(2)"/>
      <sheetName val="Hoang_Thi_Binh_28(2)"/>
      <sheetName val="Le_Huu_Thuy_29(2)"/>
      <sheetName val="Mau_moi"/>
      <sheetName val="PV_THIEU(2)"/>
      <sheetName val="400-415_37"/>
      <sheetName val="KL_NR2"/>
      <sheetName val="NR2_565_PQ_DQ"/>
      <sheetName val="565_DD"/>
      <sheetName val="M2-415_37"/>
      <sheetName val="507_PQ"/>
      <sheetName val="507_DD"/>
      <sheetName val="_Subbase"/>
      <sheetName val="Phu_cap"/>
      <sheetName val="phu_cap_nam"/>
      <sheetName val="Mau_1_PGD"/>
      <sheetName val="Mau_2PGD"/>
      <sheetName val="Mau_3_PGD"/>
      <sheetName val="mau_so_01A"/>
      <sheetName val="mau_so_2"/>
      <sheetName val="mau_so_3"/>
      <sheetName val="Module#"/>
      <sheetName val="Le Heu Hoa 25(2_x0009_"/>
      <sheetName val="Hoang Thi Binh 08(2)"/>
      <sheetName val="Sheet26"/>
      <sheetName val="VL10KV"/>
      <sheetName val="TBA 250"/>
      <sheetName val="VL 0_4KV"/>
      <sheetName val="VLCong to"/>
      <sheetName val="IBASE"/>
      <sheetName val="Pham Thi Thuong  M.M (7i"/>
      <sheetName val="Sbq18"/>
      <sheetName val="Le Thi Nha"/>
      <sheetName val="_x0011_3-8"/>
      <sheetName val="Chi Tiet"/>
      <sheetName val="PR THIEU(2)"/>
      <sheetName val="FD"/>
      <sheetName val="GI"/>
      <sheetName val="EE (3)"/>
      <sheetName val="PAVEMENT"/>
      <sheetName val="TRAFFIC"/>
      <sheetName val="Le Thi Ly 23(2 "/>
      <sheetName val="KEM NGHIEN GIA CONG"/>
      <sheetName val="ESTI."/>
      <sheetName val="Parem"/>
      <sheetName val="Le Thi Nha??f?_x0001_??"/>
      <sheetName val="_x0002_?"/>
      <sheetName val="_x0004_OAM0654CAS"/>
      <sheetName val="tra_vat_lieu"/>
      <sheetName val="NR2?565 PQ DQ"/>
      <sheetName val="SumSBU"/>
      <sheetName val="Dinh nghia"/>
      <sheetName val="Le_x0000_Huu Hanh 16(1)"/>
      <sheetName val="Le Thi_x0000_Nhan M.M (12)"/>
      <sheetName val="NHATKYC"/>
      <sheetName val="ctTBA"/>
      <sheetName val="Book 1 Summary"/>
      <sheetName val="400-015.37"/>
      <sheetName val="hgld5"/>
      <sheetName val="Le2_x0000__x0000_ Hoa 25(2)"/>
      <sheetName val="N61"/>
      <sheetName val="Le Heu Hoa 25(2 "/>
      <sheetName val="DTCT"/>
      <sheetName val="MTO REV.2(ARMOR)"/>
      <sheetName val="so chi tiet"/>
      <sheetName val="nhap theo ngay vao"/>
      <sheetName val="DANGBAN"/>
      <sheetName val="ptdg "/>
      <sheetName val="ptke"/>
      <sheetName val="phu_x0000_cap nam"/>
      <sheetName val="MTO REV.0"/>
      <sheetName val="Le?Huu Hanh 16(1)"/>
      <sheetName val="Le Thi?Nhan M.M (12)"/>
      <sheetName val="pp1p"/>
      <sheetName val="pp3p "/>
      <sheetName val="pp3p_NC"/>
      <sheetName val="ppht"/>
      <sheetName val="Loading"/>
      <sheetName val="Solieu"/>
      <sheetName val="Pham Thi(Thuong  M.M (7)"/>
      <sheetName val="Pham T(i Thuong  M.M (7)"/>
      <sheetName val="NHATKY"/>
      <sheetName val="Le Thi"/>
      <sheetName val="Le Thi Nha__f__x0001___"/>
      <sheetName val="_x0002__"/>
      <sheetName val="Le2"/>
      <sheetName val="NR2_565 PQ DQ"/>
      <sheetName val="Le2?? Hoa 25(2)"/>
      <sheetName val="phu?cap nam"/>
      <sheetName val="Le Thi Nha?f?_x0001_?"/>
      <sheetName val="BDMTK"/>
      <sheetName val="SOKTMAY"/>
      <sheetName val="SUMMARY-BILL4"/>
      <sheetName val="Main"/>
      <sheetName val="Le Hue Hanh 16(2)"/>
      <sheetName val="Tables"/>
      <sheetName val="ma-pt"/>
      <sheetName val="28-8_x0000__x0000__x0000__x0000__x0000__x0000__x0000__x0000__x0000__x0000__x0000__x0000_㢈ȣ_x0000__x0004__x0000__x0000__x0000__x0000__x0000__x0000_䴀ȣ_x0000__x0000__x0000_"/>
      <sheetName val="28-8????????????㢈ȣ?_x0004_??????䴀ȣ???"/>
      <sheetName val="Modulm3"/>
      <sheetName val="Look_up_table"/>
      <sheetName val="[SOKT-Q3CT.xls]C/ngty"/>
      <sheetName val="[SOKT-Q3CT.xls]H/ang Van Chuong"/>
      <sheetName val="[SOKT-Q3CT.xls][SOKT-Q3CT.xls]C"/>
      <sheetName val="[SOKT-Q3CT.xls][SOKT-Q3CT.xls]H"/>
      <sheetName val="Doan Van ࡃhin 13(1)"/>
      <sheetName val="Tai_khoan1"/>
      <sheetName val="So_KT1"/>
      <sheetName val="tong_hop1"/>
      <sheetName val="phan_tich_DG1"/>
      <sheetName val="gia_vat_lieu1"/>
      <sheetName val="gia_xe_may1"/>
      <sheetName val="gia_nhan_cong1"/>
      <sheetName val="Do_Thi_Tho_M_M_(1)1"/>
      <sheetName val="Nguyen_Van_Ly_M_M_(2)1"/>
      <sheetName val="Dinh_Van_Hai_M_M_(3)1"/>
      <sheetName val="Tran_Van_Thai__M_M_(4)_1"/>
      <sheetName val="Tran_Thi_lan__M_M_(5)_1"/>
      <sheetName val="Pham_Thi_Thin__M_M_(6)1"/>
      <sheetName val="Pham_Thi_Thuong__M_M_(7)1"/>
      <sheetName val="le_Thi_Thuc__M_M_(8)1"/>
      <sheetName val="Ngo_Van_Nhan_M_M_(9)1"/>
      <sheetName val="Le_Tat_Ve_M_M_(10)1"/>
      <sheetName val="Le_Tat_Ve_M_M_(11)1"/>
      <sheetName val="Le_Thi_Nhan_M_M_(12)1"/>
      <sheetName val="Le_Thi_Nhan_12(2)1"/>
      <sheetName val="Doan_Van_Chin_13(1)1"/>
      <sheetName val="Doan_Van_Chin_13(2)1"/>
      <sheetName val="Dinh_Van_Ranh_14(1)1"/>
      <sheetName val="Nguyen_Duy_Lien_15(2)1"/>
      <sheetName val="Le_Huu_Hanh_16(1)1"/>
      <sheetName val="Le_Huu_Hanh_16(2)1"/>
      <sheetName val="Le_Tat_Ve_17(2)1"/>
      <sheetName val="Phung_Thi_Hien_18(1)1"/>
      <sheetName val="Phung_Thi_Hien_18(2)1"/>
      <sheetName val="Ngo_Xuan_Dap_19(2)1"/>
      <sheetName val="Le_Huu_Hung_20(2)1"/>
      <sheetName val="Le_Tri_An_21(2)1"/>
      <sheetName val="Hoang_Van_Chuong_22(2)1"/>
      <sheetName val="Le_Thi_Ly_23(2)1"/>
      <sheetName val="Vu_Dinh_Tre_24(2)1"/>
      <sheetName val="Le_Huu_Hoa_25(2)1"/>
      <sheetName val="Le_Tat_Ve_26(2)1"/>
      <sheetName val="Hoang_Thi_Binh_27(2)1"/>
      <sheetName val="Hoang_Thi_Binh_28(2)1"/>
      <sheetName val="Le_Huu_Thuy_29(2)1"/>
      <sheetName val="Mau_moi1"/>
      <sheetName val="PV_THIEU(2)1"/>
      <sheetName val="400-415_371"/>
      <sheetName val="KL_NR21"/>
      <sheetName val="NR2_565_PQ_DQ1"/>
      <sheetName val="565_DD1"/>
      <sheetName val="M2-415_371"/>
      <sheetName val="507_PQ1"/>
      <sheetName val="507_DD1"/>
      <sheetName val="_Subbase1"/>
      <sheetName val="cd_taikhoan1"/>
      <sheetName val="Phu_cap1"/>
      <sheetName val="phu_cap_nam1"/>
      <sheetName val="Mau_1_PGD1"/>
      <sheetName val="Mau_2PGD1"/>
      <sheetName val="Mau_3_PGD1"/>
      <sheetName val="mau_so_01A1"/>
      <sheetName val="mau_so_21"/>
      <sheetName val="mau_so_31"/>
      <sheetName val="Hoang_Van_Chuong_2(2)"/>
      <sheetName val="Phung_Thi_HIen_18(2_1"/>
      <sheetName val="Le_Tri_An_2(2)"/>
      <sheetName val="H/ang_Van_Chuong_22(2)"/>
      <sheetName val="LeHuu_Hoa_25(2)"/>
      <sheetName val="Phung_Thi_HIen_18(2_"/>
      <sheetName val="Nguyen_Duy_Lien_ႀ￸(2)"/>
      <sheetName val="Nguyen_Duy_Lien_??(2)"/>
      <sheetName val="DG_chi_tiet"/>
      <sheetName val="Le?Huu_Hoa_25(2)"/>
      <sheetName val="Le_Huu_Thuy_2(2)"/>
      <sheetName val="BTH_phi"/>
      <sheetName val="BLT_phi"/>
      <sheetName val="phi,le_phi"/>
      <sheetName val="Bien_Lai_TON"/>
      <sheetName val="BCQT_"/>
      <sheetName val="Giay_di_duong"/>
      <sheetName val="BC_QT_cua_tung_ap"/>
      <sheetName val="GIAO_CHI_TIEU_THU_QUY_07"/>
      <sheetName val="BANG_TONG_HOP_GIAY_NOP_TIEN"/>
      <sheetName val="Le_Tat_Ve_M_M_(1ÿÿ"/>
      <sheetName val="Le_ThÿÿNhan_M_M_(12)"/>
      <sheetName val="Le_Thi_Ly_23(2_1"/>
      <sheetName val="Hoang_Van_Chuong_?2(2)"/>
      <sheetName val="H_ang_Van_Chuong_22(2)"/>
      <sheetName val="Hoang_Van_Chuong_"/>
      <sheetName val="MAU_PX"/>
      <sheetName val="KEM_NGHIEN_GIA_CONG"/>
      <sheetName val="NR2Ƞ565_PQ_DQ"/>
      <sheetName val="Nguyen_Duy_Lien___(2)"/>
      <sheetName val="Le_Huu_Hoa_25(2)2"/>
      <sheetName val="Hoang_Van_Chuong__2(2)"/>
      <sheetName val="Le_Thi_Nhaf"/>
      <sheetName val="OAM0654CAS"/>
      <sheetName val="DD_10KV"/>
      <sheetName val="Pham_Thi_Thuong__M_M_(7i"/>
      <sheetName val="3-8"/>
      <sheetName val="Le_Heu_Hoa_25(2_"/>
      <sheetName val="Hoang_Thi_Binh_08(2)"/>
      <sheetName val="THONG_KE"/>
      <sheetName val="PR_THIEU(2)"/>
      <sheetName val="Le_Thi_Nha"/>
      <sheetName val="TBA_250"/>
      <sheetName val="VL_0_4KV"/>
      <sheetName val="VLCong_to"/>
      <sheetName val="Le_Thi_Ly_23(2_"/>
      <sheetName val="Le_Thi_Nha??f???"/>
      <sheetName val="?"/>
      <sheetName val="DULIEU"/>
      <sheetName val="Xuly_DTHU"/>
      <sheetName val="?_x0000__x0000_6_x0000__x0000__x0000__x0000__x0000__x0000__x0000__x0000__x0000__x0000__x0000__x0000__x0000__x0000__x0000__x0013_[SOKT-Q3CT."/>
      <sheetName val="Phung_Thi_HIen_18(2 "/>
      <sheetName val="H/ang_Van_Chuong_22(2)1"/>
      <sheetName val="Le_Tat_Ve_M_M_(1ÿÿ1"/>
      <sheetName val="Le_ThÿÿNhan_M_M_(12)1"/>
      <sheetName val="THONG_KE1"/>
      <sheetName val="Phung_Thi_HIen_18(2_2"/>
      <sheetName val="Nguyen_Duy_Lien_ႀ￸(2)1"/>
      <sheetName val="Nguyen_Duy_Lien_??(2)1"/>
      <sheetName val="DG_chi_tiet1"/>
      <sheetName val="Le Thi Nha_f__x0001__"/>
      <sheetName val="t-h HA THE"/>
      <sheetName val="KKKKKKKK"/>
      <sheetName val="Le_Huu Hanh 16(1)"/>
      <sheetName val="Le Thi_Nhan M.M (12)"/>
      <sheetName val="Le2__ Hoa 25(2)"/>
      <sheetName val="3-_x0019_"/>
      <sheetName val="_x0012_2-8"/>
      <sheetName val="_x0011_4-8"/>
      <sheetName val="1_x0013_-8"/>
      <sheetName val="0_x0013_-8"/>
      <sheetName val="10_x0010_00000"/>
      <sheetName val="Dinh Van HAi M.M (_x0013_)"/>
      <sheetName val="Pham Thi_x0000_Thin  M.M (6)"/>
      <sheetName val="le Thi Thuc _x0000_M.M (8)"/>
      <sheetName val="Dinh Van Ranh_x0000_14(1)"/>
      <sheetName val="Le Huu Hanh_x0000_16(2)"/>
      <sheetName val="Phung Thi Hien_x0000_18(2)"/>
      <sheetName val="Le Tri An 21(2_x0009_"/>
      <sheetName val="PNT-QUOT-#3"/>
      <sheetName val="COAT&amp;WRAP-QIOT-#3"/>
      <sheetName val="GFA 1"/>
      <sheetName val="Le _x0014_hi Nhan M.M (12)"/>
      <sheetName val="Le _x0002__x0002__x0000__x0000_NîZ_x0000_&quot;_x0000__x0002__x0000_"/>
      <sheetName val="_x0003__x0000__x0000_138_x0002__x000d_"/>
      <sheetName val="thang1-06"/>
      <sheetName val="28-8____________㢈ȣ__x0004_______䴀ȣ___"/>
      <sheetName val="#REF!"/>
      <sheetName val="TT04"/>
      <sheetName val="NKC"/>
      <sheetName val="Look_up_tabl"/>
      <sheetName val="Look_up_tabl"/>
      <sheetName val="17-9_x0000_Ǝ鞜_x000c_饼聳ᬏ"/>
      <sheetName val="Chi_Tiet"/>
      <sheetName val="tygia"/>
      <sheetName val="17-9_x0000_Ǝ鞜_x000c_饼䁳瞏嵧"/>
      <sheetName val="Mau mo)"/>
      <sheetName val="tuong"/>
      <sheetName val="12KV"/>
      <sheetName val="17-9_x0000_Ǝ鞜_x000c_饼Ǝ⳪_x000c_"/>
      <sheetName val="17-9?Ǝ鞜_x000c_饼Ǝ⳪_x000c_"/>
      <sheetName val="???6???????????????_x0013_[SOKT-Q3CT."/>
      <sheetName val="Le Huu Thuy 2_x005f_x0019_(2)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/>
      <sheetData sheetId="551" refreshError="1"/>
      <sheetData sheetId="552"/>
      <sheetData sheetId="553"/>
      <sheetData sheetId="554" refreshError="1"/>
      <sheetData sheetId="555" refreshError="1"/>
      <sheetData sheetId="556"/>
      <sheetData sheetId="557" refreshError="1"/>
      <sheetData sheetId="558" refreshError="1"/>
      <sheetData sheetId="55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PTDG(gia tri cu)"/>
      <sheetName val="PTDG (phan dieu chinh)"/>
      <sheetName val="dtct_GD1 (tong hop)"/>
      <sheetName val="dtct_GD1 (phan dieu chinh tang)"/>
      <sheetName val="dtct_GD1 (phan dieu chinh giam"/>
      <sheetName val="GTXL(P dieu chinh tang)"/>
      <sheetName val="GTXL(P dieu chinh giam)"/>
      <sheetName val="THGD1(P dieu chinh)"/>
      <sheetName val="THGD1(P dieu chinh) (2)"/>
      <sheetName val="kstk"/>
      <sheetName val="Sheet2"/>
      <sheetName val="Sheet1"/>
      <sheetName val="dtct_GD1"/>
      <sheetName val="GTXL. "/>
      <sheetName val="THGD1"/>
      <sheetName val="Tra_bang"/>
      <sheetName val="CPkhaithacdat"/>
      <sheetName val="DGKSKTTC"/>
      <sheetName val="DgiaksatDHC4,"/>
      <sheetName val="dongia"/>
      <sheetName val="dgGPMB"/>
      <sheetName val="KSGPMB"/>
      <sheetName val="DGKSKTTC (2)"/>
      <sheetName val="kstk (2)"/>
      <sheetName val="dongia (2)"/>
      <sheetName val="giaithich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"/>
      <sheetName val="DGchitiet"/>
      <sheetName val="Gia vat tu"/>
      <sheetName val="XL4Poppy"/>
      <sheetName val="00000000"/>
      <sheetName val="Sheet1"/>
      <sheetName val="Kphi"/>
      <sheetName val="H13"/>
      <sheetName val="H6-7"/>
      <sheetName val="H6-3"/>
      <sheetName val="Sheet4"/>
      <sheetName val="Sheet3"/>
      <sheetName val="Sheet5"/>
      <sheetName val="Sheet2"/>
      <sheetName val="KL"/>
      <sheetName val="CTDG"/>
      <sheetName val="CPTT"/>
      <sheetName val="TDT"/>
      <sheetName val="TH"/>
      <sheetName val="CH3-TBA"/>
      <sheetName val="CH3-DZ"/>
      <sheetName val="KPVC-BD "/>
      <sheetName val="XKTHANG0104"/>
      <sheetName val="NKTHANG0104"/>
      <sheetName val="Ma KH"/>
      <sheetName val="chitiet"/>
      <sheetName val="tonghop"/>
      <sheetName val="XL4Test5"/>
      <sheetName val="NL 2002"/>
      <sheetName val="HC"/>
      <sheetName val="NL"/>
      <sheetName val="NL 2003"/>
      <sheetName val="khong dat"/>
      <sheetName val="TD PKN"/>
      <sheetName val="10000000"/>
      <sheetName val="20000000"/>
      <sheetName val="DGchitiet "/>
      <sheetName val="chiettinh"/>
      <sheetName val="Sum"/>
      <sheetName val="SHIFT1102"/>
      <sheetName val="SHIFT1202"/>
      <sheetName val="Shift0103 (2)"/>
      <sheetName val="15-05-2003"/>
      <sheetName val="XXXXXXXX"/>
      <sheetName val="CaMay"/>
      <sheetName val="DGiaT"/>
      <sheetName val="DGiaTN"/>
      <sheetName val="TT"/>
      <sheetName val="Gia thanh"/>
      <sheetName val="parker"/>
      <sheetName val="KL CT Goc"/>
      <sheetName val="dutoannhalk"/>
      <sheetName val="klt"/>
      <sheetName val="ncc"/>
      <sheetName val="KLNC Con Lai"/>
      <sheetName val="2002"/>
      <sheetName val="2003"/>
      <sheetName val="2004"/>
      <sheetName val="Gia VLNCMTC"/>
      <sheetName val="KPVC_BD "/>
      <sheetName val="Chi tiet"/>
      <sheetName val="#REF"/>
      <sheetName val="Dchinh(chinhthuc)"/>
      <sheetName val="MTO REV.2(ARMOR)"/>
      <sheetName val="B-Q1"/>
      <sheetName val="B-Q2"/>
      <sheetName val="N-Q1"/>
      <sheetName val="N-Q2"/>
      <sheetName val="tonghd"/>
      <sheetName val="hoadon"/>
      <sheetName val="CHUYEN"/>
      <sheetName val="NOIDUNG"/>
      <sheetName val="KH"/>
      <sheetName val="Thang9"/>
      <sheetName val="CUOC"/>
      <sheetName val="PHI"/>
      <sheetName val="ctct"/>
      <sheetName val="ctyc"/>
      <sheetName val="chuyentien"/>
      <sheetName val="phichuyen"/>
      <sheetName val="luong"/>
      <sheetName val="bdkdt"/>
      <sheetName val="DZ 22KV"/>
      <sheetName val="LACK"/>
      <sheetName val="PLIST"/>
      <sheetName val="FAB. 602M"/>
      <sheetName val="LKVL-CK-HT-GD1"/>
      <sheetName val="TONGKE-HT"/>
      <sheetName val="Bang chiet tinh TBA"/>
      <sheetName val="Giathanh1m3BT"/>
      <sheetName val="ESTI."/>
      <sheetName val="DI-ESTI"/>
      <sheetName val="TDTKP"/>
      <sheetName val="DK-KH"/>
      <sheetName val="PVC.T1"/>
      <sheetName val="PVC.T2"/>
      <sheetName val="PVC.T3"/>
      <sheetName val="TNHCHINH"/>
      <sheetName val="DGduong"/>
      <sheetName val="data. invoice"/>
      <sheetName val="phuluc1"/>
      <sheetName val="Gia V1L"/>
      <sheetName val="V.lieu"/>
      <sheetName val="CTGT"/>
      <sheetName val="PTVT (MAU)"/>
      <sheetName val="REGION"/>
      <sheetName val="OFFGRID"/>
      <sheetName val="TT35"/>
      <sheetName val="Chiet tinh dz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"/>
      <sheetName val="ptdg"/>
      <sheetName val="DTCT"/>
      <sheetName val="TH"/>
      <sheetName val="KSTK"/>
      <sheetName val="NTKL"/>
      <sheetName val="Den bu"/>
      <sheetName val="trabang"/>
      <sheetName val="Dg Dchat"/>
      <sheetName val="Dg Dhinh"/>
      <sheetName val="KLNT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Sheet1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Tra_bang"/>
      <sheetName val="2G.04"/>
      <sheetName val="2G.05"/>
      <sheetName val="2G.06"/>
      <sheetName val="2G.07"/>
      <sheetName val="2G.08"/>
      <sheetName val="2G.09"/>
      <sheetName val="2G.10"/>
      <sheetName val="kl bun"/>
      <sheetName val="kl xay"/>
      <sheetName val="kl dao dat"/>
      <sheetName val="kl lop lot"/>
      <sheetName val="kl san gat"/>
      <sheetName val="2G.11"/>
      <sheetName val="XXXXXXX0"/>
      <sheetName val="XXXXXXX1"/>
      <sheetName val="Sheet3"/>
      <sheetName val="Sheet1 (2)"/>
      <sheetName val="chi phi doi"/>
      <sheetName val="Doanh thu"/>
      <sheetName val="TSCD"/>
      <sheetName val="chung tu TM"/>
      <sheetName val="chung tu NH"/>
      <sheetName val="So ke toan"/>
      <sheetName val="00000000"/>
      <sheetName val="10000000"/>
      <sheetName val="XL4Poppy"/>
      <sheetName val="tra-vat-lieu"/>
      <sheetName val="gvl"/>
      <sheetName val="CN kho doi"/>
      <sheetName val="CTHTchua TTn?ib?"/>
      <sheetName val="CN2004 N?p TCT"/>
      <sheetName val="Cap. Acc. Mat"/>
      <sheetName val="Combination"/>
      <sheetName val="Names"/>
      <sheetName val="Loading"/>
      <sheetName val="Check C"/>
      <sheetName val="TAN"/>
      <sheetName val="TAN (2)"/>
      <sheetName val="DAI"/>
      <sheetName val="cut"/>
      <sheetName val="TH-XL"/>
      <sheetName val="XN'4"/>
      <sheetName val="thdt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Gia vat tu"/>
      <sheetName val="CTHTchua TTn_ib_"/>
      <sheetName val="CN2004 N_p TCT"/>
      <sheetName val="DTCT-TB"/>
      <sheetName val="dtct cau"/>
      <sheetName val="DG "/>
      <sheetName val="cpvl"/>
      <sheetName val="Chi tiet"/>
      <sheetName val="[KTTC- Ong Trang2.xls೼_xfffe_N54"/>
      <sheetName val="DGduong"/>
      <sheetName val="Thuc thanh"/>
      <sheetName val="So"/>
      <sheetName val="thang 2"/>
      <sheetName val="thang 3"/>
      <sheetName val="thang 4"/>
      <sheetName val="thang 5"/>
      <sheetName val="thang 6"/>
      <sheetName val="BG ENGLISH"/>
      <sheetName val="ŔVL"/>
      <sheetName val="dsTN 5DP2"/>
      <sheetName val="ds tn5 DP1"/>
      <sheetName val="hsg k6 theo phong"/>
      <sheetName val="HSGK6"/>
      <sheetName val="danh sach TN5 DP2"/>
      <sheetName val="XXX_x000c__x0000__x0000__x0000__x0000_"/>
      <sheetName val=""/>
      <sheetName val="_x0000_ò5Ü_x0005__x0000_"/>
      <sheetName val="_KTTC- Ong Trang2.xls೼_xfffe_N54"/>
      <sheetName val="4"/>
      <sheetName val="Tai khoan"/>
      <sheetName val="Sheet4"/>
      <sheetName val="Sheet5"/>
      <sheetName val="Dg DcÊVt"/>
      <sheetName val="Den_bu"/>
      <sheetName val="Dg_Dchat"/>
      <sheetName val="Dg_Dhinh"/>
      <sheetName val="ka"/>
      <sheetName val="TH-XLap"/>
      <sheetName val="C.ti�t C.ty"/>
      <sheetName val="BaocaoC-îoHopC.ty"/>
      <sheetName val="[KTTC- Ong Trang2.xls??N54"/>
      <sheetName val="Tinh toan"/>
      <sheetName val="BILL No.22"/>
      <sheetName val="#REF!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ection"/>
      <sheetName val="CN kho ðoi"/>
      <sheetName val="CTHTchýa TTn?ib?"/>
      <sheetName val="CTHTchýa TTn_ib_"/>
      <sheetName val="C_noTX01"/>
      <sheetName val="T_HopCNo"/>
      <sheetName val="BaocaoC_No2"/>
      <sheetName val="BaocaoC_noHopC_ty"/>
      <sheetName val="No_Ca_N"/>
      <sheetName val="C_tiêt_C_ty"/>
      <sheetName val="CN_TCT03"/>
      <sheetName val="CN_kho_đoi"/>
      <sheetName val="T_Hop_CN"/>
      <sheetName val="CTHTchưa_TTnộibộ"/>
      <sheetName val="CN2004_Nộp_TCT"/>
      <sheetName val="CN_TCT04"/>
      <sheetName val="2G_04"/>
      <sheetName val="2G_05"/>
      <sheetName val="2G_06"/>
      <sheetName val="2G_07"/>
      <sheetName val="2G_08"/>
      <sheetName val="2G_09"/>
      <sheetName val="2G_10"/>
      <sheetName val="kl_bun"/>
      <sheetName val="kl_xay"/>
      <sheetName val="kl_dao_dat"/>
      <sheetName val="kl_lop_lot"/>
      <sheetName val="kl_san_gat"/>
      <sheetName val="2G_11"/>
      <sheetName val="Sheet1_(2)"/>
      <sheetName val="chi_phi_doi"/>
      <sheetName val="Doanh_thu"/>
      <sheetName val="chung_tu_TM"/>
      <sheetName val="chung_tu_NH"/>
      <sheetName val="So_ke_toan"/>
      <sheetName val="Chi_tiet"/>
      <sheetName val="Cap__Acc__Mat"/>
      <sheetName val="CN_kho_doi"/>
      <sheetName val="CTHTchua_TTn?ib?"/>
      <sheetName val="CN2004_N?p_TCT"/>
      <sheetName val="Den_bu1"/>
      <sheetName val="Dg_Dchat1"/>
      <sheetName val="Dg_Dhinh1"/>
      <sheetName val="C_noTX011"/>
      <sheetName val="T_HopCNo1"/>
      <sheetName val="BaocaoC_No21"/>
      <sheetName val="BaocaoC_noHopC_ty1"/>
      <sheetName val="No_Ca_N1"/>
      <sheetName val="C_tiêt_C_ty1"/>
      <sheetName val="CN_TCT031"/>
      <sheetName val="CN_kho_đoi1"/>
      <sheetName val="T_Hop_CN1"/>
      <sheetName val="CTHTchưa_TTnộibộ1"/>
      <sheetName val="CN2004_Nộp_TCT1"/>
      <sheetName val="CN_TCT041"/>
      <sheetName val="2G_041"/>
      <sheetName val="2G_051"/>
      <sheetName val="2G_061"/>
      <sheetName val="2G_071"/>
      <sheetName val="2G_081"/>
      <sheetName val="2G_091"/>
      <sheetName val="2G_101"/>
      <sheetName val="kl_bun1"/>
      <sheetName val="kl_xay1"/>
      <sheetName val="kl_dao_dat1"/>
      <sheetName val="kl_lop_lot1"/>
      <sheetName val="kl_san_gat1"/>
      <sheetName val="2G_111"/>
      <sheetName val="Sheet1_(2)1"/>
      <sheetName val="chi_phi_doi1"/>
      <sheetName val="Doanh_thu1"/>
      <sheetName val="chung_tu_TM1"/>
      <sheetName val="chung_tu_NH1"/>
      <sheetName val="So_ke_toan1"/>
      <sheetName val="Chi_tiet1"/>
      <sheetName val="Cap__Acc__Mat1"/>
      <sheetName val="CN_kho_doi1"/>
      <sheetName val="CTHTchua_TTn?ib?1"/>
      <sheetName val="CN2004_N?p_TCT1"/>
      <sheetName val="B-B"/>
      <sheetName val="XXX_x000c_????"/>
      <sheetName val="?ò5Ü_x0005_?"/>
      <sheetName val="Gia V1L"/>
      <sheetName val="ESTI."/>
      <sheetName val="DI-ESTI"/>
      <sheetName val="PTDGDT"/>
      <sheetName val="IBASE"/>
      <sheetName val="_KTTC- Ong Trang2.xls__N54"/>
      <sheetName val="ý_x0006__x0000__x0000_8"/>
      <sheetName val="ý_x0006_"/>
      <sheetName val="gia vt,nc,may"/>
      <sheetName val="SUMMARY"/>
      <sheetName val="????????"/>
      <sheetName val="CAN DOI ke toan"/>
      <sheetName val="5.BANG I"/>
      <sheetName val="CTHTchua_TTn_ib_"/>
      <sheetName val="CN2004_N_p_TCT"/>
      <sheetName val="CTHTchua_TTn_ib_1"/>
      <sheetName val="CN2004_N_p_TCT1"/>
      <sheetName val="XXX_x000c_____"/>
      <sheetName val="_ò5Ü_x0005__"/>
      <sheetName val="________"/>
      <sheetName val="dongia"/>
      <sheetName val="VL"/>
      <sheetName val="KKKKKKKK"/>
      <sheetName val="CTHTchua TTn_ib_"/>
      <sheetName val="TAN_(2)"/>
      <sheetName val="Check_C"/>
      <sheetName val="DG_"/>
      <sheetName val="dtct_cau"/>
      <sheetName val="[KTTC-_Ong_Trang2_xls೼N54"/>
      <sheetName val="VL,NC"/>
    </sheetNames>
    <sheetDataSet>
      <sheetData sheetId="0"/>
      <sheetData sheetId="1"/>
      <sheetData sheetId="2"/>
      <sheetData sheetId="3" refreshError="1">
        <row r="8">
          <cell r="A8">
            <v>55</v>
          </cell>
        </row>
        <row r="9">
          <cell r="A9">
            <v>56</v>
          </cell>
        </row>
        <row r="10">
          <cell r="A10">
            <v>58</v>
          </cell>
        </row>
        <row r="11">
          <cell r="A11">
            <v>60</v>
          </cell>
        </row>
        <row r="12">
          <cell r="A12">
            <v>59</v>
          </cell>
        </row>
        <row r="13">
          <cell r="A13">
            <v>65</v>
          </cell>
        </row>
        <row r="14">
          <cell r="A14">
            <v>62</v>
          </cell>
        </row>
        <row r="15">
          <cell r="A15">
            <v>63</v>
          </cell>
        </row>
        <row r="16">
          <cell r="A16">
            <v>25</v>
          </cell>
        </row>
        <row r="18">
          <cell r="A18">
            <v>33</v>
          </cell>
        </row>
        <row r="19">
          <cell r="A19">
            <v>34</v>
          </cell>
        </row>
        <row r="20">
          <cell r="A20">
            <v>35</v>
          </cell>
        </row>
        <row r="21">
          <cell r="A21">
            <v>36</v>
          </cell>
        </row>
        <row r="22">
          <cell r="A22">
            <v>37</v>
          </cell>
        </row>
        <row r="23">
          <cell r="A23">
            <v>71</v>
          </cell>
        </row>
        <row r="24">
          <cell r="A24">
            <v>70</v>
          </cell>
        </row>
        <row r="25">
          <cell r="A25">
            <v>80</v>
          </cell>
        </row>
        <row r="26">
          <cell r="A26">
            <v>81</v>
          </cell>
        </row>
        <row r="27">
          <cell r="A27">
            <v>65</v>
          </cell>
        </row>
        <row r="28">
          <cell r="A28">
            <v>10</v>
          </cell>
        </row>
        <row r="30">
          <cell r="A30">
            <v>15</v>
          </cell>
        </row>
        <row r="31">
          <cell r="A31">
            <v>14</v>
          </cell>
        </row>
        <row r="33">
          <cell r="A33">
            <v>26</v>
          </cell>
        </row>
        <row r="34">
          <cell r="A34">
            <v>27</v>
          </cell>
        </row>
        <row r="35">
          <cell r="A35">
            <v>28</v>
          </cell>
        </row>
        <row r="36">
          <cell r="A36">
            <v>29</v>
          </cell>
        </row>
        <row r="37">
          <cell r="A37">
            <v>30</v>
          </cell>
        </row>
        <row r="38">
          <cell r="A38">
            <v>31</v>
          </cell>
        </row>
        <row r="40">
          <cell r="A40">
            <v>42</v>
          </cell>
        </row>
        <row r="41">
          <cell r="A41">
            <v>43</v>
          </cell>
        </row>
        <row r="42">
          <cell r="A42">
            <v>52</v>
          </cell>
        </row>
        <row r="43">
          <cell r="A43">
            <v>53</v>
          </cell>
        </row>
        <row r="44">
          <cell r="A44">
            <v>57</v>
          </cell>
        </row>
        <row r="47">
          <cell r="A47">
            <v>54</v>
          </cell>
        </row>
        <row r="48">
          <cell r="A48">
            <v>72</v>
          </cell>
        </row>
        <row r="49">
          <cell r="A49">
            <v>51</v>
          </cell>
        </row>
        <row r="50">
          <cell r="A50">
            <v>63</v>
          </cell>
        </row>
        <row r="51">
          <cell r="A51">
            <v>62</v>
          </cell>
        </row>
        <row r="52">
          <cell r="A52">
            <v>64</v>
          </cell>
        </row>
        <row r="54">
          <cell r="A54">
            <v>88</v>
          </cell>
        </row>
        <row r="55">
          <cell r="A55">
            <v>89</v>
          </cell>
        </row>
        <row r="56">
          <cell r="A56">
            <v>44</v>
          </cell>
        </row>
        <row r="57">
          <cell r="A57">
            <v>87</v>
          </cell>
        </row>
        <row r="59">
          <cell r="A59" t="str">
            <v>VL</v>
          </cell>
        </row>
        <row r="67">
          <cell r="A67">
            <v>41</v>
          </cell>
        </row>
        <row r="69">
          <cell r="A69">
            <v>41</v>
          </cell>
        </row>
        <row r="70">
          <cell r="A70">
            <v>12</v>
          </cell>
        </row>
        <row r="71">
          <cell r="A71">
            <v>32</v>
          </cell>
        </row>
        <row r="72">
          <cell r="A72">
            <v>9</v>
          </cell>
        </row>
        <row r="73">
          <cell r="A73">
            <v>11</v>
          </cell>
        </row>
        <row r="75">
          <cell r="A75">
            <v>39</v>
          </cell>
        </row>
        <row r="76">
          <cell r="A76">
            <v>40</v>
          </cell>
        </row>
        <row r="77">
          <cell r="A77">
            <v>43</v>
          </cell>
        </row>
        <row r="78">
          <cell r="A78">
            <v>38</v>
          </cell>
        </row>
        <row r="79">
          <cell r="A79">
            <v>79</v>
          </cell>
        </row>
        <row r="80">
          <cell r="A80">
            <v>21</v>
          </cell>
        </row>
        <row r="81">
          <cell r="A81">
            <v>23</v>
          </cell>
        </row>
        <row r="82">
          <cell r="A82">
            <v>24</v>
          </cell>
        </row>
        <row r="84">
          <cell r="A84">
            <v>44</v>
          </cell>
        </row>
        <row r="85">
          <cell r="A85">
            <v>49</v>
          </cell>
        </row>
        <row r="86">
          <cell r="A86">
            <v>50</v>
          </cell>
        </row>
        <row r="87">
          <cell r="A87">
            <v>47</v>
          </cell>
        </row>
        <row r="88">
          <cell r="A88">
            <v>61</v>
          </cell>
        </row>
        <row r="89">
          <cell r="A89">
            <v>48</v>
          </cell>
        </row>
        <row r="90">
          <cell r="A90">
            <v>66</v>
          </cell>
        </row>
        <row r="91">
          <cell r="A91">
            <v>67</v>
          </cell>
        </row>
        <row r="92">
          <cell r="A92">
            <v>68</v>
          </cell>
        </row>
        <row r="93">
          <cell r="A93">
            <v>69</v>
          </cell>
        </row>
        <row r="94">
          <cell r="A94">
            <v>51</v>
          </cell>
        </row>
        <row r="95">
          <cell r="A95">
            <v>45</v>
          </cell>
        </row>
        <row r="96">
          <cell r="A96">
            <v>46</v>
          </cell>
        </row>
        <row r="98">
          <cell r="A98">
            <v>85</v>
          </cell>
        </row>
        <row r="99">
          <cell r="A99">
            <v>86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58</v>
          </cell>
        </row>
        <row r="103">
          <cell r="A103">
            <v>59</v>
          </cell>
        </row>
        <row r="104">
          <cell r="A104">
            <v>51</v>
          </cell>
        </row>
        <row r="105">
          <cell r="A105">
            <v>56</v>
          </cell>
        </row>
        <row r="106">
          <cell r="A106">
            <v>84</v>
          </cell>
        </row>
        <row r="107">
          <cell r="A107">
            <v>94</v>
          </cell>
        </row>
        <row r="108">
          <cell r="A108">
            <v>72</v>
          </cell>
        </row>
        <row r="110">
          <cell r="A110">
            <v>85</v>
          </cell>
        </row>
        <row r="111">
          <cell r="A111">
            <v>96</v>
          </cell>
        </row>
        <row r="112">
          <cell r="A112">
            <v>92</v>
          </cell>
        </row>
        <row r="113">
          <cell r="A113">
            <v>95</v>
          </cell>
        </row>
        <row r="114">
          <cell r="A114">
            <v>84</v>
          </cell>
        </row>
        <row r="115">
          <cell r="A115">
            <v>94</v>
          </cell>
        </row>
        <row r="116">
          <cell r="A116">
            <v>12</v>
          </cell>
        </row>
        <row r="117">
          <cell r="A117">
            <v>90</v>
          </cell>
        </row>
        <row r="118">
          <cell r="A118">
            <v>91</v>
          </cell>
        </row>
        <row r="120">
          <cell r="A120">
            <v>85</v>
          </cell>
        </row>
        <row r="121">
          <cell r="A121">
            <v>86</v>
          </cell>
        </row>
        <row r="122">
          <cell r="A122">
            <v>93</v>
          </cell>
        </row>
        <row r="123">
          <cell r="A123">
            <v>94</v>
          </cell>
        </row>
        <row r="124">
          <cell r="A124">
            <v>96</v>
          </cell>
        </row>
        <row r="125">
          <cell r="A125">
            <v>84</v>
          </cell>
        </row>
        <row r="126">
          <cell r="A126">
            <v>12</v>
          </cell>
        </row>
        <row r="128">
          <cell r="A128">
            <v>76</v>
          </cell>
        </row>
        <row r="129">
          <cell r="A129">
            <v>73</v>
          </cell>
        </row>
        <row r="130">
          <cell r="A130">
            <v>74</v>
          </cell>
        </row>
        <row r="131">
          <cell r="A131">
            <v>77</v>
          </cell>
        </row>
        <row r="132">
          <cell r="A132">
            <v>78</v>
          </cell>
        </row>
        <row r="133">
          <cell r="A133">
            <v>75</v>
          </cell>
        </row>
        <row r="135">
          <cell r="A135">
            <v>82</v>
          </cell>
        </row>
        <row r="136">
          <cell r="A136">
            <v>81</v>
          </cell>
        </row>
        <row r="137">
          <cell r="A137">
            <v>16</v>
          </cell>
        </row>
        <row r="139">
          <cell r="A139">
            <v>84</v>
          </cell>
        </row>
        <row r="140">
          <cell r="A140">
            <v>85</v>
          </cell>
        </row>
        <row r="141">
          <cell r="A141">
            <v>94</v>
          </cell>
        </row>
        <row r="142">
          <cell r="A142">
            <v>96</v>
          </cell>
        </row>
        <row r="144">
          <cell r="A144">
            <v>73</v>
          </cell>
        </row>
        <row r="145">
          <cell r="A145">
            <v>74</v>
          </cell>
        </row>
        <row r="146">
          <cell r="A146">
            <v>78</v>
          </cell>
        </row>
        <row r="147">
          <cell r="A147">
            <v>11</v>
          </cell>
        </row>
        <row r="148">
          <cell r="A148">
            <v>10</v>
          </cell>
        </row>
        <row r="149">
          <cell r="A149">
            <v>18</v>
          </cell>
        </row>
        <row r="150">
          <cell r="A150">
            <v>12</v>
          </cell>
        </row>
        <row r="151">
          <cell r="A151">
            <v>75</v>
          </cell>
        </row>
        <row r="152">
          <cell r="A152">
            <v>79</v>
          </cell>
        </row>
        <row r="153">
          <cell r="A153">
            <v>21</v>
          </cell>
        </row>
        <row r="154">
          <cell r="A154">
            <v>22</v>
          </cell>
        </row>
        <row r="155">
          <cell r="A155">
            <v>23</v>
          </cell>
        </row>
        <row r="156">
          <cell r="A156">
            <v>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xz"/>
      <sheetName val="KL"/>
      <sheetName val="TH"/>
      <sheetName val="KL đào, đắp"/>
      <sheetName val="Khao sat"/>
    </sheetNames>
    <sheetDataSet>
      <sheetData sheetId="0" refreshError="1"/>
      <sheetData sheetId="1"/>
      <sheetData sheetId="2">
        <row r="2">
          <cell r="A2" t="str">
            <v>CÔNG TRÌNH: KÊNH CẦU ĐEN, L=4800M</v>
          </cell>
        </row>
        <row r="3">
          <cell r="A3" t="str">
            <v xml:space="preserve"> ĐỊA ĐIỂM: XÃ KIẾN MINH, PHƯỜNG DƯƠNG KINH - TP. HẢI PHÒNG</v>
          </cell>
        </row>
        <row r="18">
          <cell r="I18">
            <v>17502.5</v>
          </cell>
        </row>
      </sheetData>
      <sheetData sheetId="3">
        <row r="200">
          <cell r="C200">
            <v>4800</v>
          </cell>
        </row>
        <row r="204">
          <cell r="K204">
            <v>19266.25</v>
          </cell>
        </row>
        <row r="205">
          <cell r="K205">
            <v>12197</v>
          </cell>
        </row>
        <row r="207">
          <cell r="K207">
            <v>5497.1999999999989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V36"/>
  <sheetViews>
    <sheetView view="pageBreakPreview" topLeftCell="A25" zoomScale="85" zoomScaleNormal="100" zoomScaleSheetLayoutView="85" workbookViewId="0">
      <selection activeCell="I34" sqref="I34"/>
    </sheetView>
  </sheetViews>
  <sheetFormatPr defaultRowHeight="15.75"/>
  <cols>
    <col min="1" max="1" width="1.42578125" style="119" customWidth="1"/>
    <col min="2" max="2" width="6.5703125" style="102" customWidth="1"/>
    <col min="3" max="3" width="9.85546875" style="102" customWidth="1"/>
    <col min="4" max="4" width="10.7109375" style="102" customWidth="1"/>
    <col min="5" max="5" width="12.140625" style="102" customWidth="1"/>
    <col min="6" max="7" width="12.5703125" style="102" customWidth="1"/>
    <col min="8" max="8" width="11.7109375" style="102" customWidth="1"/>
    <col min="9" max="9" width="12.42578125" style="102" customWidth="1"/>
    <col min="10" max="10" width="12.7109375" style="102" customWidth="1"/>
    <col min="11" max="11" width="16.42578125" style="102" hidden="1" customWidth="1"/>
    <col min="12" max="12" width="14.85546875" style="102" customWidth="1"/>
    <col min="13" max="13" width="0" style="102" hidden="1" customWidth="1"/>
    <col min="14" max="14" width="13.28515625" style="102" customWidth="1"/>
    <col min="15" max="18" width="9.140625" style="102"/>
    <col min="19" max="19" width="24.42578125" style="103" customWidth="1"/>
    <col min="20" max="22" width="9.140625" style="103"/>
    <col min="23" max="23" width="8.85546875" style="102" bestFit="1" customWidth="1"/>
    <col min="24" max="256" width="9.140625" style="102"/>
    <col min="257" max="257" width="1.42578125" style="102" customWidth="1"/>
    <col min="258" max="258" width="6.5703125" style="102" customWidth="1"/>
    <col min="259" max="259" width="9.85546875" style="102" customWidth="1"/>
    <col min="260" max="260" width="10.7109375" style="102" customWidth="1"/>
    <col min="261" max="261" width="12.140625" style="102" customWidth="1"/>
    <col min="262" max="263" width="12.5703125" style="102" customWidth="1"/>
    <col min="264" max="264" width="13.85546875" style="102" customWidth="1"/>
    <col min="265" max="265" width="12.42578125" style="102" customWidth="1"/>
    <col min="266" max="266" width="12.7109375" style="102" customWidth="1"/>
    <col min="267" max="267" width="0" style="102" hidden="1" customWidth="1"/>
    <col min="268" max="268" width="11" style="102" bestFit="1" customWidth="1"/>
    <col min="269" max="269" width="0" style="102" hidden="1" customWidth="1"/>
    <col min="270" max="270" width="14" style="102" bestFit="1" customWidth="1"/>
    <col min="271" max="274" width="9.140625" style="102"/>
    <col min="275" max="275" width="24.42578125" style="102" customWidth="1"/>
    <col min="276" max="278" width="9.140625" style="102"/>
    <col min="279" max="279" width="8.85546875" style="102" bestFit="1" customWidth="1"/>
    <col min="280" max="512" width="9.140625" style="102"/>
    <col min="513" max="513" width="1.42578125" style="102" customWidth="1"/>
    <col min="514" max="514" width="6.5703125" style="102" customWidth="1"/>
    <col min="515" max="515" width="9.85546875" style="102" customWidth="1"/>
    <col min="516" max="516" width="10.7109375" style="102" customWidth="1"/>
    <col min="517" max="517" width="12.140625" style="102" customWidth="1"/>
    <col min="518" max="519" width="12.5703125" style="102" customWidth="1"/>
    <col min="520" max="520" width="13.85546875" style="102" customWidth="1"/>
    <col min="521" max="521" width="12.42578125" style="102" customWidth="1"/>
    <col min="522" max="522" width="12.7109375" style="102" customWidth="1"/>
    <col min="523" max="523" width="0" style="102" hidden="1" customWidth="1"/>
    <col min="524" max="524" width="11" style="102" bestFit="1" customWidth="1"/>
    <col min="525" max="525" width="0" style="102" hidden="1" customWidth="1"/>
    <col min="526" max="526" width="14" style="102" bestFit="1" customWidth="1"/>
    <col min="527" max="530" width="9.140625" style="102"/>
    <col min="531" max="531" width="24.42578125" style="102" customWidth="1"/>
    <col min="532" max="534" width="9.140625" style="102"/>
    <col min="535" max="535" width="8.85546875" style="102" bestFit="1" customWidth="1"/>
    <col min="536" max="768" width="9.140625" style="102"/>
    <col min="769" max="769" width="1.42578125" style="102" customWidth="1"/>
    <col min="770" max="770" width="6.5703125" style="102" customWidth="1"/>
    <col min="771" max="771" width="9.85546875" style="102" customWidth="1"/>
    <col min="772" max="772" width="10.7109375" style="102" customWidth="1"/>
    <col min="773" max="773" width="12.140625" style="102" customWidth="1"/>
    <col min="774" max="775" width="12.5703125" style="102" customWidth="1"/>
    <col min="776" max="776" width="13.85546875" style="102" customWidth="1"/>
    <col min="777" max="777" width="12.42578125" style="102" customWidth="1"/>
    <col min="778" max="778" width="12.7109375" style="102" customWidth="1"/>
    <col min="779" max="779" width="0" style="102" hidden="1" customWidth="1"/>
    <col min="780" max="780" width="11" style="102" bestFit="1" customWidth="1"/>
    <col min="781" max="781" width="0" style="102" hidden="1" customWidth="1"/>
    <col min="782" max="782" width="14" style="102" bestFit="1" customWidth="1"/>
    <col min="783" max="786" width="9.140625" style="102"/>
    <col min="787" max="787" width="24.42578125" style="102" customWidth="1"/>
    <col min="788" max="790" width="9.140625" style="102"/>
    <col min="791" max="791" width="8.85546875" style="102" bestFit="1" customWidth="1"/>
    <col min="792" max="1024" width="9.140625" style="102"/>
    <col min="1025" max="1025" width="1.42578125" style="102" customWidth="1"/>
    <col min="1026" max="1026" width="6.5703125" style="102" customWidth="1"/>
    <col min="1027" max="1027" width="9.85546875" style="102" customWidth="1"/>
    <col min="1028" max="1028" width="10.7109375" style="102" customWidth="1"/>
    <col min="1029" max="1029" width="12.140625" style="102" customWidth="1"/>
    <col min="1030" max="1031" width="12.5703125" style="102" customWidth="1"/>
    <col min="1032" max="1032" width="13.85546875" style="102" customWidth="1"/>
    <col min="1033" max="1033" width="12.42578125" style="102" customWidth="1"/>
    <col min="1034" max="1034" width="12.7109375" style="102" customWidth="1"/>
    <col min="1035" max="1035" width="0" style="102" hidden="1" customWidth="1"/>
    <col min="1036" max="1036" width="11" style="102" bestFit="1" customWidth="1"/>
    <col min="1037" max="1037" width="0" style="102" hidden="1" customWidth="1"/>
    <col min="1038" max="1038" width="14" style="102" bestFit="1" customWidth="1"/>
    <col min="1039" max="1042" width="9.140625" style="102"/>
    <col min="1043" max="1043" width="24.42578125" style="102" customWidth="1"/>
    <col min="1044" max="1046" width="9.140625" style="102"/>
    <col min="1047" max="1047" width="8.85546875" style="102" bestFit="1" customWidth="1"/>
    <col min="1048" max="1280" width="9.140625" style="102"/>
    <col min="1281" max="1281" width="1.42578125" style="102" customWidth="1"/>
    <col min="1282" max="1282" width="6.5703125" style="102" customWidth="1"/>
    <col min="1283" max="1283" width="9.85546875" style="102" customWidth="1"/>
    <col min="1284" max="1284" width="10.7109375" style="102" customWidth="1"/>
    <col min="1285" max="1285" width="12.140625" style="102" customWidth="1"/>
    <col min="1286" max="1287" width="12.5703125" style="102" customWidth="1"/>
    <col min="1288" max="1288" width="13.85546875" style="102" customWidth="1"/>
    <col min="1289" max="1289" width="12.42578125" style="102" customWidth="1"/>
    <col min="1290" max="1290" width="12.7109375" style="102" customWidth="1"/>
    <col min="1291" max="1291" width="0" style="102" hidden="1" customWidth="1"/>
    <col min="1292" max="1292" width="11" style="102" bestFit="1" customWidth="1"/>
    <col min="1293" max="1293" width="0" style="102" hidden="1" customWidth="1"/>
    <col min="1294" max="1294" width="14" style="102" bestFit="1" customWidth="1"/>
    <col min="1295" max="1298" width="9.140625" style="102"/>
    <col min="1299" max="1299" width="24.42578125" style="102" customWidth="1"/>
    <col min="1300" max="1302" width="9.140625" style="102"/>
    <col min="1303" max="1303" width="8.85546875" style="102" bestFit="1" customWidth="1"/>
    <col min="1304" max="1536" width="9.140625" style="102"/>
    <col min="1537" max="1537" width="1.42578125" style="102" customWidth="1"/>
    <col min="1538" max="1538" width="6.5703125" style="102" customWidth="1"/>
    <col min="1539" max="1539" width="9.85546875" style="102" customWidth="1"/>
    <col min="1540" max="1540" width="10.7109375" style="102" customWidth="1"/>
    <col min="1541" max="1541" width="12.140625" style="102" customWidth="1"/>
    <col min="1542" max="1543" width="12.5703125" style="102" customWidth="1"/>
    <col min="1544" max="1544" width="13.85546875" style="102" customWidth="1"/>
    <col min="1545" max="1545" width="12.42578125" style="102" customWidth="1"/>
    <col min="1546" max="1546" width="12.7109375" style="102" customWidth="1"/>
    <col min="1547" max="1547" width="0" style="102" hidden="1" customWidth="1"/>
    <col min="1548" max="1548" width="11" style="102" bestFit="1" customWidth="1"/>
    <col min="1549" max="1549" width="0" style="102" hidden="1" customWidth="1"/>
    <col min="1550" max="1550" width="14" style="102" bestFit="1" customWidth="1"/>
    <col min="1551" max="1554" width="9.140625" style="102"/>
    <col min="1555" max="1555" width="24.42578125" style="102" customWidth="1"/>
    <col min="1556" max="1558" width="9.140625" style="102"/>
    <col min="1559" max="1559" width="8.85546875" style="102" bestFit="1" customWidth="1"/>
    <col min="1560" max="1792" width="9.140625" style="102"/>
    <col min="1793" max="1793" width="1.42578125" style="102" customWidth="1"/>
    <col min="1794" max="1794" width="6.5703125" style="102" customWidth="1"/>
    <col min="1795" max="1795" width="9.85546875" style="102" customWidth="1"/>
    <col min="1796" max="1796" width="10.7109375" style="102" customWidth="1"/>
    <col min="1797" max="1797" width="12.140625" style="102" customWidth="1"/>
    <col min="1798" max="1799" width="12.5703125" style="102" customWidth="1"/>
    <col min="1800" max="1800" width="13.85546875" style="102" customWidth="1"/>
    <col min="1801" max="1801" width="12.42578125" style="102" customWidth="1"/>
    <col min="1802" max="1802" width="12.7109375" style="102" customWidth="1"/>
    <col min="1803" max="1803" width="0" style="102" hidden="1" customWidth="1"/>
    <col min="1804" max="1804" width="11" style="102" bestFit="1" customWidth="1"/>
    <col min="1805" max="1805" width="0" style="102" hidden="1" customWidth="1"/>
    <col min="1806" max="1806" width="14" style="102" bestFit="1" customWidth="1"/>
    <col min="1807" max="1810" width="9.140625" style="102"/>
    <col min="1811" max="1811" width="24.42578125" style="102" customWidth="1"/>
    <col min="1812" max="1814" width="9.140625" style="102"/>
    <col min="1815" max="1815" width="8.85546875" style="102" bestFit="1" customWidth="1"/>
    <col min="1816" max="2048" width="9.140625" style="102"/>
    <col min="2049" max="2049" width="1.42578125" style="102" customWidth="1"/>
    <col min="2050" max="2050" width="6.5703125" style="102" customWidth="1"/>
    <col min="2051" max="2051" width="9.85546875" style="102" customWidth="1"/>
    <col min="2052" max="2052" width="10.7109375" style="102" customWidth="1"/>
    <col min="2053" max="2053" width="12.140625" style="102" customWidth="1"/>
    <col min="2054" max="2055" width="12.5703125" style="102" customWidth="1"/>
    <col min="2056" max="2056" width="13.85546875" style="102" customWidth="1"/>
    <col min="2057" max="2057" width="12.42578125" style="102" customWidth="1"/>
    <col min="2058" max="2058" width="12.7109375" style="102" customWidth="1"/>
    <col min="2059" max="2059" width="0" style="102" hidden="1" customWidth="1"/>
    <col min="2060" max="2060" width="11" style="102" bestFit="1" customWidth="1"/>
    <col min="2061" max="2061" width="0" style="102" hidden="1" customWidth="1"/>
    <col min="2062" max="2062" width="14" style="102" bestFit="1" customWidth="1"/>
    <col min="2063" max="2066" width="9.140625" style="102"/>
    <col min="2067" max="2067" width="24.42578125" style="102" customWidth="1"/>
    <col min="2068" max="2070" width="9.140625" style="102"/>
    <col min="2071" max="2071" width="8.85546875" style="102" bestFit="1" customWidth="1"/>
    <col min="2072" max="2304" width="9.140625" style="102"/>
    <col min="2305" max="2305" width="1.42578125" style="102" customWidth="1"/>
    <col min="2306" max="2306" width="6.5703125" style="102" customWidth="1"/>
    <col min="2307" max="2307" width="9.85546875" style="102" customWidth="1"/>
    <col min="2308" max="2308" width="10.7109375" style="102" customWidth="1"/>
    <col min="2309" max="2309" width="12.140625" style="102" customWidth="1"/>
    <col min="2310" max="2311" width="12.5703125" style="102" customWidth="1"/>
    <col min="2312" max="2312" width="13.85546875" style="102" customWidth="1"/>
    <col min="2313" max="2313" width="12.42578125" style="102" customWidth="1"/>
    <col min="2314" max="2314" width="12.7109375" style="102" customWidth="1"/>
    <col min="2315" max="2315" width="0" style="102" hidden="1" customWidth="1"/>
    <col min="2316" max="2316" width="11" style="102" bestFit="1" customWidth="1"/>
    <col min="2317" max="2317" width="0" style="102" hidden="1" customWidth="1"/>
    <col min="2318" max="2318" width="14" style="102" bestFit="1" customWidth="1"/>
    <col min="2319" max="2322" width="9.140625" style="102"/>
    <col min="2323" max="2323" width="24.42578125" style="102" customWidth="1"/>
    <col min="2324" max="2326" width="9.140625" style="102"/>
    <col min="2327" max="2327" width="8.85546875" style="102" bestFit="1" customWidth="1"/>
    <col min="2328" max="2560" width="9.140625" style="102"/>
    <col min="2561" max="2561" width="1.42578125" style="102" customWidth="1"/>
    <col min="2562" max="2562" width="6.5703125" style="102" customWidth="1"/>
    <col min="2563" max="2563" width="9.85546875" style="102" customWidth="1"/>
    <col min="2564" max="2564" width="10.7109375" style="102" customWidth="1"/>
    <col min="2565" max="2565" width="12.140625" style="102" customWidth="1"/>
    <col min="2566" max="2567" width="12.5703125" style="102" customWidth="1"/>
    <col min="2568" max="2568" width="13.85546875" style="102" customWidth="1"/>
    <col min="2569" max="2569" width="12.42578125" style="102" customWidth="1"/>
    <col min="2570" max="2570" width="12.7109375" style="102" customWidth="1"/>
    <col min="2571" max="2571" width="0" style="102" hidden="1" customWidth="1"/>
    <col min="2572" max="2572" width="11" style="102" bestFit="1" customWidth="1"/>
    <col min="2573" max="2573" width="0" style="102" hidden="1" customWidth="1"/>
    <col min="2574" max="2574" width="14" style="102" bestFit="1" customWidth="1"/>
    <col min="2575" max="2578" width="9.140625" style="102"/>
    <col min="2579" max="2579" width="24.42578125" style="102" customWidth="1"/>
    <col min="2580" max="2582" width="9.140625" style="102"/>
    <col min="2583" max="2583" width="8.85546875" style="102" bestFit="1" customWidth="1"/>
    <col min="2584" max="2816" width="9.140625" style="102"/>
    <col min="2817" max="2817" width="1.42578125" style="102" customWidth="1"/>
    <col min="2818" max="2818" width="6.5703125" style="102" customWidth="1"/>
    <col min="2819" max="2819" width="9.85546875" style="102" customWidth="1"/>
    <col min="2820" max="2820" width="10.7109375" style="102" customWidth="1"/>
    <col min="2821" max="2821" width="12.140625" style="102" customWidth="1"/>
    <col min="2822" max="2823" width="12.5703125" style="102" customWidth="1"/>
    <col min="2824" max="2824" width="13.85546875" style="102" customWidth="1"/>
    <col min="2825" max="2825" width="12.42578125" style="102" customWidth="1"/>
    <col min="2826" max="2826" width="12.7109375" style="102" customWidth="1"/>
    <col min="2827" max="2827" width="0" style="102" hidden="1" customWidth="1"/>
    <col min="2828" max="2828" width="11" style="102" bestFit="1" customWidth="1"/>
    <col min="2829" max="2829" width="0" style="102" hidden="1" customWidth="1"/>
    <col min="2830" max="2830" width="14" style="102" bestFit="1" customWidth="1"/>
    <col min="2831" max="2834" width="9.140625" style="102"/>
    <col min="2835" max="2835" width="24.42578125" style="102" customWidth="1"/>
    <col min="2836" max="2838" width="9.140625" style="102"/>
    <col min="2839" max="2839" width="8.85546875" style="102" bestFit="1" customWidth="1"/>
    <col min="2840" max="3072" width="9.140625" style="102"/>
    <col min="3073" max="3073" width="1.42578125" style="102" customWidth="1"/>
    <col min="3074" max="3074" width="6.5703125" style="102" customWidth="1"/>
    <col min="3075" max="3075" width="9.85546875" style="102" customWidth="1"/>
    <col min="3076" max="3076" width="10.7109375" style="102" customWidth="1"/>
    <col min="3077" max="3077" width="12.140625" style="102" customWidth="1"/>
    <col min="3078" max="3079" width="12.5703125" style="102" customWidth="1"/>
    <col min="3080" max="3080" width="13.85546875" style="102" customWidth="1"/>
    <col min="3081" max="3081" width="12.42578125" style="102" customWidth="1"/>
    <col min="3082" max="3082" width="12.7109375" style="102" customWidth="1"/>
    <col min="3083" max="3083" width="0" style="102" hidden="1" customWidth="1"/>
    <col min="3084" max="3084" width="11" style="102" bestFit="1" customWidth="1"/>
    <col min="3085" max="3085" width="0" style="102" hidden="1" customWidth="1"/>
    <col min="3086" max="3086" width="14" style="102" bestFit="1" customWidth="1"/>
    <col min="3087" max="3090" width="9.140625" style="102"/>
    <col min="3091" max="3091" width="24.42578125" style="102" customWidth="1"/>
    <col min="3092" max="3094" width="9.140625" style="102"/>
    <col min="3095" max="3095" width="8.85546875" style="102" bestFit="1" customWidth="1"/>
    <col min="3096" max="3328" width="9.140625" style="102"/>
    <col min="3329" max="3329" width="1.42578125" style="102" customWidth="1"/>
    <col min="3330" max="3330" width="6.5703125" style="102" customWidth="1"/>
    <col min="3331" max="3331" width="9.85546875" style="102" customWidth="1"/>
    <col min="3332" max="3332" width="10.7109375" style="102" customWidth="1"/>
    <col min="3333" max="3333" width="12.140625" style="102" customWidth="1"/>
    <col min="3334" max="3335" width="12.5703125" style="102" customWidth="1"/>
    <col min="3336" max="3336" width="13.85546875" style="102" customWidth="1"/>
    <col min="3337" max="3337" width="12.42578125" style="102" customWidth="1"/>
    <col min="3338" max="3338" width="12.7109375" style="102" customWidth="1"/>
    <col min="3339" max="3339" width="0" style="102" hidden="1" customWidth="1"/>
    <col min="3340" max="3340" width="11" style="102" bestFit="1" customWidth="1"/>
    <col min="3341" max="3341" width="0" style="102" hidden="1" customWidth="1"/>
    <col min="3342" max="3342" width="14" style="102" bestFit="1" customWidth="1"/>
    <col min="3343" max="3346" width="9.140625" style="102"/>
    <col min="3347" max="3347" width="24.42578125" style="102" customWidth="1"/>
    <col min="3348" max="3350" width="9.140625" style="102"/>
    <col min="3351" max="3351" width="8.85546875" style="102" bestFit="1" customWidth="1"/>
    <col min="3352" max="3584" width="9.140625" style="102"/>
    <col min="3585" max="3585" width="1.42578125" style="102" customWidth="1"/>
    <col min="3586" max="3586" width="6.5703125" style="102" customWidth="1"/>
    <col min="3587" max="3587" width="9.85546875" style="102" customWidth="1"/>
    <col min="3588" max="3588" width="10.7109375" style="102" customWidth="1"/>
    <col min="3589" max="3589" width="12.140625" style="102" customWidth="1"/>
    <col min="3590" max="3591" width="12.5703125" style="102" customWidth="1"/>
    <col min="3592" max="3592" width="13.85546875" style="102" customWidth="1"/>
    <col min="3593" max="3593" width="12.42578125" style="102" customWidth="1"/>
    <col min="3594" max="3594" width="12.7109375" style="102" customWidth="1"/>
    <col min="3595" max="3595" width="0" style="102" hidden="1" customWidth="1"/>
    <col min="3596" max="3596" width="11" style="102" bestFit="1" customWidth="1"/>
    <col min="3597" max="3597" width="0" style="102" hidden="1" customWidth="1"/>
    <col min="3598" max="3598" width="14" style="102" bestFit="1" customWidth="1"/>
    <col min="3599" max="3602" width="9.140625" style="102"/>
    <col min="3603" max="3603" width="24.42578125" style="102" customWidth="1"/>
    <col min="3604" max="3606" width="9.140625" style="102"/>
    <col min="3607" max="3607" width="8.85546875" style="102" bestFit="1" customWidth="1"/>
    <col min="3608" max="3840" width="9.140625" style="102"/>
    <col min="3841" max="3841" width="1.42578125" style="102" customWidth="1"/>
    <col min="3842" max="3842" width="6.5703125" style="102" customWidth="1"/>
    <col min="3843" max="3843" width="9.85546875" style="102" customWidth="1"/>
    <col min="3844" max="3844" width="10.7109375" style="102" customWidth="1"/>
    <col min="3845" max="3845" width="12.140625" style="102" customWidth="1"/>
    <col min="3846" max="3847" width="12.5703125" style="102" customWidth="1"/>
    <col min="3848" max="3848" width="13.85546875" style="102" customWidth="1"/>
    <col min="3849" max="3849" width="12.42578125" style="102" customWidth="1"/>
    <col min="3850" max="3850" width="12.7109375" style="102" customWidth="1"/>
    <col min="3851" max="3851" width="0" style="102" hidden="1" customWidth="1"/>
    <col min="3852" max="3852" width="11" style="102" bestFit="1" customWidth="1"/>
    <col min="3853" max="3853" width="0" style="102" hidden="1" customWidth="1"/>
    <col min="3854" max="3854" width="14" style="102" bestFit="1" customWidth="1"/>
    <col min="3855" max="3858" width="9.140625" style="102"/>
    <col min="3859" max="3859" width="24.42578125" style="102" customWidth="1"/>
    <col min="3860" max="3862" width="9.140625" style="102"/>
    <col min="3863" max="3863" width="8.85546875" style="102" bestFit="1" customWidth="1"/>
    <col min="3864" max="4096" width="9.140625" style="102"/>
    <col min="4097" max="4097" width="1.42578125" style="102" customWidth="1"/>
    <col min="4098" max="4098" width="6.5703125" style="102" customWidth="1"/>
    <col min="4099" max="4099" width="9.85546875" style="102" customWidth="1"/>
    <col min="4100" max="4100" width="10.7109375" style="102" customWidth="1"/>
    <col min="4101" max="4101" width="12.140625" style="102" customWidth="1"/>
    <col min="4102" max="4103" width="12.5703125" style="102" customWidth="1"/>
    <col min="4104" max="4104" width="13.85546875" style="102" customWidth="1"/>
    <col min="4105" max="4105" width="12.42578125" style="102" customWidth="1"/>
    <col min="4106" max="4106" width="12.7109375" style="102" customWidth="1"/>
    <col min="4107" max="4107" width="0" style="102" hidden="1" customWidth="1"/>
    <col min="4108" max="4108" width="11" style="102" bestFit="1" customWidth="1"/>
    <col min="4109" max="4109" width="0" style="102" hidden="1" customWidth="1"/>
    <col min="4110" max="4110" width="14" style="102" bestFit="1" customWidth="1"/>
    <col min="4111" max="4114" width="9.140625" style="102"/>
    <col min="4115" max="4115" width="24.42578125" style="102" customWidth="1"/>
    <col min="4116" max="4118" width="9.140625" style="102"/>
    <col min="4119" max="4119" width="8.85546875" style="102" bestFit="1" customWidth="1"/>
    <col min="4120" max="4352" width="9.140625" style="102"/>
    <col min="4353" max="4353" width="1.42578125" style="102" customWidth="1"/>
    <col min="4354" max="4354" width="6.5703125" style="102" customWidth="1"/>
    <col min="4355" max="4355" width="9.85546875" style="102" customWidth="1"/>
    <col min="4356" max="4356" width="10.7109375" style="102" customWidth="1"/>
    <col min="4357" max="4357" width="12.140625" style="102" customWidth="1"/>
    <col min="4358" max="4359" width="12.5703125" style="102" customWidth="1"/>
    <col min="4360" max="4360" width="13.85546875" style="102" customWidth="1"/>
    <col min="4361" max="4361" width="12.42578125" style="102" customWidth="1"/>
    <col min="4362" max="4362" width="12.7109375" style="102" customWidth="1"/>
    <col min="4363" max="4363" width="0" style="102" hidden="1" customWidth="1"/>
    <col min="4364" max="4364" width="11" style="102" bestFit="1" customWidth="1"/>
    <col min="4365" max="4365" width="0" style="102" hidden="1" customWidth="1"/>
    <col min="4366" max="4366" width="14" style="102" bestFit="1" customWidth="1"/>
    <col min="4367" max="4370" width="9.140625" style="102"/>
    <col min="4371" max="4371" width="24.42578125" style="102" customWidth="1"/>
    <col min="4372" max="4374" width="9.140625" style="102"/>
    <col min="4375" max="4375" width="8.85546875" style="102" bestFit="1" customWidth="1"/>
    <col min="4376" max="4608" width="9.140625" style="102"/>
    <col min="4609" max="4609" width="1.42578125" style="102" customWidth="1"/>
    <col min="4610" max="4610" width="6.5703125" style="102" customWidth="1"/>
    <col min="4611" max="4611" width="9.85546875" style="102" customWidth="1"/>
    <col min="4612" max="4612" width="10.7109375" style="102" customWidth="1"/>
    <col min="4613" max="4613" width="12.140625" style="102" customWidth="1"/>
    <col min="4614" max="4615" width="12.5703125" style="102" customWidth="1"/>
    <col min="4616" max="4616" width="13.85546875" style="102" customWidth="1"/>
    <col min="4617" max="4617" width="12.42578125" style="102" customWidth="1"/>
    <col min="4618" max="4618" width="12.7109375" style="102" customWidth="1"/>
    <col min="4619" max="4619" width="0" style="102" hidden="1" customWidth="1"/>
    <col min="4620" max="4620" width="11" style="102" bestFit="1" customWidth="1"/>
    <col min="4621" max="4621" width="0" style="102" hidden="1" customWidth="1"/>
    <col min="4622" max="4622" width="14" style="102" bestFit="1" customWidth="1"/>
    <col min="4623" max="4626" width="9.140625" style="102"/>
    <col min="4627" max="4627" width="24.42578125" style="102" customWidth="1"/>
    <col min="4628" max="4630" width="9.140625" style="102"/>
    <col min="4631" max="4631" width="8.85546875" style="102" bestFit="1" customWidth="1"/>
    <col min="4632" max="4864" width="9.140625" style="102"/>
    <col min="4865" max="4865" width="1.42578125" style="102" customWidth="1"/>
    <col min="4866" max="4866" width="6.5703125" style="102" customWidth="1"/>
    <col min="4867" max="4867" width="9.85546875" style="102" customWidth="1"/>
    <col min="4868" max="4868" width="10.7109375" style="102" customWidth="1"/>
    <col min="4869" max="4869" width="12.140625" style="102" customWidth="1"/>
    <col min="4870" max="4871" width="12.5703125" style="102" customWidth="1"/>
    <col min="4872" max="4872" width="13.85546875" style="102" customWidth="1"/>
    <col min="4873" max="4873" width="12.42578125" style="102" customWidth="1"/>
    <col min="4874" max="4874" width="12.7109375" style="102" customWidth="1"/>
    <col min="4875" max="4875" width="0" style="102" hidden="1" customWidth="1"/>
    <col min="4876" max="4876" width="11" style="102" bestFit="1" customWidth="1"/>
    <col min="4877" max="4877" width="0" style="102" hidden="1" customWidth="1"/>
    <col min="4878" max="4878" width="14" style="102" bestFit="1" customWidth="1"/>
    <col min="4879" max="4882" width="9.140625" style="102"/>
    <col min="4883" max="4883" width="24.42578125" style="102" customWidth="1"/>
    <col min="4884" max="4886" width="9.140625" style="102"/>
    <col min="4887" max="4887" width="8.85546875" style="102" bestFit="1" customWidth="1"/>
    <col min="4888" max="5120" width="9.140625" style="102"/>
    <col min="5121" max="5121" width="1.42578125" style="102" customWidth="1"/>
    <col min="5122" max="5122" width="6.5703125" style="102" customWidth="1"/>
    <col min="5123" max="5123" width="9.85546875" style="102" customWidth="1"/>
    <col min="5124" max="5124" width="10.7109375" style="102" customWidth="1"/>
    <col min="5125" max="5125" width="12.140625" style="102" customWidth="1"/>
    <col min="5126" max="5127" width="12.5703125" style="102" customWidth="1"/>
    <col min="5128" max="5128" width="13.85546875" style="102" customWidth="1"/>
    <col min="5129" max="5129" width="12.42578125" style="102" customWidth="1"/>
    <col min="5130" max="5130" width="12.7109375" style="102" customWidth="1"/>
    <col min="5131" max="5131" width="0" style="102" hidden="1" customWidth="1"/>
    <col min="5132" max="5132" width="11" style="102" bestFit="1" customWidth="1"/>
    <col min="5133" max="5133" width="0" style="102" hidden="1" customWidth="1"/>
    <col min="5134" max="5134" width="14" style="102" bestFit="1" customWidth="1"/>
    <col min="5135" max="5138" width="9.140625" style="102"/>
    <col min="5139" max="5139" width="24.42578125" style="102" customWidth="1"/>
    <col min="5140" max="5142" width="9.140625" style="102"/>
    <col min="5143" max="5143" width="8.85546875" style="102" bestFit="1" customWidth="1"/>
    <col min="5144" max="5376" width="9.140625" style="102"/>
    <col min="5377" max="5377" width="1.42578125" style="102" customWidth="1"/>
    <col min="5378" max="5378" width="6.5703125" style="102" customWidth="1"/>
    <col min="5379" max="5379" width="9.85546875" style="102" customWidth="1"/>
    <col min="5380" max="5380" width="10.7109375" style="102" customWidth="1"/>
    <col min="5381" max="5381" width="12.140625" style="102" customWidth="1"/>
    <col min="5382" max="5383" width="12.5703125" style="102" customWidth="1"/>
    <col min="5384" max="5384" width="13.85546875" style="102" customWidth="1"/>
    <col min="5385" max="5385" width="12.42578125" style="102" customWidth="1"/>
    <col min="5386" max="5386" width="12.7109375" style="102" customWidth="1"/>
    <col min="5387" max="5387" width="0" style="102" hidden="1" customWidth="1"/>
    <col min="5388" max="5388" width="11" style="102" bestFit="1" customWidth="1"/>
    <col min="5389" max="5389" width="0" style="102" hidden="1" customWidth="1"/>
    <col min="5390" max="5390" width="14" style="102" bestFit="1" customWidth="1"/>
    <col min="5391" max="5394" width="9.140625" style="102"/>
    <col min="5395" max="5395" width="24.42578125" style="102" customWidth="1"/>
    <col min="5396" max="5398" width="9.140625" style="102"/>
    <col min="5399" max="5399" width="8.85546875" style="102" bestFit="1" customWidth="1"/>
    <col min="5400" max="5632" width="9.140625" style="102"/>
    <col min="5633" max="5633" width="1.42578125" style="102" customWidth="1"/>
    <col min="5634" max="5634" width="6.5703125" style="102" customWidth="1"/>
    <col min="5635" max="5635" width="9.85546875" style="102" customWidth="1"/>
    <col min="5636" max="5636" width="10.7109375" style="102" customWidth="1"/>
    <col min="5637" max="5637" width="12.140625" style="102" customWidth="1"/>
    <col min="5638" max="5639" width="12.5703125" style="102" customWidth="1"/>
    <col min="5640" max="5640" width="13.85546875" style="102" customWidth="1"/>
    <col min="5641" max="5641" width="12.42578125" style="102" customWidth="1"/>
    <col min="5642" max="5642" width="12.7109375" style="102" customWidth="1"/>
    <col min="5643" max="5643" width="0" style="102" hidden="1" customWidth="1"/>
    <col min="5644" max="5644" width="11" style="102" bestFit="1" customWidth="1"/>
    <col min="5645" max="5645" width="0" style="102" hidden="1" customWidth="1"/>
    <col min="5646" max="5646" width="14" style="102" bestFit="1" customWidth="1"/>
    <col min="5647" max="5650" width="9.140625" style="102"/>
    <col min="5651" max="5651" width="24.42578125" style="102" customWidth="1"/>
    <col min="5652" max="5654" width="9.140625" style="102"/>
    <col min="5655" max="5655" width="8.85546875" style="102" bestFit="1" customWidth="1"/>
    <col min="5656" max="5888" width="9.140625" style="102"/>
    <col min="5889" max="5889" width="1.42578125" style="102" customWidth="1"/>
    <col min="5890" max="5890" width="6.5703125" style="102" customWidth="1"/>
    <col min="5891" max="5891" width="9.85546875" style="102" customWidth="1"/>
    <col min="5892" max="5892" width="10.7109375" style="102" customWidth="1"/>
    <col min="5893" max="5893" width="12.140625" style="102" customWidth="1"/>
    <col min="5894" max="5895" width="12.5703125" style="102" customWidth="1"/>
    <col min="5896" max="5896" width="13.85546875" style="102" customWidth="1"/>
    <col min="5897" max="5897" width="12.42578125" style="102" customWidth="1"/>
    <col min="5898" max="5898" width="12.7109375" style="102" customWidth="1"/>
    <col min="5899" max="5899" width="0" style="102" hidden="1" customWidth="1"/>
    <col min="5900" max="5900" width="11" style="102" bestFit="1" customWidth="1"/>
    <col min="5901" max="5901" width="0" style="102" hidden="1" customWidth="1"/>
    <col min="5902" max="5902" width="14" style="102" bestFit="1" customWidth="1"/>
    <col min="5903" max="5906" width="9.140625" style="102"/>
    <col min="5907" max="5907" width="24.42578125" style="102" customWidth="1"/>
    <col min="5908" max="5910" width="9.140625" style="102"/>
    <col min="5911" max="5911" width="8.85546875" style="102" bestFit="1" customWidth="1"/>
    <col min="5912" max="6144" width="9.140625" style="102"/>
    <col min="6145" max="6145" width="1.42578125" style="102" customWidth="1"/>
    <col min="6146" max="6146" width="6.5703125" style="102" customWidth="1"/>
    <col min="6147" max="6147" width="9.85546875" style="102" customWidth="1"/>
    <col min="6148" max="6148" width="10.7109375" style="102" customWidth="1"/>
    <col min="6149" max="6149" width="12.140625" style="102" customWidth="1"/>
    <col min="6150" max="6151" width="12.5703125" style="102" customWidth="1"/>
    <col min="6152" max="6152" width="13.85546875" style="102" customWidth="1"/>
    <col min="6153" max="6153" width="12.42578125" style="102" customWidth="1"/>
    <col min="6154" max="6154" width="12.7109375" style="102" customWidth="1"/>
    <col min="6155" max="6155" width="0" style="102" hidden="1" customWidth="1"/>
    <col min="6156" max="6156" width="11" style="102" bestFit="1" customWidth="1"/>
    <col min="6157" max="6157" width="0" style="102" hidden="1" customWidth="1"/>
    <col min="6158" max="6158" width="14" style="102" bestFit="1" customWidth="1"/>
    <col min="6159" max="6162" width="9.140625" style="102"/>
    <col min="6163" max="6163" width="24.42578125" style="102" customWidth="1"/>
    <col min="6164" max="6166" width="9.140625" style="102"/>
    <col min="6167" max="6167" width="8.85546875" style="102" bestFit="1" customWidth="1"/>
    <col min="6168" max="6400" width="9.140625" style="102"/>
    <col min="6401" max="6401" width="1.42578125" style="102" customWidth="1"/>
    <col min="6402" max="6402" width="6.5703125" style="102" customWidth="1"/>
    <col min="6403" max="6403" width="9.85546875" style="102" customWidth="1"/>
    <col min="6404" max="6404" width="10.7109375" style="102" customWidth="1"/>
    <col min="6405" max="6405" width="12.140625" style="102" customWidth="1"/>
    <col min="6406" max="6407" width="12.5703125" style="102" customWidth="1"/>
    <col min="6408" max="6408" width="13.85546875" style="102" customWidth="1"/>
    <col min="6409" max="6409" width="12.42578125" style="102" customWidth="1"/>
    <col min="6410" max="6410" width="12.7109375" style="102" customWidth="1"/>
    <col min="6411" max="6411" width="0" style="102" hidden="1" customWidth="1"/>
    <col min="6412" max="6412" width="11" style="102" bestFit="1" customWidth="1"/>
    <col min="6413" max="6413" width="0" style="102" hidden="1" customWidth="1"/>
    <col min="6414" max="6414" width="14" style="102" bestFit="1" customWidth="1"/>
    <col min="6415" max="6418" width="9.140625" style="102"/>
    <col min="6419" max="6419" width="24.42578125" style="102" customWidth="1"/>
    <col min="6420" max="6422" width="9.140625" style="102"/>
    <col min="6423" max="6423" width="8.85546875" style="102" bestFit="1" customWidth="1"/>
    <col min="6424" max="6656" width="9.140625" style="102"/>
    <col min="6657" max="6657" width="1.42578125" style="102" customWidth="1"/>
    <col min="6658" max="6658" width="6.5703125" style="102" customWidth="1"/>
    <col min="6659" max="6659" width="9.85546875" style="102" customWidth="1"/>
    <col min="6660" max="6660" width="10.7109375" style="102" customWidth="1"/>
    <col min="6661" max="6661" width="12.140625" style="102" customWidth="1"/>
    <col min="6662" max="6663" width="12.5703125" style="102" customWidth="1"/>
    <col min="6664" max="6664" width="13.85546875" style="102" customWidth="1"/>
    <col min="6665" max="6665" width="12.42578125" style="102" customWidth="1"/>
    <col min="6666" max="6666" width="12.7109375" style="102" customWidth="1"/>
    <col min="6667" max="6667" width="0" style="102" hidden="1" customWidth="1"/>
    <col min="6668" max="6668" width="11" style="102" bestFit="1" customWidth="1"/>
    <col min="6669" max="6669" width="0" style="102" hidden="1" customWidth="1"/>
    <col min="6670" max="6670" width="14" style="102" bestFit="1" customWidth="1"/>
    <col min="6671" max="6674" width="9.140625" style="102"/>
    <col min="6675" max="6675" width="24.42578125" style="102" customWidth="1"/>
    <col min="6676" max="6678" width="9.140625" style="102"/>
    <col min="6679" max="6679" width="8.85546875" style="102" bestFit="1" customWidth="1"/>
    <col min="6680" max="6912" width="9.140625" style="102"/>
    <col min="6913" max="6913" width="1.42578125" style="102" customWidth="1"/>
    <col min="6914" max="6914" width="6.5703125" style="102" customWidth="1"/>
    <col min="6915" max="6915" width="9.85546875" style="102" customWidth="1"/>
    <col min="6916" max="6916" width="10.7109375" style="102" customWidth="1"/>
    <col min="6917" max="6917" width="12.140625" style="102" customWidth="1"/>
    <col min="6918" max="6919" width="12.5703125" style="102" customWidth="1"/>
    <col min="6920" max="6920" width="13.85546875" style="102" customWidth="1"/>
    <col min="6921" max="6921" width="12.42578125" style="102" customWidth="1"/>
    <col min="6922" max="6922" width="12.7109375" style="102" customWidth="1"/>
    <col min="6923" max="6923" width="0" style="102" hidden="1" customWidth="1"/>
    <col min="6924" max="6924" width="11" style="102" bestFit="1" customWidth="1"/>
    <col min="6925" max="6925" width="0" style="102" hidden="1" customWidth="1"/>
    <col min="6926" max="6926" width="14" style="102" bestFit="1" customWidth="1"/>
    <col min="6927" max="6930" width="9.140625" style="102"/>
    <col min="6931" max="6931" width="24.42578125" style="102" customWidth="1"/>
    <col min="6932" max="6934" width="9.140625" style="102"/>
    <col min="6935" max="6935" width="8.85546875" style="102" bestFit="1" customWidth="1"/>
    <col min="6936" max="7168" width="9.140625" style="102"/>
    <col min="7169" max="7169" width="1.42578125" style="102" customWidth="1"/>
    <col min="7170" max="7170" width="6.5703125" style="102" customWidth="1"/>
    <col min="7171" max="7171" width="9.85546875" style="102" customWidth="1"/>
    <col min="7172" max="7172" width="10.7109375" style="102" customWidth="1"/>
    <col min="7173" max="7173" width="12.140625" style="102" customWidth="1"/>
    <col min="7174" max="7175" width="12.5703125" style="102" customWidth="1"/>
    <col min="7176" max="7176" width="13.85546875" style="102" customWidth="1"/>
    <col min="7177" max="7177" width="12.42578125" style="102" customWidth="1"/>
    <col min="7178" max="7178" width="12.7109375" style="102" customWidth="1"/>
    <col min="7179" max="7179" width="0" style="102" hidden="1" customWidth="1"/>
    <col min="7180" max="7180" width="11" style="102" bestFit="1" customWidth="1"/>
    <col min="7181" max="7181" width="0" style="102" hidden="1" customWidth="1"/>
    <col min="7182" max="7182" width="14" style="102" bestFit="1" customWidth="1"/>
    <col min="7183" max="7186" width="9.140625" style="102"/>
    <col min="7187" max="7187" width="24.42578125" style="102" customWidth="1"/>
    <col min="7188" max="7190" width="9.140625" style="102"/>
    <col min="7191" max="7191" width="8.85546875" style="102" bestFit="1" customWidth="1"/>
    <col min="7192" max="7424" width="9.140625" style="102"/>
    <col min="7425" max="7425" width="1.42578125" style="102" customWidth="1"/>
    <col min="7426" max="7426" width="6.5703125" style="102" customWidth="1"/>
    <col min="7427" max="7427" width="9.85546875" style="102" customWidth="1"/>
    <col min="7428" max="7428" width="10.7109375" style="102" customWidth="1"/>
    <col min="7429" max="7429" width="12.140625" style="102" customWidth="1"/>
    <col min="7430" max="7431" width="12.5703125" style="102" customWidth="1"/>
    <col min="7432" max="7432" width="13.85546875" style="102" customWidth="1"/>
    <col min="7433" max="7433" width="12.42578125" style="102" customWidth="1"/>
    <col min="7434" max="7434" width="12.7109375" style="102" customWidth="1"/>
    <col min="7435" max="7435" width="0" style="102" hidden="1" customWidth="1"/>
    <col min="7436" max="7436" width="11" style="102" bestFit="1" customWidth="1"/>
    <col min="7437" max="7437" width="0" style="102" hidden="1" customWidth="1"/>
    <col min="7438" max="7438" width="14" style="102" bestFit="1" customWidth="1"/>
    <col min="7439" max="7442" width="9.140625" style="102"/>
    <col min="7443" max="7443" width="24.42578125" style="102" customWidth="1"/>
    <col min="7444" max="7446" width="9.140625" style="102"/>
    <col min="7447" max="7447" width="8.85546875" style="102" bestFit="1" customWidth="1"/>
    <col min="7448" max="7680" width="9.140625" style="102"/>
    <col min="7681" max="7681" width="1.42578125" style="102" customWidth="1"/>
    <col min="7682" max="7682" width="6.5703125" style="102" customWidth="1"/>
    <col min="7683" max="7683" width="9.85546875" style="102" customWidth="1"/>
    <col min="7684" max="7684" width="10.7109375" style="102" customWidth="1"/>
    <col min="7685" max="7685" width="12.140625" style="102" customWidth="1"/>
    <col min="7686" max="7687" width="12.5703125" style="102" customWidth="1"/>
    <col min="7688" max="7688" width="13.85546875" style="102" customWidth="1"/>
    <col min="7689" max="7689" width="12.42578125" style="102" customWidth="1"/>
    <col min="7690" max="7690" width="12.7109375" style="102" customWidth="1"/>
    <col min="7691" max="7691" width="0" style="102" hidden="1" customWidth="1"/>
    <col min="7692" max="7692" width="11" style="102" bestFit="1" customWidth="1"/>
    <col min="7693" max="7693" width="0" style="102" hidden="1" customWidth="1"/>
    <col min="7694" max="7694" width="14" style="102" bestFit="1" customWidth="1"/>
    <col min="7695" max="7698" width="9.140625" style="102"/>
    <col min="7699" max="7699" width="24.42578125" style="102" customWidth="1"/>
    <col min="7700" max="7702" width="9.140625" style="102"/>
    <col min="7703" max="7703" width="8.85546875" style="102" bestFit="1" customWidth="1"/>
    <col min="7704" max="7936" width="9.140625" style="102"/>
    <col min="7937" max="7937" width="1.42578125" style="102" customWidth="1"/>
    <col min="7938" max="7938" width="6.5703125" style="102" customWidth="1"/>
    <col min="7939" max="7939" width="9.85546875" style="102" customWidth="1"/>
    <col min="7940" max="7940" width="10.7109375" style="102" customWidth="1"/>
    <col min="7941" max="7941" width="12.140625" style="102" customWidth="1"/>
    <col min="7942" max="7943" width="12.5703125" style="102" customWidth="1"/>
    <col min="7944" max="7944" width="13.85546875" style="102" customWidth="1"/>
    <col min="7945" max="7945" width="12.42578125" style="102" customWidth="1"/>
    <col min="7946" max="7946" width="12.7109375" style="102" customWidth="1"/>
    <col min="7947" max="7947" width="0" style="102" hidden="1" customWidth="1"/>
    <col min="7948" max="7948" width="11" style="102" bestFit="1" customWidth="1"/>
    <col min="7949" max="7949" width="0" style="102" hidden="1" customWidth="1"/>
    <col min="7950" max="7950" width="14" style="102" bestFit="1" customWidth="1"/>
    <col min="7951" max="7954" width="9.140625" style="102"/>
    <col min="7955" max="7955" width="24.42578125" style="102" customWidth="1"/>
    <col min="7956" max="7958" width="9.140625" style="102"/>
    <col min="7959" max="7959" width="8.85546875" style="102" bestFit="1" customWidth="1"/>
    <col min="7960" max="8192" width="9.140625" style="102"/>
    <col min="8193" max="8193" width="1.42578125" style="102" customWidth="1"/>
    <col min="8194" max="8194" width="6.5703125" style="102" customWidth="1"/>
    <col min="8195" max="8195" width="9.85546875" style="102" customWidth="1"/>
    <col min="8196" max="8196" width="10.7109375" style="102" customWidth="1"/>
    <col min="8197" max="8197" width="12.140625" style="102" customWidth="1"/>
    <col min="8198" max="8199" width="12.5703125" style="102" customWidth="1"/>
    <col min="8200" max="8200" width="13.85546875" style="102" customWidth="1"/>
    <col min="8201" max="8201" width="12.42578125" style="102" customWidth="1"/>
    <col min="8202" max="8202" width="12.7109375" style="102" customWidth="1"/>
    <col min="8203" max="8203" width="0" style="102" hidden="1" customWidth="1"/>
    <col min="8204" max="8204" width="11" style="102" bestFit="1" customWidth="1"/>
    <col min="8205" max="8205" width="0" style="102" hidden="1" customWidth="1"/>
    <col min="8206" max="8206" width="14" style="102" bestFit="1" customWidth="1"/>
    <col min="8207" max="8210" width="9.140625" style="102"/>
    <col min="8211" max="8211" width="24.42578125" style="102" customWidth="1"/>
    <col min="8212" max="8214" width="9.140625" style="102"/>
    <col min="8215" max="8215" width="8.85546875" style="102" bestFit="1" customWidth="1"/>
    <col min="8216" max="8448" width="9.140625" style="102"/>
    <col min="8449" max="8449" width="1.42578125" style="102" customWidth="1"/>
    <col min="8450" max="8450" width="6.5703125" style="102" customWidth="1"/>
    <col min="8451" max="8451" width="9.85546875" style="102" customWidth="1"/>
    <col min="8452" max="8452" width="10.7109375" style="102" customWidth="1"/>
    <col min="8453" max="8453" width="12.140625" style="102" customWidth="1"/>
    <col min="8454" max="8455" width="12.5703125" style="102" customWidth="1"/>
    <col min="8456" max="8456" width="13.85546875" style="102" customWidth="1"/>
    <col min="8457" max="8457" width="12.42578125" style="102" customWidth="1"/>
    <col min="8458" max="8458" width="12.7109375" style="102" customWidth="1"/>
    <col min="8459" max="8459" width="0" style="102" hidden="1" customWidth="1"/>
    <col min="8460" max="8460" width="11" style="102" bestFit="1" customWidth="1"/>
    <col min="8461" max="8461" width="0" style="102" hidden="1" customWidth="1"/>
    <col min="8462" max="8462" width="14" style="102" bestFit="1" customWidth="1"/>
    <col min="8463" max="8466" width="9.140625" style="102"/>
    <col min="8467" max="8467" width="24.42578125" style="102" customWidth="1"/>
    <col min="8468" max="8470" width="9.140625" style="102"/>
    <col min="8471" max="8471" width="8.85546875" style="102" bestFit="1" customWidth="1"/>
    <col min="8472" max="8704" width="9.140625" style="102"/>
    <col min="8705" max="8705" width="1.42578125" style="102" customWidth="1"/>
    <col min="8706" max="8706" width="6.5703125" style="102" customWidth="1"/>
    <col min="8707" max="8707" width="9.85546875" style="102" customWidth="1"/>
    <col min="8708" max="8708" width="10.7109375" style="102" customWidth="1"/>
    <col min="8709" max="8709" width="12.140625" style="102" customWidth="1"/>
    <col min="8710" max="8711" width="12.5703125" style="102" customWidth="1"/>
    <col min="8712" max="8712" width="13.85546875" style="102" customWidth="1"/>
    <col min="8713" max="8713" width="12.42578125" style="102" customWidth="1"/>
    <col min="8714" max="8714" width="12.7109375" style="102" customWidth="1"/>
    <col min="8715" max="8715" width="0" style="102" hidden="1" customWidth="1"/>
    <col min="8716" max="8716" width="11" style="102" bestFit="1" customWidth="1"/>
    <col min="8717" max="8717" width="0" style="102" hidden="1" customWidth="1"/>
    <col min="8718" max="8718" width="14" style="102" bestFit="1" customWidth="1"/>
    <col min="8719" max="8722" width="9.140625" style="102"/>
    <col min="8723" max="8723" width="24.42578125" style="102" customWidth="1"/>
    <col min="8724" max="8726" width="9.140625" style="102"/>
    <col min="8727" max="8727" width="8.85546875" style="102" bestFit="1" customWidth="1"/>
    <col min="8728" max="8960" width="9.140625" style="102"/>
    <col min="8961" max="8961" width="1.42578125" style="102" customWidth="1"/>
    <col min="8962" max="8962" width="6.5703125" style="102" customWidth="1"/>
    <col min="8963" max="8963" width="9.85546875" style="102" customWidth="1"/>
    <col min="8964" max="8964" width="10.7109375" style="102" customWidth="1"/>
    <col min="8965" max="8965" width="12.140625" style="102" customWidth="1"/>
    <col min="8966" max="8967" width="12.5703125" style="102" customWidth="1"/>
    <col min="8968" max="8968" width="13.85546875" style="102" customWidth="1"/>
    <col min="8969" max="8969" width="12.42578125" style="102" customWidth="1"/>
    <col min="8970" max="8970" width="12.7109375" style="102" customWidth="1"/>
    <col min="8971" max="8971" width="0" style="102" hidden="1" customWidth="1"/>
    <col min="8972" max="8972" width="11" style="102" bestFit="1" customWidth="1"/>
    <col min="8973" max="8973" width="0" style="102" hidden="1" customWidth="1"/>
    <col min="8974" max="8974" width="14" style="102" bestFit="1" customWidth="1"/>
    <col min="8975" max="8978" width="9.140625" style="102"/>
    <col min="8979" max="8979" width="24.42578125" style="102" customWidth="1"/>
    <col min="8980" max="8982" width="9.140625" style="102"/>
    <col min="8983" max="8983" width="8.85546875" style="102" bestFit="1" customWidth="1"/>
    <col min="8984" max="9216" width="9.140625" style="102"/>
    <col min="9217" max="9217" width="1.42578125" style="102" customWidth="1"/>
    <col min="9218" max="9218" width="6.5703125" style="102" customWidth="1"/>
    <col min="9219" max="9219" width="9.85546875" style="102" customWidth="1"/>
    <col min="9220" max="9220" width="10.7109375" style="102" customWidth="1"/>
    <col min="9221" max="9221" width="12.140625" style="102" customWidth="1"/>
    <col min="9222" max="9223" width="12.5703125" style="102" customWidth="1"/>
    <col min="9224" max="9224" width="13.85546875" style="102" customWidth="1"/>
    <col min="9225" max="9225" width="12.42578125" style="102" customWidth="1"/>
    <col min="9226" max="9226" width="12.7109375" style="102" customWidth="1"/>
    <col min="9227" max="9227" width="0" style="102" hidden="1" customWidth="1"/>
    <col min="9228" max="9228" width="11" style="102" bestFit="1" customWidth="1"/>
    <col min="9229" max="9229" width="0" style="102" hidden="1" customWidth="1"/>
    <col min="9230" max="9230" width="14" style="102" bestFit="1" customWidth="1"/>
    <col min="9231" max="9234" width="9.140625" style="102"/>
    <col min="9235" max="9235" width="24.42578125" style="102" customWidth="1"/>
    <col min="9236" max="9238" width="9.140625" style="102"/>
    <col min="9239" max="9239" width="8.85546875" style="102" bestFit="1" customWidth="1"/>
    <col min="9240" max="9472" width="9.140625" style="102"/>
    <col min="9473" max="9473" width="1.42578125" style="102" customWidth="1"/>
    <col min="9474" max="9474" width="6.5703125" style="102" customWidth="1"/>
    <col min="9475" max="9475" width="9.85546875" style="102" customWidth="1"/>
    <col min="9476" max="9476" width="10.7109375" style="102" customWidth="1"/>
    <col min="9477" max="9477" width="12.140625" style="102" customWidth="1"/>
    <col min="9478" max="9479" width="12.5703125" style="102" customWidth="1"/>
    <col min="9480" max="9480" width="13.85546875" style="102" customWidth="1"/>
    <col min="9481" max="9481" width="12.42578125" style="102" customWidth="1"/>
    <col min="9482" max="9482" width="12.7109375" style="102" customWidth="1"/>
    <col min="9483" max="9483" width="0" style="102" hidden="1" customWidth="1"/>
    <col min="9484" max="9484" width="11" style="102" bestFit="1" customWidth="1"/>
    <col min="9485" max="9485" width="0" style="102" hidden="1" customWidth="1"/>
    <col min="9486" max="9486" width="14" style="102" bestFit="1" customWidth="1"/>
    <col min="9487" max="9490" width="9.140625" style="102"/>
    <col min="9491" max="9491" width="24.42578125" style="102" customWidth="1"/>
    <col min="9492" max="9494" width="9.140625" style="102"/>
    <col min="9495" max="9495" width="8.85546875" style="102" bestFit="1" customWidth="1"/>
    <col min="9496" max="9728" width="9.140625" style="102"/>
    <col min="9729" max="9729" width="1.42578125" style="102" customWidth="1"/>
    <col min="9730" max="9730" width="6.5703125" style="102" customWidth="1"/>
    <col min="9731" max="9731" width="9.85546875" style="102" customWidth="1"/>
    <col min="9732" max="9732" width="10.7109375" style="102" customWidth="1"/>
    <col min="9733" max="9733" width="12.140625" style="102" customWidth="1"/>
    <col min="9734" max="9735" width="12.5703125" style="102" customWidth="1"/>
    <col min="9736" max="9736" width="13.85546875" style="102" customWidth="1"/>
    <col min="9737" max="9737" width="12.42578125" style="102" customWidth="1"/>
    <col min="9738" max="9738" width="12.7109375" style="102" customWidth="1"/>
    <col min="9739" max="9739" width="0" style="102" hidden="1" customWidth="1"/>
    <col min="9740" max="9740" width="11" style="102" bestFit="1" customWidth="1"/>
    <col min="9741" max="9741" width="0" style="102" hidden="1" customWidth="1"/>
    <col min="9742" max="9742" width="14" style="102" bestFit="1" customWidth="1"/>
    <col min="9743" max="9746" width="9.140625" style="102"/>
    <col min="9747" max="9747" width="24.42578125" style="102" customWidth="1"/>
    <col min="9748" max="9750" width="9.140625" style="102"/>
    <col min="9751" max="9751" width="8.85546875" style="102" bestFit="1" customWidth="1"/>
    <col min="9752" max="9984" width="9.140625" style="102"/>
    <col min="9985" max="9985" width="1.42578125" style="102" customWidth="1"/>
    <col min="9986" max="9986" width="6.5703125" style="102" customWidth="1"/>
    <col min="9987" max="9987" width="9.85546875" style="102" customWidth="1"/>
    <col min="9988" max="9988" width="10.7109375" style="102" customWidth="1"/>
    <col min="9989" max="9989" width="12.140625" style="102" customWidth="1"/>
    <col min="9990" max="9991" width="12.5703125" style="102" customWidth="1"/>
    <col min="9992" max="9992" width="13.85546875" style="102" customWidth="1"/>
    <col min="9993" max="9993" width="12.42578125" style="102" customWidth="1"/>
    <col min="9994" max="9994" width="12.7109375" style="102" customWidth="1"/>
    <col min="9995" max="9995" width="0" style="102" hidden="1" customWidth="1"/>
    <col min="9996" max="9996" width="11" style="102" bestFit="1" customWidth="1"/>
    <col min="9997" max="9997" width="0" style="102" hidden="1" customWidth="1"/>
    <col min="9998" max="9998" width="14" style="102" bestFit="1" customWidth="1"/>
    <col min="9999" max="10002" width="9.140625" style="102"/>
    <col min="10003" max="10003" width="24.42578125" style="102" customWidth="1"/>
    <col min="10004" max="10006" width="9.140625" style="102"/>
    <col min="10007" max="10007" width="8.85546875" style="102" bestFit="1" customWidth="1"/>
    <col min="10008" max="10240" width="9.140625" style="102"/>
    <col min="10241" max="10241" width="1.42578125" style="102" customWidth="1"/>
    <col min="10242" max="10242" width="6.5703125" style="102" customWidth="1"/>
    <col min="10243" max="10243" width="9.85546875" style="102" customWidth="1"/>
    <col min="10244" max="10244" width="10.7109375" style="102" customWidth="1"/>
    <col min="10245" max="10245" width="12.140625" style="102" customWidth="1"/>
    <col min="10246" max="10247" width="12.5703125" style="102" customWidth="1"/>
    <col min="10248" max="10248" width="13.85546875" style="102" customWidth="1"/>
    <col min="10249" max="10249" width="12.42578125" style="102" customWidth="1"/>
    <col min="10250" max="10250" width="12.7109375" style="102" customWidth="1"/>
    <col min="10251" max="10251" width="0" style="102" hidden="1" customWidth="1"/>
    <col min="10252" max="10252" width="11" style="102" bestFit="1" customWidth="1"/>
    <col min="10253" max="10253" width="0" style="102" hidden="1" customWidth="1"/>
    <col min="10254" max="10254" width="14" style="102" bestFit="1" customWidth="1"/>
    <col min="10255" max="10258" width="9.140625" style="102"/>
    <col min="10259" max="10259" width="24.42578125" style="102" customWidth="1"/>
    <col min="10260" max="10262" width="9.140625" style="102"/>
    <col min="10263" max="10263" width="8.85546875" style="102" bestFit="1" customWidth="1"/>
    <col min="10264" max="10496" width="9.140625" style="102"/>
    <col min="10497" max="10497" width="1.42578125" style="102" customWidth="1"/>
    <col min="10498" max="10498" width="6.5703125" style="102" customWidth="1"/>
    <col min="10499" max="10499" width="9.85546875" style="102" customWidth="1"/>
    <col min="10500" max="10500" width="10.7109375" style="102" customWidth="1"/>
    <col min="10501" max="10501" width="12.140625" style="102" customWidth="1"/>
    <col min="10502" max="10503" width="12.5703125" style="102" customWidth="1"/>
    <col min="10504" max="10504" width="13.85546875" style="102" customWidth="1"/>
    <col min="10505" max="10505" width="12.42578125" style="102" customWidth="1"/>
    <col min="10506" max="10506" width="12.7109375" style="102" customWidth="1"/>
    <col min="10507" max="10507" width="0" style="102" hidden="1" customWidth="1"/>
    <col min="10508" max="10508" width="11" style="102" bestFit="1" customWidth="1"/>
    <col min="10509" max="10509" width="0" style="102" hidden="1" customWidth="1"/>
    <col min="10510" max="10510" width="14" style="102" bestFit="1" customWidth="1"/>
    <col min="10511" max="10514" width="9.140625" style="102"/>
    <col min="10515" max="10515" width="24.42578125" style="102" customWidth="1"/>
    <col min="10516" max="10518" width="9.140625" style="102"/>
    <col min="10519" max="10519" width="8.85546875" style="102" bestFit="1" customWidth="1"/>
    <col min="10520" max="10752" width="9.140625" style="102"/>
    <col min="10753" max="10753" width="1.42578125" style="102" customWidth="1"/>
    <col min="10754" max="10754" width="6.5703125" style="102" customWidth="1"/>
    <col min="10755" max="10755" width="9.85546875" style="102" customWidth="1"/>
    <col min="10756" max="10756" width="10.7109375" style="102" customWidth="1"/>
    <col min="10757" max="10757" width="12.140625" style="102" customWidth="1"/>
    <col min="10758" max="10759" width="12.5703125" style="102" customWidth="1"/>
    <col min="10760" max="10760" width="13.85546875" style="102" customWidth="1"/>
    <col min="10761" max="10761" width="12.42578125" style="102" customWidth="1"/>
    <col min="10762" max="10762" width="12.7109375" style="102" customWidth="1"/>
    <col min="10763" max="10763" width="0" style="102" hidden="1" customWidth="1"/>
    <col min="10764" max="10764" width="11" style="102" bestFit="1" customWidth="1"/>
    <col min="10765" max="10765" width="0" style="102" hidden="1" customWidth="1"/>
    <col min="10766" max="10766" width="14" style="102" bestFit="1" customWidth="1"/>
    <col min="10767" max="10770" width="9.140625" style="102"/>
    <col min="10771" max="10771" width="24.42578125" style="102" customWidth="1"/>
    <col min="10772" max="10774" width="9.140625" style="102"/>
    <col min="10775" max="10775" width="8.85546875" style="102" bestFit="1" customWidth="1"/>
    <col min="10776" max="11008" width="9.140625" style="102"/>
    <col min="11009" max="11009" width="1.42578125" style="102" customWidth="1"/>
    <col min="11010" max="11010" width="6.5703125" style="102" customWidth="1"/>
    <col min="11011" max="11011" width="9.85546875" style="102" customWidth="1"/>
    <col min="11012" max="11012" width="10.7109375" style="102" customWidth="1"/>
    <col min="11013" max="11013" width="12.140625" style="102" customWidth="1"/>
    <col min="11014" max="11015" width="12.5703125" style="102" customWidth="1"/>
    <col min="11016" max="11016" width="13.85546875" style="102" customWidth="1"/>
    <col min="11017" max="11017" width="12.42578125" style="102" customWidth="1"/>
    <col min="11018" max="11018" width="12.7109375" style="102" customWidth="1"/>
    <col min="11019" max="11019" width="0" style="102" hidden="1" customWidth="1"/>
    <col min="11020" max="11020" width="11" style="102" bestFit="1" customWidth="1"/>
    <col min="11021" max="11021" width="0" style="102" hidden="1" customWidth="1"/>
    <col min="11022" max="11022" width="14" style="102" bestFit="1" customWidth="1"/>
    <col min="11023" max="11026" width="9.140625" style="102"/>
    <col min="11027" max="11027" width="24.42578125" style="102" customWidth="1"/>
    <col min="11028" max="11030" width="9.140625" style="102"/>
    <col min="11031" max="11031" width="8.85546875" style="102" bestFit="1" customWidth="1"/>
    <col min="11032" max="11264" width="9.140625" style="102"/>
    <col min="11265" max="11265" width="1.42578125" style="102" customWidth="1"/>
    <col min="11266" max="11266" width="6.5703125" style="102" customWidth="1"/>
    <col min="11267" max="11267" width="9.85546875" style="102" customWidth="1"/>
    <col min="11268" max="11268" width="10.7109375" style="102" customWidth="1"/>
    <col min="11269" max="11269" width="12.140625" style="102" customWidth="1"/>
    <col min="11270" max="11271" width="12.5703125" style="102" customWidth="1"/>
    <col min="11272" max="11272" width="13.85546875" style="102" customWidth="1"/>
    <col min="11273" max="11273" width="12.42578125" style="102" customWidth="1"/>
    <col min="11274" max="11274" width="12.7109375" style="102" customWidth="1"/>
    <col min="11275" max="11275" width="0" style="102" hidden="1" customWidth="1"/>
    <col min="11276" max="11276" width="11" style="102" bestFit="1" customWidth="1"/>
    <col min="11277" max="11277" width="0" style="102" hidden="1" customWidth="1"/>
    <col min="11278" max="11278" width="14" style="102" bestFit="1" customWidth="1"/>
    <col min="11279" max="11282" width="9.140625" style="102"/>
    <col min="11283" max="11283" width="24.42578125" style="102" customWidth="1"/>
    <col min="11284" max="11286" width="9.140625" style="102"/>
    <col min="11287" max="11287" width="8.85546875" style="102" bestFit="1" customWidth="1"/>
    <col min="11288" max="11520" width="9.140625" style="102"/>
    <col min="11521" max="11521" width="1.42578125" style="102" customWidth="1"/>
    <col min="11522" max="11522" width="6.5703125" style="102" customWidth="1"/>
    <col min="11523" max="11523" width="9.85546875" style="102" customWidth="1"/>
    <col min="11524" max="11524" width="10.7109375" style="102" customWidth="1"/>
    <col min="11525" max="11525" width="12.140625" style="102" customWidth="1"/>
    <col min="11526" max="11527" width="12.5703125" style="102" customWidth="1"/>
    <col min="11528" max="11528" width="13.85546875" style="102" customWidth="1"/>
    <col min="11529" max="11529" width="12.42578125" style="102" customWidth="1"/>
    <col min="11530" max="11530" width="12.7109375" style="102" customWidth="1"/>
    <col min="11531" max="11531" width="0" style="102" hidden="1" customWidth="1"/>
    <col min="11532" max="11532" width="11" style="102" bestFit="1" customWidth="1"/>
    <col min="11533" max="11533" width="0" style="102" hidden="1" customWidth="1"/>
    <col min="11534" max="11534" width="14" style="102" bestFit="1" customWidth="1"/>
    <col min="11535" max="11538" width="9.140625" style="102"/>
    <col min="11539" max="11539" width="24.42578125" style="102" customWidth="1"/>
    <col min="11540" max="11542" width="9.140625" style="102"/>
    <col min="11543" max="11543" width="8.85546875" style="102" bestFit="1" customWidth="1"/>
    <col min="11544" max="11776" width="9.140625" style="102"/>
    <col min="11777" max="11777" width="1.42578125" style="102" customWidth="1"/>
    <col min="11778" max="11778" width="6.5703125" style="102" customWidth="1"/>
    <col min="11779" max="11779" width="9.85546875" style="102" customWidth="1"/>
    <col min="11780" max="11780" width="10.7109375" style="102" customWidth="1"/>
    <col min="11781" max="11781" width="12.140625" style="102" customWidth="1"/>
    <col min="11782" max="11783" width="12.5703125" style="102" customWidth="1"/>
    <col min="11784" max="11784" width="13.85546875" style="102" customWidth="1"/>
    <col min="11785" max="11785" width="12.42578125" style="102" customWidth="1"/>
    <col min="11786" max="11786" width="12.7109375" style="102" customWidth="1"/>
    <col min="11787" max="11787" width="0" style="102" hidden="1" customWidth="1"/>
    <col min="11788" max="11788" width="11" style="102" bestFit="1" customWidth="1"/>
    <col min="11789" max="11789" width="0" style="102" hidden="1" customWidth="1"/>
    <col min="11790" max="11790" width="14" style="102" bestFit="1" customWidth="1"/>
    <col min="11791" max="11794" width="9.140625" style="102"/>
    <col min="11795" max="11795" width="24.42578125" style="102" customWidth="1"/>
    <col min="11796" max="11798" width="9.140625" style="102"/>
    <col min="11799" max="11799" width="8.85546875" style="102" bestFit="1" customWidth="1"/>
    <col min="11800" max="12032" width="9.140625" style="102"/>
    <col min="12033" max="12033" width="1.42578125" style="102" customWidth="1"/>
    <col min="12034" max="12034" width="6.5703125" style="102" customWidth="1"/>
    <col min="12035" max="12035" width="9.85546875" style="102" customWidth="1"/>
    <col min="12036" max="12036" width="10.7109375" style="102" customWidth="1"/>
    <col min="12037" max="12037" width="12.140625" style="102" customWidth="1"/>
    <col min="12038" max="12039" width="12.5703125" style="102" customWidth="1"/>
    <col min="12040" max="12040" width="13.85546875" style="102" customWidth="1"/>
    <col min="12041" max="12041" width="12.42578125" style="102" customWidth="1"/>
    <col min="12042" max="12042" width="12.7109375" style="102" customWidth="1"/>
    <col min="12043" max="12043" width="0" style="102" hidden="1" customWidth="1"/>
    <col min="12044" max="12044" width="11" style="102" bestFit="1" customWidth="1"/>
    <col min="12045" max="12045" width="0" style="102" hidden="1" customWidth="1"/>
    <col min="12046" max="12046" width="14" style="102" bestFit="1" customWidth="1"/>
    <col min="12047" max="12050" width="9.140625" style="102"/>
    <col min="12051" max="12051" width="24.42578125" style="102" customWidth="1"/>
    <col min="12052" max="12054" width="9.140625" style="102"/>
    <col min="12055" max="12055" width="8.85546875" style="102" bestFit="1" customWidth="1"/>
    <col min="12056" max="12288" width="9.140625" style="102"/>
    <col min="12289" max="12289" width="1.42578125" style="102" customWidth="1"/>
    <col min="12290" max="12290" width="6.5703125" style="102" customWidth="1"/>
    <col min="12291" max="12291" width="9.85546875" style="102" customWidth="1"/>
    <col min="12292" max="12292" width="10.7109375" style="102" customWidth="1"/>
    <col min="12293" max="12293" width="12.140625" style="102" customWidth="1"/>
    <col min="12294" max="12295" width="12.5703125" style="102" customWidth="1"/>
    <col min="12296" max="12296" width="13.85546875" style="102" customWidth="1"/>
    <col min="12297" max="12297" width="12.42578125" style="102" customWidth="1"/>
    <col min="12298" max="12298" width="12.7109375" style="102" customWidth="1"/>
    <col min="12299" max="12299" width="0" style="102" hidden="1" customWidth="1"/>
    <col min="12300" max="12300" width="11" style="102" bestFit="1" customWidth="1"/>
    <col min="12301" max="12301" width="0" style="102" hidden="1" customWidth="1"/>
    <col min="12302" max="12302" width="14" style="102" bestFit="1" customWidth="1"/>
    <col min="12303" max="12306" width="9.140625" style="102"/>
    <col min="12307" max="12307" width="24.42578125" style="102" customWidth="1"/>
    <col min="12308" max="12310" width="9.140625" style="102"/>
    <col min="12311" max="12311" width="8.85546875" style="102" bestFit="1" customWidth="1"/>
    <col min="12312" max="12544" width="9.140625" style="102"/>
    <col min="12545" max="12545" width="1.42578125" style="102" customWidth="1"/>
    <col min="12546" max="12546" width="6.5703125" style="102" customWidth="1"/>
    <col min="12547" max="12547" width="9.85546875" style="102" customWidth="1"/>
    <col min="12548" max="12548" width="10.7109375" style="102" customWidth="1"/>
    <col min="12549" max="12549" width="12.140625" style="102" customWidth="1"/>
    <col min="12550" max="12551" width="12.5703125" style="102" customWidth="1"/>
    <col min="12552" max="12552" width="13.85546875" style="102" customWidth="1"/>
    <col min="12553" max="12553" width="12.42578125" style="102" customWidth="1"/>
    <col min="12554" max="12554" width="12.7109375" style="102" customWidth="1"/>
    <col min="12555" max="12555" width="0" style="102" hidden="1" customWidth="1"/>
    <col min="12556" max="12556" width="11" style="102" bestFit="1" customWidth="1"/>
    <col min="12557" max="12557" width="0" style="102" hidden="1" customWidth="1"/>
    <col min="12558" max="12558" width="14" style="102" bestFit="1" customWidth="1"/>
    <col min="12559" max="12562" width="9.140625" style="102"/>
    <col min="12563" max="12563" width="24.42578125" style="102" customWidth="1"/>
    <col min="12564" max="12566" width="9.140625" style="102"/>
    <col min="12567" max="12567" width="8.85546875" style="102" bestFit="1" customWidth="1"/>
    <col min="12568" max="12800" width="9.140625" style="102"/>
    <col min="12801" max="12801" width="1.42578125" style="102" customWidth="1"/>
    <col min="12802" max="12802" width="6.5703125" style="102" customWidth="1"/>
    <col min="12803" max="12803" width="9.85546875" style="102" customWidth="1"/>
    <col min="12804" max="12804" width="10.7109375" style="102" customWidth="1"/>
    <col min="12805" max="12805" width="12.140625" style="102" customWidth="1"/>
    <col min="12806" max="12807" width="12.5703125" style="102" customWidth="1"/>
    <col min="12808" max="12808" width="13.85546875" style="102" customWidth="1"/>
    <col min="12809" max="12809" width="12.42578125" style="102" customWidth="1"/>
    <col min="12810" max="12810" width="12.7109375" style="102" customWidth="1"/>
    <col min="12811" max="12811" width="0" style="102" hidden="1" customWidth="1"/>
    <col min="12812" max="12812" width="11" style="102" bestFit="1" customWidth="1"/>
    <col min="12813" max="12813" width="0" style="102" hidden="1" customWidth="1"/>
    <col min="12814" max="12814" width="14" style="102" bestFit="1" customWidth="1"/>
    <col min="12815" max="12818" width="9.140625" style="102"/>
    <col min="12819" max="12819" width="24.42578125" style="102" customWidth="1"/>
    <col min="12820" max="12822" width="9.140625" style="102"/>
    <col min="12823" max="12823" width="8.85546875" style="102" bestFit="1" customWidth="1"/>
    <col min="12824" max="13056" width="9.140625" style="102"/>
    <col min="13057" max="13057" width="1.42578125" style="102" customWidth="1"/>
    <col min="13058" max="13058" width="6.5703125" style="102" customWidth="1"/>
    <col min="13059" max="13059" width="9.85546875" style="102" customWidth="1"/>
    <col min="13060" max="13060" width="10.7109375" style="102" customWidth="1"/>
    <col min="13061" max="13061" width="12.140625" style="102" customWidth="1"/>
    <col min="13062" max="13063" width="12.5703125" style="102" customWidth="1"/>
    <col min="13064" max="13064" width="13.85546875" style="102" customWidth="1"/>
    <col min="13065" max="13065" width="12.42578125" style="102" customWidth="1"/>
    <col min="13066" max="13066" width="12.7109375" style="102" customWidth="1"/>
    <col min="13067" max="13067" width="0" style="102" hidden="1" customWidth="1"/>
    <col min="13068" max="13068" width="11" style="102" bestFit="1" customWidth="1"/>
    <col min="13069" max="13069" width="0" style="102" hidden="1" customWidth="1"/>
    <col min="13070" max="13070" width="14" style="102" bestFit="1" customWidth="1"/>
    <col min="13071" max="13074" width="9.140625" style="102"/>
    <col min="13075" max="13075" width="24.42578125" style="102" customWidth="1"/>
    <col min="13076" max="13078" width="9.140625" style="102"/>
    <col min="13079" max="13079" width="8.85546875" style="102" bestFit="1" customWidth="1"/>
    <col min="13080" max="13312" width="9.140625" style="102"/>
    <col min="13313" max="13313" width="1.42578125" style="102" customWidth="1"/>
    <col min="13314" max="13314" width="6.5703125" style="102" customWidth="1"/>
    <col min="13315" max="13315" width="9.85546875" style="102" customWidth="1"/>
    <col min="13316" max="13316" width="10.7109375" style="102" customWidth="1"/>
    <col min="13317" max="13317" width="12.140625" style="102" customWidth="1"/>
    <col min="13318" max="13319" width="12.5703125" style="102" customWidth="1"/>
    <col min="13320" max="13320" width="13.85546875" style="102" customWidth="1"/>
    <col min="13321" max="13321" width="12.42578125" style="102" customWidth="1"/>
    <col min="13322" max="13322" width="12.7109375" style="102" customWidth="1"/>
    <col min="13323" max="13323" width="0" style="102" hidden="1" customWidth="1"/>
    <col min="13324" max="13324" width="11" style="102" bestFit="1" customWidth="1"/>
    <col min="13325" max="13325" width="0" style="102" hidden="1" customWidth="1"/>
    <col min="13326" max="13326" width="14" style="102" bestFit="1" customWidth="1"/>
    <col min="13327" max="13330" width="9.140625" style="102"/>
    <col min="13331" max="13331" width="24.42578125" style="102" customWidth="1"/>
    <col min="13332" max="13334" width="9.140625" style="102"/>
    <col min="13335" max="13335" width="8.85546875" style="102" bestFit="1" customWidth="1"/>
    <col min="13336" max="13568" width="9.140625" style="102"/>
    <col min="13569" max="13569" width="1.42578125" style="102" customWidth="1"/>
    <col min="13570" max="13570" width="6.5703125" style="102" customWidth="1"/>
    <col min="13571" max="13571" width="9.85546875" style="102" customWidth="1"/>
    <col min="13572" max="13572" width="10.7109375" style="102" customWidth="1"/>
    <col min="13573" max="13573" width="12.140625" style="102" customWidth="1"/>
    <col min="13574" max="13575" width="12.5703125" style="102" customWidth="1"/>
    <col min="13576" max="13576" width="13.85546875" style="102" customWidth="1"/>
    <col min="13577" max="13577" width="12.42578125" style="102" customWidth="1"/>
    <col min="13578" max="13578" width="12.7109375" style="102" customWidth="1"/>
    <col min="13579" max="13579" width="0" style="102" hidden="1" customWidth="1"/>
    <col min="13580" max="13580" width="11" style="102" bestFit="1" customWidth="1"/>
    <col min="13581" max="13581" width="0" style="102" hidden="1" customWidth="1"/>
    <col min="13582" max="13582" width="14" style="102" bestFit="1" customWidth="1"/>
    <col min="13583" max="13586" width="9.140625" style="102"/>
    <col min="13587" max="13587" width="24.42578125" style="102" customWidth="1"/>
    <col min="13588" max="13590" width="9.140625" style="102"/>
    <col min="13591" max="13591" width="8.85546875" style="102" bestFit="1" customWidth="1"/>
    <col min="13592" max="13824" width="9.140625" style="102"/>
    <col min="13825" max="13825" width="1.42578125" style="102" customWidth="1"/>
    <col min="13826" max="13826" width="6.5703125" style="102" customWidth="1"/>
    <col min="13827" max="13827" width="9.85546875" style="102" customWidth="1"/>
    <col min="13828" max="13828" width="10.7109375" style="102" customWidth="1"/>
    <col min="13829" max="13829" width="12.140625" style="102" customWidth="1"/>
    <col min="13830" max="13831" width="12.5703125" style="102" customWidth="1"/>
    <col min="13832" max="13832" width="13.85546875" style="102" customWidth="1"/>
    <col min="13833" max="13833" width="12.42578125" style="102" customWidth="1"/>
    <col min="13834" max="13834" width="12.7109375" style="102" customWidth="1"/>
    <col min="13835" max="13835" width="0" style="102" hidden="1" customWidth="1"/>
    <col min="13836" max="13836" width="11" style="102" bestFit="1" customWidth="1"/>
    <col min="13837" max="13837" width="0" style="102" hidden="1" customWidth="1"/>
    <col min="13838" max="13838" width="14" style="102" bestFit="1" customWidth="1"/>
    <col min="13839" max="13842" width="9.140625" style="102"/>
    <col min="13843" max="13843" width="24.42578125" style="102" customWidth="1"/>
    <col min="13844" max="13846" width="9.140625" style="102"/>
    <col min="13847" max="13847" width="8.85546875" style="102" bestFit="1" customWidth="1"/>
    <col min="13848" max="14080" width="9.140625" style="102"/>
    <col min="14081" max="14081" width="1.42578125" style="102" customWidth="1"/>
    <col min="14082" max="14082" width="6.5703125" style="102" customWidth="1"/>
    <col min="14083" max="14083" width="9.85546875" style="102" customWidth="1"/>
    <col min="14084" max="14084" width="10.7109375" style="102" customWidth="1"/>
    <col min="14085" max="14085" width="12.140625" style="102" customWidth="1"/>
    <col min="14086" max="14087" width="12.5703125" style="102" customWidth="1"/>
    <col min="14088" max="14088" width="13.85546875" style="102" customWidth="1"/>
    <col min="14089" max="14089" width="12.42578125" style="102" customWidth="1"/>
    <col min="14090" max="14090" width="12.7109375" style="102" customWidth="1"/>
    <col min="14091" max="14091" width="0" style="102" hidden="1" customWidth="1"/>
    <col min="14092" max="14092" width="11" style="102" bestFit="1" customWidth="1"/>
    <col min="14093" max="14093" width="0" style="102" hidden="1" customWidth="1"/>
    <col min="14094" max="14094" width="14" style="102" bestFit="1" customWidth="1"/>
    <col min="14095" max="14098" width="9.140625" style="102"/>
    <col min="14099" max="14099" width="24.42578125" style="102" customWidth="1"/>
    <col min="14100" max="14102" width="9.140625" style="102"/>
    <col min="14103" max="14103" width="8.85546875" style="102" bestFit="1" customWidth="1"/>
    <col min="14104" max="14336" width="9.140625" style="102"/>
    <col min="14337" max="14337" width="1.42578125" style="102" customWidth="1"/>
    <col min="14338" max="14338" width="6.5703125" style="102" customWidth="1"/>
    <col min="14339" max="14339" width="9.85546875" style="102" customWidth="1"/>
    <col min="14340" max="14340" width="10.7109375" style="102" customWidth="1"/>
    <col min="14341" max="14341" width="12.140625" style="102" customWidth="1"/>
    <col min="14342" max="14343" width="12.5703125" style="102" customWidth="1"/>
    <col min="14344" max="14344" width="13.85546875" style="102" customWidth="1"/>
    <col min="14345" max="14345" width="12.42578125" style="102" customWidth="1"/>
    <col min="14346" max="14346" width="12.7109375" style="102" customWidth="1"/>
    <col min="14347" max="14347" width="0" style="102" hidden="1" customWidth="1"/>
    <col min="14348" max="14348" width="11" style="102" bestFit="1" customWidth="1"/>
    <col min="14349" max="14349" width="0" style="102" hidden="1" customWidth="1"/>
    <col min="14350" max="14350" width="14" style="102" bestFit="1" customWidth="1"/>
    <col min="14351" max="14354" width="9.140625" style="102"/>
    <col min="14355" max="14355" width="24.42578125" style="102" customWidth="1"/>
    <col min="14356" max="14358" width="9.140625" style="102"/>
    <col min="14359" max="14359" width="8.85546875" style="102" bestFit="1" customWidth="1"/>
    <col min="14360" max="14592" width="9.140625" style="102"/>
    <col min="14593" max="14593" width="1.42578125" style="102" customWidth="1"/>
    <col min="14594" max="14594" width="6.5703125" style="102" customWidth="1"/>
    <col min="14595" max="14595" width="9.85546875" style="102" customWidth="1"/>
    <col min="14596" max="14596" width="10.7109375" style="102" customWidth="1"/>
    <col min="14597" max="14597" width="12.140625" style="102" customWidth="1"/>
    <col min="14598" max="14599" width="12.5703125" style="102" customWidth="1"/>
    <col min="14600" max="14600" width="13.85546875" style="102" customWidth="1"/>
    <col min="14601" max="14601" width="12.42578125" style="102" customWidth="1"/>
    <col min="14602" max="14602" width="12.7109375" style="102" customWidth="1"/>
    <col min="14603" max="14603" width="0" style="102" hidden="1" customWidth="1"/>
    <col min="14604" max="14604" width="11" style="102" bestFit="1" customWidth="1"/>
    <col min="14605" max="14605" width="0" style="102" hidden="1" customWidth="1"/>
    <col min="14606" max="14606" width="14" style="102" bestFit="1" customWidth="1"/>
    <col min="14607" max="14610" width="9.140625" style="102"/>
    <col min="14611" max="14611" width="24.42578125" style="102" customWidth="1"/>
    <col min="14612" max="14614" width="9.140625" style="102"/>
    <col min="14615" max="14615" width="8.85546875" style="102" bestFit="1" customWidth="1"/>
    <col min="14616" max="14848" width="9.140625" style="102"/>
    <col min="14849" max="14849" width="1.42578125" style="102" customWidth="1"/>
    <col min="14850" max="14850" width="6.5703125" style="102" customWidth="1"/>
    <col min="14851" max="14851" width="9.85546875" style="102" customWidth="1"/>
    <col min="14852" max="14852" width="10.7109375" style="102" customWidth="1"/>
    <col min="14853" max="14853" width="12.140625" style="102" customWidth="1"/>
    <col min="14854" max="14855" width="12.5703125" style="102" customWidth="1"/>
    <col min="14856" max="14856" width="13.85546875" style="102" customWidth="1"/>
    <col min="14857" max="14857" width="12.42578125" style="102" customWidth="1"/>
    <col min="14858" max="14858" width="12.7109375" style="102" customWidth="1"/>
    <col min="14859" max="14859" width="0" style="102" hidden="1" customWidth="1"/>
    <col min="14860" max="14860" width="11" style="102" bestFit="1" customWidth="1"/>
    <col min="14861" max="14861" width="0" style="102" hidden="1" customWidth="1"/>
    <col min="14862" max="14862" width="14" style="102" bestFit="1" customWidth="1"/>
    <col min="14863" max="14866" width="9.140625" style="102"/>
    <col min="14867" max="14867" width="24.42578125" style="102" customWidth="1"/>
    <col min="14868" max="14870" width="9.140625" style="102"/>
    <col min="14871" max="14871" width="8.85546875" style="102" bestFit="1" customWidth="1"/>
    <col min="14872" max="15104" width="9.140625" style="102"/>
    <col min="15105" max="15105" width="1.42578125" style="102" customWidth="1"/>
    <col min="15106" max="15106" width="6.5703125" style="102" customWidth="1"/>
    <col min="15107" max="15107" width="9.85546875" style="102" customWidth="1"/>
    <col min="15108" max="15108" width="10.7109375" style="102" customWidth="1"/>
    <col min="15109" max="15109" width="12.140625" style="102" customWidth="1"/>
    <col min="15110" max="15111" width="12.5703125" style="102" customWidth="1"/>
    <col min="15112" max="15112" width="13.85546875" style="102" customWidth="1"/>
    <col min="15113" max="15113" width="12.42578125" style="102" customWidth="1"/>
    <col min="15114" max="15114" width="12.7109375" style="102" customWidth="1"/>
    <col min="15115" max="15115" width="0" style="102" hidden="1" customWidth="1"/>
    <col min="15116" max="15116" width="11" style="102" bestFit="1" customWidth="1"/>
    <col min="15117" max="15117" width="0" style="102" hidden="1" customWidth="1"/>
    <col min="15118" max="15118" width="14" style="102" bestFit="1" customWidth="1"/>
    <col min="15119" max="15122" width="9.140625" style="102"/>
    <col min="15123" max="15123" width="24.42578125" style="102" customWidth="1"/>
    <col min="15124" max="15126" width="9.140625" style="102"/>
    <col min="15127" max="15127" width="8.85546875" style="102" bestFit="1" customWidth="1"/>
    <col min="15128" max="15360" width="9.140625" style="102"/>
    <col min="15361" max="15361" width="1.42578125" style="102" customWidth="1"/>
    <col min="15362" max="15362" width="6.5703125" style="102" customWidth="1"/>
    <col min="15363" max="15363" width="9.85546875" style="102" customWidth="1"/>
    <col min="15364" max="15364" width="10.7109375" style="102" customWidth="1"/>
    <col min="15365" max="15365" width="12.140625" style="102" customWidth="1"/>
    <col min="15366" max="15367" width="12.5703125" style="102" customWidth="1"/>
    <col min="15368" max="15368" width="13.85546875" style="102" customWidth="1"/>
    <col min="15369" max="15369" width="12.42578125" style="102" customWidth="1"/>
    <col min="15370" max="15370" width="12.7109375" style="102" customWidth="1"/>
    <col min="15371" max="15371" width="0" style="102" hidden="1" customWidth="1"/>
    <col min="15372" max="15372" width="11" style="102" bestFit="1" customWidth="1"/>
    <col min="15373" max="15373" width="0" style="102" hidden="1" customWidth="1"/>
    <col min="15374" max="15374" width="14" style="102" bestFit="1" customWidth="1"/>
    <col min="15375" max="15378" width="9.140625" style="102"/>
    <col min="15379" max="15379" width="24.42578125" style="102" customWidth="1"/>
    <col min="15380" max="15382" width="9.140625" style="102"/>
    <col min="15383" max="15383" width="8.85546875" style="102" bestFit="1" customWidth="1"/>
    <col min="15384" max="15616" width="9.140625" style="102"/>
    <col min="15617" max="15617" width="1.42578125" style="102" customWidth="1"/>
    <col min="15618" max="15618" width="6.5703125" style="102" customWidth="1"/>
    <col min="15619" max="15619" width="9.85546875" style="102" customWidth="1"/>
    <col min="15620" max="15620" width="10.7109375" style="102" customWidth="1"/>
    <col min="15621" max="15621" width="12.140625" style="102" customWidth="1"/>
    <col min="15622" max="15623" width="12.5703125" style="102" customWidth="1"/>
    <col min="15624" max="15624" width="13.85546875" style="102" customWidth="1"/>
    <col min="15625" max="15625" width="12.42578125" style="102" customWidth="1"/>
    <col min="15626" max="15626" width="12.7109375" style="102" customWidth="1"/>
    <col min="15627" max="15627" width="0" style="102" hidden="1" customWidth="1"/>
    <col min="15628" max="15628" width="11" style="102" bestFit="1" customWidth="1"/>
    <col min="15629" max="15629" width="0" style="102" hidden="1" customWidth="1"/>
    <col min="15630" max="15630" width="14" style="102" bestFit="1" customWidth="1"/>
    <col min="15631" max="15634" width="9.140625" style="102"/>
    <col min="15635" max="15635" width="24.42578125" style="102" customWidth="1"/>
    <col min="15636" max="15638" width="9.140625" style="102"/>
    <col min="15639" max="15639" width="8.85546875" style="102" bestFit="1" customWidth="1"/>
    <col min="15640" max="15872" width="9.140625" style="102"/>
    <col min="15873" max="15873" width="1.42578125" style="102" customWidth="1"/>
    <col min="15874" max="15874" width="6.5703125" style="102" customWidth="1"/>
    <col min="15875" max="15875" width="9.85546875" style="102" customWidth="1"/>
    <col min="15876" max="15876" width="10.7109375" style="102" customWidth="1"/>
    <col min="15877" max="15877" width="12.140625" style="102" customWidth="1"/>
    <col min="15878" max="15879" width="12.5703125" style="102" customWidth="1"/>
    <col min="15880" max="15880" width="13.85546875" style="102" customWidth="1"/>
    <col min="15881" max="15881" width="12.42578125" style="102" customWidth="1"/>
    <col min="15882" max="15882" width="12.7109375" style="102" customWidth="1"/>
    <col min="15883" max="15883" width="0" style="102" hidden="1" customWidth="1"/>
    <col min="15884" max="15884" width="11" style="102" bestFit="1" customWidth="1"/>
    <col min="15885" max="15885" width="0" style="102" hidden="1" customWidth="1"/>
    <col min="15886" max="15886" width="14" style="102" bestFit="1" customWidth="1"/>
    <col min="15887" max="15890" width="9.140625" style="102"/>
    <col min="15891" max="15891" width="24.42578125" style="102" customWidth="1"/>
    <col min="15892" max="15894" width="9.140625" style="102"/>
    <col min="15895" max="15895" width="8.85546875" style="102" bestFit="1" customWidth="1"/>
    <col min="15896" max="16128" width="9.140625" style="102"/>
    <col min="16129" max="16129" width="1.42578125" style="102" customWidth="1"/>
    <col min="16130" max="16130" width="6.5703125" style="102" customWidth="1"/>
    <col min="16131" max="16131" width="9.85546875" style="102" customWidth="1"/>
    <col min="16132" max="16132" width="10.7109375" style="102" customWidth="1"/>
    <col min="16133" max="16133" width="12.140625" style="102" customWidth="1"/>
    <col min="16134" max="16135" width="12.5703125" style="102" customWidth="1"/>
    <col min="16136" max="16136" width="13.85546875" style="102" customWidth="1"/>
    <col min="16137" max="16137" width="12.42578125" style="102" customWidth="1"/>
    <col min="16138" max="16138" width="12.7109375" style="102" customWidth="1"/>
    <col min="16139" max="16139" width="0" style="102" hidden="1" customWidth="1"/>
    <col min="16140" max="16140" width="11" style="102" bestFit="1" customWidth="1"/>
    <col min="16141" max="16141" width="0" style="102" hidden="1" customWidth="1"/>
    <col min="16142" max="16142" width="14" style="102" bestFit="1" customWidth="1"/>
    <col min="16143" max="16146" width="9.140625" style="102"/>
    <col min="16147" max="16147" width="24.42578125" style="102" customWidth="1"/>
    <col min="16148" max="16150" width="9.140625" style="102"/>
    <col min="16151" max="16151" width="8.85546875" style="102" bestFit="1" customWidth="1"/>
    <col min="16152" max="16384" width="9.140625" style="102"/>
  </cols>
  <sheetData>
    <row r="1" spans="1:22" ht="22.5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01"/>
      <c r="L1" s="101"/>
      <c r="M1" s="101"/>
      <c r="N1" s="101"/>
      <c r="O1" s="101"/>
    </row>
    <row r="2" spans="1:22" s="104" customFormat="1" ht="21" customHeight="1">
      <c r="A2" s="161" t="str">
        <f>[34]TH!A2</f>
        <v>CÔNG TRÌNH: KÊNH CẦU ĐEN, L=4800M</v>
      </c>
      <c r="B2" s="162"/>
      <c r="C2" s="162"/>
      <c r="D2" s="162"/>
      <c r="E2" s="162"/>
      <c r="F2" s="162"/>
      <c r="G2" s="162"/>
      <c r="H2" s="162"/>
      <c r="I2" s="162"/>
      <c r="J2" s="162"/>
      <c r="K2" s="103"/>
      <c r="L2" s="103"/>
      <c r="M2" s="103"/>
      <c r="N2" s="103"/>
      <c r="O2" s="103"/>
      <c r="S2" s="103"/>
      <c r="T2" s="103"/>
      <c r="U2" s="103"/>
      <c r="V2" s="103"/>
    </row>
    <row r="3" spans="1:22" s="104" customFormat="1" ht="21" customHeight="1">
      <c r="A3" s="161" t="str">
        <f>[34]TH!A3</f>
        <v xml:space="preserve"> ĐỊA ĐIỂM: XÃ KIẾN MINH, PHƯỜNG DƯƠNG KINH - TP. HẢI PHÒNG</v>
      </c>
      <c r="B3" s="162"/>
      <c r="C3" s="162"/>
      <c r="D3" s="162"/>
      <c r="E3" s="162"/>
      <c r="F3" s="162"/>
      <c r="G3" s="162"/>
      <c r="H3" s="162"/>
      <c r="I3" s="162"/>
      <c r="J3" s="162"/>
      <c r="K3" s="103"/>
      <c r="L3" s="103"/>
      <c r="M3" s="103"/>
      <c r="N3" s="103"/>
      <c r="O3" s="103"/>
      <c r="S3" s="103"/>
      <c r="T3" s="103"/>
      <c r="U3" s="103"/>
      <c r="V3" s="103"/>
    </row>
    <row r="4" spans="1:22" ht="16.5" customHeight="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01"/>
      <c r="L4" s="101"/>
      <c r="M4" s="101"/>
      <c r="N4" s="101"/>
      <c r="O4" s="101"/>
    </row>
    <row r="5" spans="1:22" s="105" customFormat="1" ht="17.25" customHeight="1">
      <c r="B5" s="164" t="s">
        <v>78</v>
      </c>
      <c r="C5" s="164"/>
      <c r="D5" s="164"/>
      <c r="E5" s="164"/>
      <c r="F5" s="164"/>
      <c r="G5" s="164"/>
      <c r="H5" s="164"/>
      <c r="I5" s="164"/>
      <c r="J5" s="164"/>
      <c r="S5" s="106"/>
      <c r="T5" s="106"/>
      <c r="U5" s="106"/>
      <c r="V5" s="106"/>
    </row>
    <row r="6" spans="1:22" s="105" customFormat="1" ht="36" customHeight="1">
      <c r="B6" s="107" t="s">
        <v>79</v>
      </c>
      <c r="C6" s="158" t="s">
        <v>80</v>
      </c>
      <c r="D6" s="158"/>
      <c r="E6" s="158"/>
      <c r="F6" s="158"/>
      <c r="G6" s="159" t="s">
        <v>81</v>
      </c>
      <c r="H6" s="159"/>
      <c r="I6" s="108" t="s">
        <v>82</v>
      </c>
      <c r="J6" s="107" t="s">
        <v>83</v>
      </c>
      <c r="S6" s="106"/>
      <c r="T6" s="106"/>
      <c r="U6" s="106"/>
      <c r="V6" s="106"/>
    </row>
    <row r="7" spans="1:22" s="105" customFormat="1" ht="18.75">
      <c r="B7" s="109">
        <v>1</v>
      </c>
      <c r="C7" s="165" t="s">
        <v>84</v>
      </c>
      <c r="D7" s="165"/>
      <c r="E7" s="165"/>
      <c r="F7" s="165"/>
      <c r="G7" s="166"/>
      <c r="H7" s="166"/>
      <c r="I7" s="110">
        <f>'[34]KL đào, đắp'!C200</f>
        <v>4800</v>
      </c>
      <c r="J7" s="109" t="s">
        <v>8</v>
      </c>
      <c r="S7" s="106"/>
      <c r="T7" s="106"/>
      <c r="U7" s="106"/>
      <c r="V7" s="106"/>
    </row>
    <row r="8" spans="1:22" s="105" customFormat="1" ht="18.75">
      <c r="B8" s="109">
        <v>2</v>
      </c>
      <c r="C8" s="165" t="s">
        <v>85</v>
      </c>
      <c r="D8" s="165"/>
      <c r="E8" s="165"/>
      <c r="F8" s="165"/>
      <c r="G8" s="166"/>
      <c r="H8" s="166"/>
      <c r="I8" s="110">
        <f>+I9+I10</f>
        <v>17694.199999999997</v>
      </c>
      <c r="J8" s="109" t="s">
        <v>9</v>
      </c>
      <c r="N8" s="111">
        <f>+I8*1.07-I11</f>
        <v>-333.45600000000195</v>
      </c>
      <c r="S8" s="106"/>
      <c r="T8" s="106"/>
      <c r="U8" s="106"/>
      <c r="V8" s="106"/>
    </row>
    <row r="9" spans="1:22" s="105" customFormat="1" ht="18.75">
      <c r="B9" s="109"/>
      <c r="C9" s="165" t="s">
        <v>86</v>
      </c>
      <c r="D9" s="165"/>
      <c r="E9" s="165"/>
      <c r="F9" s="165"/>
      <c r="G9" s="166"/>
      <c r="H9" s="166"/>
      <c r="I9" s="112">
        <f>'[34]KL đào, đắp'!K205</f>
        <v>12197</v>
      </c>
      <c r="J9" s="109"/>
      <c r="N9" s="111">
        <f>+I11-N8</f>
        <v>19599.706000000002</v>
      </c>
      <c r="S9" s="106"/>
      <c r="T9" s="106"/>
      <c r="U9" s="106"/>
      <c r="V9" s="106"/>
    </row>
    <row r="10" spans="1:22" s="105" customFormat="1" ht="18.75">
      <c r="B10" s="109"/>
      <c r="C10" s="165" t="s">
        <v>87</v>
      </c>
      <c r="D10" s="165"/>
      <c r="E10" s="165"/>
      <c r="F10" s="165"/>
      <c r="G10" s="166"/>
      <c r="H10" s="166"/>
      <c r="I10" s="112">
        <f>'[34]KL đào, đắp'!K207</f>
        <v>5497.1999999999989</v>
      </c>
      <c r="J10" s="109"/>
      <c r="S10" s="106"/>
      <c r="T10" s="106"/>
      <c r="U10" s="106"/>
      <c r="V10" s="106"/>
    </row>
    <row r="11" spans="1:22" s="105" customFormat="1" ht="18.75">
      <c r="B11" s="109">
        <v>3</v>
      </c>
      <c r="C11" s="167" t="s">
        <v>88</v>
      </c>
      <c r="D11" s="168"/>
      <c r="E11" s="168"/>
      <c r="F11" s="169"/>
      <c r="G11" s="166"/>
      <c r="H11" s="166"/>
      <c r="I11" s="110">
        <f>'[34]KL đào, đắp'!K204</f>
        <v>19266.25</v>
      </c>
      <c r="J11" s="109" t="s">
        <v>9</v>
      </c>
      <c r="M11" s="113">
        <f>+I11-I8</f>
        <v>1572.0500000000029</v>
      </c>
      <c r="N11" s="111"/>
      <c r="S11" s="106"/>
      <c r="T11" s="106"/>
      <c r="U11" s="106"/>
      <c r="V11" s="106"/>
    </row>
    <row r="12" spans="1:22" s="105" customFormat="1" ht="18.75" hidden="1">
      <c r="B12" s="109">
        <v>4</v>
      </c>
      <c r="C12" s="167" t="s">
        <v>89</v>
      </c>
      <c r="D12" s="168"/>
      <c r="E12" s="168"/>
      <c r="F12" s="169"/>
      <c r="G12" s="170"/>
      <c r="H12" s="171"/>
      <c r="I12" s="114">
        <v>0</v>
      </c>
      <c r="J12" s="109" t="s">
        <v>9</v>
      </c>
      <c r="M12" s="113"/>
      <c r="N12" s="111"/>
      <c r="S12" s="106"/>
      <c r="T12" s="106"/>
      <c r="U12" s="106"/>
      <c r="V12" s="106"/>
    </row>
    <row r="13" spans="1:22" s="105" customFormat="1" ht="18.75">
      <c r="B13" s="109">
        <v>4</v>
      </c>
      <c r="C13" s="165" t="s">
        <v>90</v>
      </c>
      <c r="D13" s="165"/>
      <c r="E13" s="165"/>
      <c r="F13" s="165"/>
      <c r="G13" s="166"/>
      <c r="H13" s="166"/>
      <c r="I13" s="110">
        <f>+I15+I17</f>
        <v>142.87157250000001</v>
      </c>
      <c r="J13" s="109" t="s">
        <v>10</v>
      </c>
      <c r="S13" s="106"/>
      <c r="T13" s="106"/>
      <c r="U13" s="106"/>
      <c r="V13" s="106"/>
    </row>
    <row r="14" spans="1:22" s="105" customFormat="1" ht="37.5" customHeight="1">
      <c r="B14" s="109"/>
      <c r="C14" s="167" t="s">
        <v>91</v>
      </c>
      <c r="D14" s="168"/>
      <c r="E14" s="168"/>
      <c r="F14" s="169"/>
      <c r="G14" s="166"/>
      <c r="H14" s="166"/>
      <c r="I14" s="115"/>
      <c r="J14" s="109"/>
      <c r="S14" s="106"/>
      <c r="T14" s="106"/>
      <c r="U14" s="106"/>
      <c r="V14" s="106"/>
    </row>
    <row r="15" spans="1:22" s="105" customFormat="1" ht="15.75" customHeight="1">
      <c r="B15" s="109"/>
      <c r="C15" s="165" t="s">
        <v>92</v>
      </c>
      <c r="D15" s="165"/>
      <c r="E15" s="165"/>
      <c r="F15" s="165"/>
      <c r="G15" s="172" t="str">
        <f>I11&amp;"x0,325/100="</f>
        <v>19266,25x0,325/100=</v>
      </c>
      <c r="H15" s="172"/>
      <c r="I15" s="115">
        <f>I11*0.325/100</f>
        <v>62.615312500000002</v>
      </c>
      <c r="J15" s="109" t="s">
        <v>10</v>
      </c>
      <c r="S15" s="106"/>
      <c r="T15" s="106"/>
      <c r="U15" s="106"/>
      <c r="V15" s="106"/>
    </row>
    <row r="16" spans="1:22" s="105" customFormat="1" ht="37.5" customHeight="1">
      <c r="B16" s="109"/>
      <c r="C16" s="167" t="s">
        <v>93</v>
      </c>
      <c r="D16" s="168"/>
      <c r="E16" s="168"/>
      <c r="F16" s="169"/>
      <c r="G16" s="166"/>
      <c r="H16" s="166"/>
      <c r="I16" s="115"/>
      <c r="J16" s="109"/>
      <c r="S16" s="106"/>
      <c r="T16" s="106"/>
      <c r="U16" s="106"/>
      <c r="V16" s="106"/>
    </row>
    <row r="17" spans="2:22" s="105" customFormat="1" ht="18.75" customHeight="1">
      <c r="B17" s="109"/>
      <c r="C17" s="165" t="s">
        <v>94</v>
      </c>
      <c r="D17" s="165"/>
      <c r="E17" s="165"/>
      <c r="F17" s="165"/>
      <c r="G17" s="172" t="str">
        <f>I9&amp;"x0,658/100="</f>
        <v>12197x0,658/100=</v>
      </c>
      <c r="H17" s="172"/>
      <c r="I17" s="115">
        <f>I9*0.658/100</f>
        <v>80.256259999999997</v>
      </c>
      <c r="J17" s="109" t="s">
        <v>10</v>
      </c>
      <c r="O17" s="116">
        <f>+I17-25</f>
        <v>55.256259999999997</v>
      </c>
      <c r="S17" s="106"/>
      <c r="T17" s="106"/>
      <c r="U17" s="106"/>
      <c r="V17" s="106"/>
    </row>
    <row r="18" spans="2:22" s="105" customFormat="1" ht="31.5" hidden="1" customHeight="1">
      <c r="B18" s="109">
        <v>5</v>
      </c>
      <c r="C18" s="167" t="s">
        <v>95</v>
      </c>
      <c r="D18" s="168"/>
      <c r="E18" s="168"/>
      <c r="F18" s="169"/>
      <c r="G18" s="166"/>
      <c r="H18" s="166"/>
      <c r="I18" s="110">
        <f>SUM(I19:I20)</f>
        <v>3375</v>
      </c>
      <c r="J18" s="109" t="s">
        <v>8</v>
      </c>
      <c r="M18" s="116" t="e">
        <f>+I20+#REF!+#REF!</f>
        <v>#REF!</v>
      </c>
      <c r="S18" s="106"/>
      <c r="T18" s="106"/>
      <c r="U18" s="106"/>
      <c r="V18" s="106"/>
    </row>
    <row r="19" spans="2:22" s="105" customFormat="1" ht="31.5" hidden="1" customHeight="1">
      <c r="B19" s="109"/>
      <c r="C19" s="167" t="s">
        <v>96</v>
      </c>
      <c r="D19" s="168"/>
      <c r="E19" s="168"/>
      <c r="F19" s="169"/>
      <c r="G19" s="173" t="s">
        <v>97</v>
      </c>
      <c r="H19" s="173"/>
      <c r="I19" s="117">
        <f>50*2*3*2.5</f>
        <v>750</v>
      </c>
      <c r="J19" s="109"/>
      <c r="S19" s="106"/>
      <c r="T19" s="106"/>
      <c r="U19" s="106"/>
      <c r="V19" s="106"/>
    </row>
    <row r="20" spans="2:22" s="105" customFormat="1" ht="31.5" hidden="1" customHeight="1">
      <c r="B20" s="109"/>
      <c r="C20" s="167" t="s">
        <v>98</v>
      </c>
      <c r="D20" s="168"/>
      <c r="E20" s="168"/>
      <c r="F20" s="169"/>
      <c r="G20" s="173" t="s">
        <v>99</v>
      </c>
      <c r="H20" s="173"/>
      <c r="I20" s="117">
        <f>175*2*3*2.5</f>
        <v>2625</v>
      </c>
      <c r="J20" s="109"/>
      <c r="S20" s="106"/>
      <c r="T20" s="106"/>
      <c r="U20" s="106"/>
      <c r="V20" s="106"/>
    </row>
    <row r="21" spans="2:22" s="105" customFormat="1" ht="23.25" hidden="1" customHeight="1">
      <c r="B21" s="109">
        <v>6</v>
      </c>
      <c r="C21" s="165" t="s">
        <v>100</v>
      </c>
      <c r="D21" s="165"/>
      <c r="E21" s="165"/>
      <c r="F21" s="165"/>
      <c r="G21" s="173"/>
      <c r="H21" s="173"/>
      <c r="I21" s="110">
        <f>I22</f>
        <v>180</v>
      </c>
      <c r="J21" s="109" t="s">
        <v>16</v>
      </c>
      <c r="M21" s="117">
        <f>(61+38+52)*0.8</f>
        <v>120.80000000000001</v>
      </c>
      <c r="S21" s="106"/>
      <c r="T21" s="106"/>
      <c r="U21" s="106"/>
      <c r="V21" s="106"/>
    </row>
    <row r="22" spans="2:22" s="105" customFormat="1" ht="33.75" hidden="1" customHeight="1">
      <c r="B22" s="109"/>
      <c r="C22" s="165"/>
      <c r="D22" s="165"/>
      <c r="E22" s="165"/>
      <c r="F22" s="165"/>
      <c r="G22" s="173" t="s">
        <v>101</v>
      </c>
      <c r="H22" s="173"/>
      <c r="I22" s="117">
        <f>(50+175)*0.8</f>
        <v>180</v>
      </c>
      <c r="J22" s="109"/>
      <c r="S22" s="106"/>
      <c r="T22" s="106"/>
      <c r="U22" s="106"/>
      <c r="V22" s="106"/>
    </row>
    <row r="23" spans="2:22" s="105" customFormat="1" ht="28.5" customHeight="1">
      <c r="B23" s="109">
        <v>5</v>
      </c>
      <c r="C23" s="167" t="s">
        <v>102</v>
      </c>
      <c r="D23" s="168"/>
      <c r="E23" s="168"/>
      <c r="F23" s="169"/>
      <c r="G23" s="166"/>
      <c r="H23" s="166"/>
      <c r="I23" s="110">
        <v>2</v>
      </c>
      <c r="J23" s="109" t="s">
        <v>10</v>
      </c>
      <c r="S23" s="106"/>
      <c r="T23" s="106"/>
      <c r="U23" s="106"/>
      <c r="V23" s="106"/>
    </row>
    <row r="24" spans="2:22" s="105" customFormat="1" ht="34.5" customHeight="1">
      <c r="B24" s="109">
        <v>6</v>
      </c>
      <c r="C24" s="167" t="s">
        <v>103</v>
      </c>
      <c r="D24" s="168"/>
      <c r="E24" s="168"/>
      <c r="F24" s="169"/>
      <c r="G24" s="166"/>
      <c r="H24" s="166"/>
      <c r="I24" s="110">
        <v>2</v>
      </c>
      <c r="J24" s="109" t="s">
        <v>10</v>
      </c>
      <c r="S24" s="106"/>
      <c r="T24" s="106"/>
      <c r="U24" s="106"/>
      <c r="V24" s="106"/>
    </row>
    <row r="25" spans="2:22" s="105" customFormat="1" ht="34.5" customHeight="1">
      <c r="B25" s="109">
        <v>7</v>
      </c>
      <c r="C25" s="167" t="s">
        <v>104</v>
      </c>
      <c r="D25" s="168"/>
      <c r="E25" s="168"/>
      <c r="F25" s="169"/>
      <c r="G25" s="170"/>
      <c r="H25" s="171"/>
      <c r="I25" s="110">
        <v>2</v>
      </c>
      <c r="J25" s="109" t="s">
        <v>10</v>
      </c>
      <c r="S25" s="106"/>
      <c r="T25" s="106"/>
      <c r="U25" s="106"/>
      <c r="V25" s="106"/>
    </row>
    <row r="26" spans="2:22" s="105" customFormat="1" ht="36.75" customHeight="1">
      <c r="B26" s="109">
        <v>8</v>
      </c>
      <c r="C26" s="174" t="s">
        <v>105</v>
      </c>
      <c r="D26" s="174"/>
      <c r="E26" s="174"/>
      <c r="F26" s="174"/>
      <c r="G26" s="166"/>
      <c r="H26" s="166"/>
      <c r="I26" s="110">
        <v>4</v>
      </c>
      <c r="J26" s="109" t="s">
        <v>75</v>
      </c>
      <c r="S26" s="106"/>
      <c r="T26" s="106"/>
      <c r="U26" s="106"/>
      <c r="V26" s="106"/>
    </row>
    <row r="27" spans="2:22" s="105" customFormat="1" ht="26.25" customHeight="1">
      <c r="B27" s="109"/>
      <c r="C27" s="175" t="s">
        <v>106</v>
      </c>
      <c r="D27" s="176"/>
      <c r="E27" s="176"/>
      <c r="F27" s="177"/>
      <c r="G27" s="170"/>
      <c r="H27" s="171"/>
      <c r="I27" s="110"/>
      <c r="J27" s="118"/>
      <c r="S27" s="106"/>
      <c r="T27" s="106"/>
      <c r="U27" s="106"/>
      <c r="V27" s="106"/>
    </row>
    <row r="28" spans="2:22" s="105" customFormat="1" ht="71.25" customHeight="1">
      <c r="B28" s="109">
        <v>9</v>
      </c>
      <c r="C28" s="167" t="s">
        <v>107</v>
      </c>
      <c r="D28" s="168"/>
      <c r="E28" s="168"/>
      <c r="F28" s="169"/>
      <c r="G28" s="170" t="str">
        <f>+N28&amp;"*2,8*2*5="</f>
        <v>420*2,8*2*5=</v>
      </c>
      <c r="H28" s="171"/>
      <c r="I28" s="110">
        <f>(N28*2.8*2*5)</f>
        <v>11760</v>
      </c>
      <c r="J28" s="109" t="s">
        <v>8</v>
      </c>
      <c r="L28" s="105" t="s">
        <v>108</v>
      </c>
      <c r="N28" s="105">
        <f>90+330</f>
        <v>420</v>
      </c>
      <c r="S28" s="106"/>
      <c r="T28" s="106"/>
      <c r="U28" s="106"/>
      <c r="V28" s="106"/>
    </row>
    <row r="29" spans="2:22" s="105" customFormat="1" ht="18.75">
      <c r="B29" s="109">
        <v>10</v>
      </c>
      <c r="C29" s="167" t="s">
        <v>109</v>
      </c>
      <c r="D29" s="168"/>
      <c r="E29" s="168"/>
      <c r="F29" s="169"/>
      <c r="G29" s="170"/>
      <c r="H29" s="171"/>
      <c r="I29" s="110">
        <f>+N28</f>
        <v>420</v>
      </c>
      <c r="J29" s="109" t="s">
        <v>8</v>
      </c>
      <c r="S29" s="106"/>
      <c r="T29" s="106"/>
      <c r="U29" s="106"/>
      <c r="V29" s="106"/>
    </row>
    <row r="30" spans="2:22" s="105" customFormat="1" ht="18.75" customHeight="1">
      <c r="B30" s="109">
        <v>10</v>
      </c>
      <c r="C30" s="178" t="s">
        <v>110</v>
      </c>
      <c r="D30" s="179"/>
      <c r="E30" s="179"/>
      <c r="F30" s="179"/>
      <c r="G30" s="166" t="str">
        <f>+N28&amp;"*0,8="</f>
        <v>420*0,8=</v>
      </c>
      <c r="H30" s="166"/>
      <c r="I30" s="110">
        <f>N28*0.8</f>
        <v>336</v>
      </c>
      <c r="J30" s="109" t="s">
        <v>16</v>
      </c>
      <c r="S30" s="106"/>
      <c r="T30" s="106"/>
      <c r="U30" s="106"/>
      <c r="V30" s="106"/>
    </row>
    <row r="31" spans="2:22" ht="42" customHeight="1">
      <c r="B31" s="109">
        <v>12</v>
      </c>
      <c r="C31" s="167" t="s">
        <v>111</v>
      </c>
      <c r="D31" s="168"/>
      <c r="E31" s="168"/>
      <c r="F31" s="168"/>
      <c r="G31" s="173" t="str">
        <f>+"5*0,7*0,0986*"&amp;N28</f>
        <v>5*0,7*0,0986*420</v>
      </c>
      <c r="H31" s="173"/>
      <c r="I31" s="114">
        <f>5*0.7*0.0986*N28</f>
        <v>144.94199999999998</v>
      </c>
      <c r="J31" s="109" t="s">
        <v>76</v>
      </c>
    </row>
    <row r="32" spans="2:22" ht="41.25" customHeight="1">
      <c r="B32" s="109">
        <v>13</v>
      </c>
      <c r="C32" s="167" t="s">
        <v>112</v>
      </c>
      <c r="D32" s="168"/>
      <c r="E32" s="168"/>
      <c r="F32" s="168"/>
      <c r="G32" s="174"/>
      <c r="H32" s="174"/>
      <c r="I32" s="110">
        <f>[34]TH!I18</f>
        <v>17502.5</v>
      </c>
      <c r="J32" s="109" t="s">
        <v>16</v>
      </c>
    </row>
    <row r="36" spans="13:13">
      <c r="M36" s="102" t="s">
        <v>113</v>
      </c>
    </row>
  </sheetData>
  <mergeCells count="59">
    <mergeCell ref="C31:F31"/>
    <mergeCell ref="G31:H31"/>
    <mergeCell ref="C32:F32"/>
    <mergeCell ref="G32:H32"/>
    <mergeCell ref="C28:F28"/>
    <mergeCell ref="G28:H28"/>
    <mergeCell ref="C29:F29"/>
    <mergeCell ref="G29:H29"/>
    <mergeCell ref="C30:F30"/>
    <mergeCell ref="G30:H30"/>
    <mergeCell ref="C25:F25"/>
    <mergeCell ref="G25:H25"/>
    <mergeCell ref="C26:F26"/>
    <mergeCell ref="G26:H26"/>
    <mergeCell ref="C27:F27"/>
    <mergeCell ref="G27:H27"/>
    <mergeCell ref="C22:F22"/>
    <mergeCell ref="G22:H22"/>
    <mergeCell ref="C23:F23"/>
    <mergeCell ref="G23:H23"/>
    <mergeCell ref="C24:F24"/>
    <mergeCell ref="G24:H24"/>
    <mergeCell ref="C19:F19"/>
    <mergeCell ref="G19:H19"/>
    <mergeCell ref="C20:F20"/>
    <mergeCell ref="G20:H20"/>
    <mergeCell ref="C21:F21"/>
    <mergeCell ref="G21:H21"/>
    <mergeCell ref="C16:F16"/>
    <mergeCell ref="G16:H16"/>
    <mergeCell ref="C17:F17"/>
    <mergeCell ref="G17:H17"/>
    <mergeCell ref="C18:F18"/>
    <mergeCell ref="G18:H18"/>
    <mergeCell ref="C13:F13"/>
    <mergeCell ref="G13:H13"/>
    <mergeCell ref="C14:F14"/>
    <mergeCell ref="G14:H14"/>
    <mergeCell ref="C15:F15"/>
    <mergeCell ref="G15:H15"/>
    <mergeCell ref="C10:F10"/>
    <mergeCell ref="G10:H10"/>
    <mergeCell ref="C11:F11"/>
    <mergeCell ref="G11:H11"/>
    <mergeCell ref="C12:F12"/>
    <mergeCell ref="G12:H12"/>
    <mergeCell ref="C7:F7"/>
    <mergeCell ref="G7:H7"/>
    <mergeCell ref="C8:F8"/>
    <mergeCell ref="G8:H8"/>
    <mergeCell ref="C9:F9"/>
    <mergeCell ref="G9:H9"/>
    <mergeCell ref="C6:F6"/>
    <mergeCell ref="G6:H6"/>
    <mergeCell ref="A1:J1"/>
    <mergeCell ref="A2:J2"/>
    <mergeCell ref="A3:J3"/>
    <mergeCell ref="A4:J4"/>
    <mergeCell ref="B5:J5"/>
  </mergeCells>
  <pageMargins left="0.2" right="0.23622047244094491" top="0.59" bottom="0.26" header="0.2" footer="0.2"/>
  <pageSetup paperSize="9" scale="9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2"/>
  <sheetViews>
    <sheetView tabSelected="1" view="pageBreakPreview" zoomScaleNormal="100" zoomScaleSheetLayoutView="100" workbookViewId="0">
      <selection activeCell="J6" sqref="J6"/>
    </sheetView>
  </sheetViews>
  <sheetFormatPr defaultRowHeight="15"/>
  <cols>
    <col min="1" max="1" width="5.5703125" style="96" customWidth="1"/>
    <col min="2" max="2" width="30.28515625" style="96" customWidth="1"/>
    <col min="3" max="3" width="8.42578125" style="96" customWidth="1"/>
    <col min="4" max="4" width="9.140625" style="96"/>
    <col min="5" max="5" width="9" style="96" customWidth="1"/>
    <col min="6" max="7" width="9.140625" style="96"/>
    <col min="8" max="8" width="10" style="135" customWidth="1"/>
    <col min="9" max="9" width="10.85546875" style="96" bestFit="1" customWidth="1"/>
    <col min="10" max="249" width="9.140625" style="96"/>
    <col min="250" max="250" width="28" style="96" customWidth="1"/>
    <col min="251" max="505" width="9.140625" style="96"/>
    <col min="506" max="506" width="28" style="96" customWidth="1"/>
    <col min="507" max="761" width="9.140625" style="96"/>
    <col min="762" max="762" width="28" style="96" customWidth="1"/>
    <col min="763" max="1017" width="9.140625" style="96"/>
    <col min="1018" max="1018" width="28" style="96" customWidth="1"/>
    <col min="1019" max="1273" width="9.140625" style="96"/>
    <col min="1274" max="1274" width="28" style="96" customWidth="1"/>
    <col min="1275" max="1529" width="9.140625" style="96"/>
    <col min="1530" max="1530" width="28" style="96" customWidth="1"/>
    <col min="1531" max="1785" width="9.140625" style="96"/>
    <col min="1786" max="1786" width="28" style="96" customWidth="1"/>
    <col min="1787" max="2041" width="9.140625" style="96"/>
    <col min="2042" max="2042" width="28" style="96" customWidth="1"/>
    <col min="2043" max="2297" width="9.140625" style="96"/>
    <col min="2298" max="2298" width="28" style="96" customWidth="1"/>
    <col min="2299" max="2553" width="9.140625" style="96"/>
    <col min="2554" max="2554" width="28" style="96" customWidth="1"/>
    <col min="2555" max="2809" width="9.140625" style="96"/>
    <col min="2810" max="2810" width="28" style="96" customWidth="1"/>
    <col min="2811" max="3065" width="9.140625" style="96"/>
    <col min="3066" max="3066" width="28" style="96" customWidth="1"/>
    <col min="3067" max="3321" width="9.140625" style="96"/>
    <col min="3322" max="3322" width="28" style="96" customWidth="1"/>
    <col min="3323" max="3577" width="9.140625" style="96"/>
    <col min="3578" max="3578" width="28" style="96" customWidth="1"/>
    <col min="3579" max="3833" width="9.140625" style="96"/>
    <col min="3834" max="3834" width="28" style="96" customWidth="1"/>
    <col min="3835" max="4089" width="9.140625" style="96"/>
    <col min="4090" max="4090" width="28" style="96" customWidth="1"/>
    <col min="4091" max="4345" width="9.140625" style="96"/>
    <col min="4346" max="4346" width="28" style="96" customWidth="1"/>
    <col min="4347" max="4601" width="9.140625" style="96"/>
    <col min="4602" max="4602" width="28" style="96" customWidth="1"/>
    <col min="4603" max="4857" width="9.140625" style="96"/>
    <col min="4858" max="4858" width="28" style="96" customWidth="1"/>
    <col min="4859" max="5113" width="9.140625" style="96"/>
    <col min="5114" max="5114" width="28" style="96" customWidth="1"/>
    <col min="5115" max="5369" width="9.140625" style="96"/>
    <col min="5370" max="5370" width="28" style="96" customWidth="1"/>
    <col min="5371" max="5625" width="9.140625" style="96"/>
    <col min="5626" max="5626" width="28" style="96" customWidth="1"/>
    <col min="5627" max="5881" width="9.140625" style="96"/>
    <col min="5882" max="5882" width="28" style="96" customWidth="1"/>
    <col min="5883" max="6137" width="9.140625" style="96"/>
    <col min="6138" max="6138" width="28" style="96" customWidth="1"/>
    <col min="6139" max="6393" width="9.140625" style="96"/>
    <col min="6394" max="6394" width="28" style="96" customWidth="1"/>
    <col min="6395" max="6649" width="9.140625" style="96"/>
    <col min="6650" max="6650" width="28" style="96" customWidth="1"/>
    <col min="6651" max="6905" width="9.140625" style="96"/>
    <col min="6906" max="6906" width="28" style="96" customWidth="1"/>
    <col min="6907" max="7161" width="9.140625" style="96"/>
    <col min="7162" max="7162" width="28" style="96" customWidth="1"/>
    <col min="7163" max="7417" width="9.140625" style="96"/>
    <col min="7418" max="7418" width="28" style="96" customWidth="1"/>
    <col min="7419" max="7673" width="9.140625" style="96"/>
    <col min="7674" max="7674" width="28" style="96" customWidth="1"/>
    <col min="7675" max="7929" width="9.140625" style="96"/>
    <col min="7930" max="7930" width="28" style="96" customWidth="1"/>
    <col min="7931" max="8185" width="9.140625" style="96"/>
    <col min="8186" max="8186" width="28" style="96" customWidth="1"/>
    <col min="8187" max="8441" width="9.140625" style="96"/>
    <col min="8442" max="8442" width="28" style="96" customWidth="1"/>
    <col min="8443" max="8697" width="9.140625" style="96"/>
    <col min="8698" max="8698" width="28" style="96" customWidth="1"/>
    <col min="8699" max="8953" width="9.140625" style="96"/>
    <col min="8954" max="8954" width="28" style="96" customWidth="1"/>
    <col min="8955" max="9209" width="9.140625" style="96"/>
    <col min="9210" max="9210" width="28" style="96" customWidth="1"/>
    <col min="9211" max="9465" width="9.140625" style="96"/>
    <col min="9466" max="9466" width="28" style="96" customWidth="1"/>
    <col min="9467" max="9721" width="9.140625" style="96"/>
    <col min="9722" max="9722" width="28" style="96" customWidth="1"/>
    <col min="9723" max="9977" width="9.140625" style="96"/>
    <col min="9978" max="9978" width="28" style="96" customWidth="1"/>
    <col min="9979" max="10233" width="9.140625" style="96"/>
    <col min="10234" max="10234" width="28" style="96" customWidth="1"/>
    <col min="10235" max="10489" width="9.140625" style="96"/>
    <col min="10490" max="10490" width="28" style="96" customWidth="1"/>
    <col min="10491" max="10745" width="9.140625" style="96"/>
    <col min="10746" max="10746" width="28" style="96" customWidth="1"/>
    <col min="10747" max="11001" width="9.140625" style="96"/>
    <col min="11002" max="11002" width="28" style="96" customWidth="1"/>
    <col min="11003" max="11257" width="9.140625" style="96"/>
    <col min="11258" max="11258" width="28" style="96" customWidth="1"/>
    <col min="11259" max="11513" width="9.140625" style="96"/>
    <col min="11514" max="11514" width="28" style="96" customWidth="1"/>
    <col min="11515" max="11769" width="9.140625" style="96"/>
    <col min="11770" max="11770" width="28" style="96" customWidth="1"/>
    <col min="11771" max="12025" width="9.140625" style="96"/>
    <col min="12026" max="12026" width="28" style="96" customWidth="1"/>
    <col min="12027" max="12281" width="9.140625" style="96"/>
    <col min="12282" max="12282" width="28" style="96" customWidth="1"/>
    <col min="12283" max="12537" width="9.140625" style="96"/>
    <col min="12538" max="12538" width="28" style="96" customWidth="1"/>
    <col min="12539" max="12793" width="9.140625" style="96"/>
    <col min="12794" max="12794" width="28" style="96" customWidth="1"/>
    <col min="12795" max="13049" width="9.140625" style="96"/>
    <col min="13050" max="13050" width="28" style="96" customWidth="1"/>
    <col min="13051" max="13305" width="9.140625" style="96"/>
    <col min="13306" max="13306" width="28" style="96" customWidth="1"/>
    <col min="13307" max="13561" width="9.140625" style="96"/>
    <col min="13562" max="13562" width="28" style="96" customWidth="1"/>
    <col min="13563" max="13817" width="9.140625" style="96"/>
    <col min="13818" max="13818" width="28" style="96" customWidth="1"/>
    <col min="13819" max="14073" width="9.140625" style="96"/>
    <col min="14074" max="14074" width="28" style="96" customWidth="1"/>
    <col min="14075" max="14329" width="9.140625" style="96"/>
    <col min="14330" max="14330" width="28" style="96" customWidth="1"/>
    <col min="14331" max="14585" width="9.140625" style="96"/>
    <col min="14586" max="14586" width="28" style="96" customWidth="1"/>
    <col min="14587" max="14841" width="9.140625" style="96"/>
    <col min="14842" max="14842" width="28" style="96" customWidth="1"/>
    <col min="14843" max="15097" width="9.140625" style="96"/>
    <col min="15098" max="15098" width="28" style="96" customWidth="1"/>
    <col min="15099" max="15353" width="9.140625" style="96"/>
    <col min="15354" max="15354" width="28" style="96" customWidth="1"/>
    <col min="15355" max="15609" width="9.140625" style="96"/>
    <col min="15610" max="15610" width="28" style="96" customWidth="1"/>
    <col min="15611" max="15865" width="9.140625" style="96"/>
    <col min="15866" max="15866" width="28" style="96" customWidth="1"/>
    <col min="15867" max="16121" width="9.140625" style="96"/>
    <col min="16122" max="16122" width="28" style="96" customWidth="1"/>
    <col min="16123" max="16380" width="9.140625" style="96"/>
    <col min="16381" max="16381" width="9.140625" style="96" customWidth="1"/>
    <col min="16382" max="16384" width="9.140625" style="96"/>
  </cols>
  <sheetData>
    <row r="1" spans="1:19" ht="19.5">
      <c r="A1" s="186" t="s">
        <v>17</v>
      </c>
      <c r="B1" s="186"/>
      <c r="C1" s="186"/>
      <c r="D1" s="186"/>
      <c r="E1" s="186"/>
      <c r="F1" s="186"/>
      <c r="G1" s="186"/>
      <c r="H1" s="186"/>
      <c r="I1" s="186"/>
    </row>
    <row r="2" spans="1:19" ht="20.100000000000001" customHeight="1">
      <c r="A2" s="187" t="str">
        <f>'KL đào, đắp'!A2</f>
        <v>Công trình: Nạo vét, đắp bờ kênh hút trạm bơm Văn Cao</v>
      </c>
      <c r="B2" s="187"/>
      <c r="C2" s="187"/>
      <c r="D2" s="187"/>
      <c r="E2" s="187"/>
      <c r="F2" s="187"/>
      <c r="G2" s="187"/>
      <c r="H2" s="187"/>
      <c r="I2" s="187"/>
    </row>
    <row r="3" spans="1:19" ht="20.100000000000001" customHeight="1">
      <c r="A3" s="187" t="str">
        <f>'KL đào, đắp'!A3</f>
        <v>Địa điểm: Xã Kiến Thụy, thành phố Hải Phòng</v>
      </c>
      <c r="B3" s="187"/>
      <c r="C3" s="187"/>
      <c r="D3" s="187"/>
      <c r="E3" s="187"/>
      <c r="F3" s="187"/>
      <c r="G3" s="187"/>
      <c r="H3" s="187"/>
      <c r="I3" s="187"/>
    </row>
    <row r="4" spans="1:19" ht="6" customHeight="1">
      <c r="A4" s="97"/>
      <c r="B4" s="97"/>
      <c r="C4" s="97"/>
      <c r="D4" s="97"/>
      <c r="E4" s="97"/>
      <c r="F4" s="97"/>
      <c r="G4" s="97"/>
      <c r="H4" s="97"/>
      <c r="I4" s="97"/>
    </row>
    <row r="5" spans="1:19" ht="15" customHeight="1">
      <c r="A5" s="188" t="s">
        <v>114</v>
      </c>
      <c r="B5" s="185" t="s">
        <v>80</v>
      </c>
      <c r="C5" s="185" t="s">
        <v>83</v>
      </c>
      <c r="D5" s="185" t="s">
        <v>140</v>
      </c>
      <c r="E5" s="185" t="s">
        <v>144</v>
      </c>
      <c r="F5" s="185"/>
      <c r="G5" s="185"/>
      <c r="H5" s="185" t="s">
        <v>160</v>
      </c>
      <c r="I5" s="185" t="s">
        <v>26</v>
      </c>
    </row>
    <row r="6" spans="1:19" ht="54.75" customHeight="1">
      <c r="A6" s="189"/>
      <c r="B6" s="190"/>
      <c r="C6" s="190"/>
      <c r="D6" s="190"/>
      <c r="E6" s="87" t="s">
        <v>141</v>
      </c>
      <c r="F6" s="87" t="s">
        <v>142</v>
      </c>
      <c r="G6" s="87" t="s">
        <v>143</v>
      </c>
      <c r="H6" s="185"/>
      <c r="I6" s="185"/>
      <c r="N6" s="96">
        <v>12912</v>
      </c>
      <c r="O6" s="96">
        <v>1545</v>
      </c>
    </row>
    <row r="7" spans="1:19" ht="15.75">
      <c r="A7" s="90">
        <v>1</v>
      </c>
      <c r="B7" s="91" t="s">
        <v>62</v>
      </c>
      <c r="C7" s="87" t="s">
        <v>9</v>
      </c>
      <c r="D7" s="87"/>
      <c r="E7" s="87"/>
      <c r="F7" s="87"/>
      <c r="G7" s="87"/>
      <c r="H7" s="87"/>
      <c r="I7" s="120">
        <f>SUM(I8:I9)</f>
        <v>823.85</v>
      </c>
      <c r="K7" s="100"/>
    </row>
    <row r="8" spans="1:19" ht="31.5">
      <c r="A8" s="88" t="s">
        <v>73</v>
      </c>
      <c r="B8" s="92" t="s">
        <v>71</v>
      </c>
      <c r="C8" s="89"/>
      <c r="D8" s="87"/>
      <c r="E8" s="183" t="s">
        <v>70</v>
      </c>
      <c r="F8" s="183"/>
      <c r="G8" s="183"/>
      <c r="H8" s="89">
        <f>+'KL đào, đắp'!O18</f>
        <v>823.85</v>
      </c>
      <c r="I8" s="89">
        <f>SUM(H8:H8)</f>
        <v>823.85</v>
      </c>
      <c r="J8" s="96">
        <f>+I8/100</f>
        <v>8.2385000000000002</v>
      </c>
      <c r="N8" s="96">
        <f>N6+O6</f>
        <v>14457</v>
      </c>
    </row>
    <row r="9" spans="1:19" ht="31.5" hidden="1">
      <c r="A9" s="88" t="s">
        <v>74</v>
      </c>
      <c r="B9" s="92" t="s">
        <v>72</v>
      </c>
      <c r="C9" s="89"/>
      <c r="D9" s="87"/>
      <c r="E9" s="180"/>
      <c r="F9" s="181"/>
      <c r="G9" s="182"/>
      <c r="H9" s="89"/>
      <c r="I9" s="89">
        <f>SUM(H9:H9)</f>
        <v>0</v>
      </c>
      <c r="K9" s="96">
        <f>0.14*3310</f>
        <v>463.40000000000003</v>
      </c>
    </row>
    <row r="10" spans="1:19" ht="15.75">
      <c r="A10" s="90">
        <v>2</v>
      </c>
      <c r="B10" s="91" t="s">
        <v>63</v>
      </c>
      <c r="C10" s="87" t="s">
        <v>9</v>
      </c>
      <c r="D10" s="87"/>
      <c r="E10" s="87"/>
      <c r="F10" s="87"/>
      <c r="G10" s="87"/>
      <c r="H10" s="87"/>
      <c r="I10" s="120">
        <f>I11+I12</f>
        <v>819.51300000000003</v>
      </c>
      <c r="L10" s="100">
        <f>+I7-I10</f>
        <v>4.3369999999999891</v>
      </c>
    </row>
    <row r="11" spans="1:19" ht="15.75">
      <c r="A11" s="88" t="s">
        <v>125</v>
      </c>
      <c r="B11" s="93" t="s">
        <v>64</v>
      </c>
      <c r="C11" s="89"/>
      <c r="D11" s="87"/>
      <c r="E11" s="183" t="s">
        <v>70</v>
      </c>
      <c r="F11" s="183"/>
      <c r="G11" s="183"/>
      <c r="H11" s="89">
        <f>+'KL đào, đắp'!O20</f>
        <v>104.65</v>
      </c>
      <c r="I11" s="89">
        <f>+H11*1.07</f>
        <v>111.97550000000001</v>
      </c>
      <c r="K11" s="100"/>
    </row>
    <row r="12" spans="1:19" ht="15.75">
      <c r="A12" s="88" t="s">
        <v>126</v>
      </c>
      <c r="B12" s="93" t="s">
        <v>4</v>
      </c>
      <c r="C12" s="89"/>
      <c r="D12" s="87"/>
      <c r="E12" s="183" t="s">
        <v>70</v>
      </c>
      <c r="F12" s="183"/>
      <c r="G12" s="183"/>
      <c r="H12" s="89">
        <f>+'KL đào, đắp'!O19</f>
        <v>661.25</v>
      </c>
      <c r="I12" s="89">
        <f>+H12*1.07</f>
        <v>707.53750000000002</v>
      </c>
      <c r="J12" s="96">
        <f>+I12/100</f>
        <v>7.0753750000000002</v>
      </c>
    </row>
    <row r="13" spans="1:19" ht="15.75">
      <c r="A13" s="90">
        <v>3</v>
      </c>
      <c r="B13" s="91" t="s">
        <v>65</v>
      </c>
      <c r="C13" s="87" t="s">
        <v>10</v>
      </c>
      <c r="D13" s="98"/>
      <c r="E13" s="99"/>
      <c r="F13" s="98"/>
      <c r="G13" s="98"/>
      <c r="H13" s="151">
        <f>SUM(H14:H15)</f>
        <v>7.0285375000000005</v>
      </c>
      <c r="I13" s="151">
        <f t="shared" ref="I13" si="0">SUM(I14:I15)</f>
        <v>7.0285375000000005</v>
      </c>
      <c r="O13" s="96">
        <f>1558*9</f>
        <v>14022</v>
      </c>
      <c r="S13" s="96">
        <f>1503*9</f>
        <v>13527</v>
      </c>
    </row>
    <row r="14" spans="1:19" ht="47.25">
      <c r="A14" s="88" t="s">
        <v>127</v>
      </c>
      <c r="B14" s="93" t="s">
        <v>66</v>
      </c>
      <c r="C14" s="89"/>
      <c r="D14" s="94">
        <v>1</v>
      </c>
      <c r="E14" s="95"/>
      <c r="F14" s="94">
        <v>0.32500000000000001</v>
      </c>
      <c r="G14" s="94">
        <v>0.01</v>
      </c>
      <c r="H14" s="134">
        <f>(H8-I16)*$F$14*$G$14</f>
        <v>2.6775125000000002</v>
      </c>
      <c r="I14" s="89">
        <f>SUM(H14:H14)</f>
        <v>2.6775125000000002</v>
      </c>
    </row>
    <row r="15" spans="1:19" ht="47.25">
      <c r="A15" s="88" t="s">
        <v>128</v>
      </c>
      <c r="B15" s="93" t="s">
        <v>67</v>
      </c>
      <c r="C15" s="89"/>
      <c r="D15" s="94">
        <v>1</v>
      </c>
      <c r="E15" s="95"/>
      <c r="F15" s="94">
        <v>0.65800000000000003</v>
      </c>
      <c r="G15" s="94">
        <v>0.01</v>
      </c>
      <c r="H15" s="134">
        <f>H12*$F$15*$G$15</f>
        <v>4.3510249999999999</v>
      </c>
      <c r="I15" s="89">
        <f>SUM(H15:H15)</f>
        <v>4.3510249999999999</v>
      </c>
      <c r="Q15" s="96">
        <f>4*1503</f>
        <v>6012</v>
      </c>
      <c r="R15" s="96">
        <f>Q15+6506</f>
        <v>12518</v>
      </c>
    </row>
    <row r="16" spans="1:19" ht="31.5" hidden="1">
      <c r="A16" s="88" t="s">
        <v>129</v>
      </c>
      <c r="B16" s="93" t="s">
        <v>124</v>
      </c>
      <c r="C16" s="89"/>
      <c r="D16" s="94"/>
      <c r="E16" s="95"/>
      <c r="F16" s="94"/>
      <c r="G16" s="94"/>
      <c r="H16" s="96"/>
      <c r="I16" s="89">
        <f>+H17+H18+H19</f>
        <v>0</v>
      </c>
    </row>
    <row r="17" spans="1:11" s="142" customFormat="1" ht="15.75" hidden="1">
      <c r="A17" s="136"/>
      <c r="B17" s="137" t="s">
        <v>146</v>
      </c>
      <c r="C17" s="138"/>
      <c r="D17" s="139"/>
      <c r="E17" s="140"/>
      <c r="F17" s="139"/>
      <c r="G17" s="139"/>
      <c r="H17" s="141">
        <v>0</v>
      </c>
      <c r="I17" s="138"/>
    </row>
    <row r="18" spans="1:11" s="142" customFormat="1" ht="15.75" hidden="1">
      <c r="A18" s="136"/>
      <c r="B18" s="137" t="s">
        <v>147</v>
      </c>
      <c r="C18" s="138"/>
      <c r="D18" s="139"/>
      <c r="E18" s="140"/>
      <c r="F18" s="139"/>
      <c r="G18" s="139"/>
      <c r="H18" s="141">
        <v>0</v>
      </c>
      <c r="I18" s="138"/>
    </row>
    <row r="19" spans="1:11" s="142" customFormat="1" ht="15.75" hidden="1">
      <c r="A19" s="136"/>
      <c r="B19" s="137" t="s">
        <v>148</v>
      </c>
      <c r="C19" s="138"/>
      <c r="D19" s="139"/>
      <c r="E19" s="140"/>
      <c r="F19" s="139"/>
      <c r="G19" s="139"/>
      <c r="H19" s="141">
        <v>0</v>
      </c>
      <c r="I19" s="138"/>
    </row>
    <row r="20" spans="1:11" ht="63" hidden="1">
      <c r="A20" s="90">
        <v>4</v>
      </c>
      <c r="B20" s="91" t="s">
        <v>77</v>
      </c>
      <c r="C20" s="87" t="s">
        <v>76</v>
      </c>
      <c r="D20" s="94"/>
      <c r="E20" s="95"/>
      <c r="F20" s="94"/>
      <c r="G20" s="94"/>
      <c r="H20" s="94"/>
      <c r="I20" s="95"/>
    </row>
    <row r="21" spans="1:11" ht="31.5" hidden="1">
      <c r="A21" s="90">
        <v>4</v>
      </c>
      <c r="B21" s="91" t="s">
        <v>68</v>
      </c>
      <c r="C21" s="87" t="s">
        <v>9</v>
      </c>
      <c r="D21" s="87"/>
      <c r="E21" s="87"/>
      <c r="F21" s="87"/>
      <c r="G21" s="87"/>
      <c r="H21" s="87">
        <f>H8-(H11+H12)*1.07</f>
        <v>4.3369999999999891</v>
      </c>
      <c r="I21" s="87">
        <f>SUM(H21:H21)</f>
        <v>4.3369999999999891</v>
      </c>
      <c r="J21" s="96">
        <f>+I21/100</f>
        <v>4.3369999999999888E-2</v>
      </c>
    </row>
    <row r="22" spans="1:11" ht="15.75">
      <c r="A22" s="90">
        <v>4</v>
      </c>
      <c r="B22" s="91" t="s">
        <v>69</v>
      </c>
      <c r="C22" s="87" t="s">
        <v>16</v>
      </c>
      <c r="D22" s="98"/>
      <c r="E22" s="185" t="s">
        <v>70</v>
      </c>
      <c r="F22" s="185"/>
      <c r="G22" s="185"/>
      <c r="H22" s="87">
        <f>+'KL đào, đắp'!O21</f>
        <v>287.25</v>
      </c>
      <c r="I22" s="87">
        <f>+H22</f>
        <v>287.25</v>
      </c>
      <c r="J22" s="96">
        <f>+I22/100</f>
        <v>2.8725000000000001</v>
      </c>
    </row>
    <row r="23" spans="1:11" ht="50.25" customHeight="1">
      <c r="A23" s="90">
        <v>5</v>
      </c>
      <c r="B23" s="91" t="s">
        <v>153</v>
      </c>
      <c r="C23" s="87" t="s">
        <v>10</v>
      </c>
      <c r="D23" s="94"/>
      <c r="E23" s="95"/>
      <c r="F23" s="94"/>
      <c r="G23" s="94"/>
      <c r="H23" s="134"/>
      <c r="I23" s="144">
        <f>+SUM(H24:H25)</f>
        <v>2</v>
      </c>
    </row>
    <row r="24" spans="1:11" ht="15.75">
      <c r="A24" s="88"/>
      <c r="B24" s="93" t="s">
        <v>130</v>
      </c>
      <c r="C24" s="89"/>
      <c r="D24" s="87"/>
      <c r="E24" s="183"/>
      <c r="F24" s="183"/>
      <c r="G24" s="183"/>
      <c r="H24" s="143">
        <v>1</v>
      </c>
      <c r="I24" s="143"/>
      <c r="K24" s="100"/>
    </row>
    <row r="25" spans="1:11" ht="15.75">
      <c r="A25" s="88"/>
      <c r="B25" s="93" t="s">
        <v>131</v>
      </c>
      <c r="C25" s="89"/>
      <c r="D25" s="87"/>
      <c r="E25" s="89"/>
      <c r="F25" s="89"/>
      <c r="G25" s="89"/>
      <c r="H25" s="143">
        <v>1</v>
      </c>
      <c r="I25" s="143"/>
      <c r="K25" s="100"/>
    </row>
    <row r="26" spans="1:11" ht="31.5">
      <c r="A26" s="90">
        <v>6</v>
      </c>
      <c r="B26" s="91" t="s">
        <v>159</v>
      </c>
      <c r="C26" s="87" t="s">
        <v>10</v>
      </c>
      <c r="D26" s="94"/>
      <c r="E26" s="95"/>
      <c r="F26" s="94"/>
      <c r="G26" s="94"/>
      <c r="H26" s="134"/>
      <c r="I26" s="144">
        <f>+SUM(H27:H34)</f>
        <v>2</v>
      </c>
    </row>
    <row r="27" spans="1:11" ht="15.75">
      <c r="A27" s="90"/>
      <c r="B27" s="93" t="s">
        <v>130</v>
      </c>
      <c r="C27" s="87"/>
      <c r="D27" s="94"/>
      <c r="E27" s="95"/>
      <c r="F27" s="94"/>
      <c r="G27" s="94"/>
      <c r="H27" s="134">
        <v>1</v>
      </c>
      <c r="I27" s="143"/>
    </row>
    <row r="28" spans="1:11" ht="15.75" hidden="1">
      <c r="A28" s="90"/>
      <c r="B28" s="93" t="s">
        <v>156</v>
      </c>
      <c r="C28" s="87"/>
      <c r="D28" s="94"/>
      <c r="E28" s="95"/>
      <c r="F28" s="94"/>
      <c r="G28" s="94"/>
      <c r="H28" s="134">
        <v>0</v>
      </c>
      <c r="I28" s="143"/>
    </row>
    <row r="29" spans="1:11" ht="15.75" hidden="1">
      <c r="A29" s="90"/>
      <c r="B29" s="93" t="s">
        <v>149</v>
      </c>
      <c r="C29" s="87"/>
      <c r="D29" s="94"/>
      <c r="E29" s="95"/>
      <c r="F29" s="94"/>
      <c r="G29" s="94"/>
      <c r="H29" s="134">
        <v>0</v>
      </c>
      <c r="I29" s="143"/>
    </row>
    <row r="30" spans="1:11" ht="15.75" hidden="1">
      <c r="A30" s="90"/>
      <c r="B30" s="93" t="s">
        <v>150</v>
      </c>
      <c r="C30" s="87"/>
      <c r="D30" s="94"/>
      <c r="E30" s="95"/>
      <c r="F30" s="94"/>
      <c r="G30" s="94"/>
      <c r="H30" s="134">
        <v>0</v>
      </c>
      <c r="I30" s="143"/>
    </row>
    <row r="31" spans="1:11" ht="15.75" hidden="1">
      <c r="A31" s="90"/>
      <c r="B31" s="93" t="s">
        <v>151</v>
      </c>
      <c r="C31" s="87"/>
      <c r="D31" s="94"/>
      <c r="E31" s="95"/>
      <c r="F31" s="94"/>
      <c r="G31" s="94"/>
      <c r="H31" s="134">
        <v>0</v>
      </c>
      <c r="I31" s="143"/>
    </row>
    <row r="32" spans="1:11" ht="15.75" hidden="1">
      <c r="A32" s="90"/>
      <c r="B32" s="93" t="s">
        <v>152</v>
      </c>
      <c r="C32" s="87"/>
      <c r="D32" s="94"/>
      <c r="E32" s="95"/>
      <c r="F32" s="94"/>
      <c r="G32" s="94"/>
      <c r="H32" s="134">
        <v>0</v>
      </c>
      <c r="I32" s="143"/>
    </row>
    <row r="33" spans="1:10" ht="15.75" hidden="1">
      <c r="A33" s="90"/>
      <c r="B33" s="93" t="s">
        <v>145</v>
      </c>
      <c r="C33" s="87"/>
      <c r="D33" s="94"/>
      <c r="E33" s="95"/>
      <c r="F33" s="94"/>
      <c r="G33" s="94"/>
      <c r="H33" s="134">
        <v>0</v>
      </c>
      <c r="I33" s="143"/>
    </row>
    <row r="34" spans="1:10" ht="15.75">
      <c r="A34" s="90"/>
      <c r="B34" s="93" t="s">
        <v>131</v>
      </c>
      <c r="C34" s="87"/>
      <c r="D34" s="94"/>
      <c r="E34" s="95"/>
      <c r="F34" s="94"/>
      <c r="G34" s="94"/>
      <c r="H34" s="134">
        <v>1</v>
      </c>
      <c r="I34" s="143"/>
    </row>
    <row r="35" spans="1:10" ht="63">
      <c r="A35" s="90">
        <v>7</v>
      </c>
      <c r="B35" s="5" t="s">
        <v>18</v>
      </c>
      <c r="C35" s="87" t="s">
        <v>75</v>
      </c>
      <c r="D35" s="94"/>
      <c r="E35" s="95"/>
      <c r="F35" s="94"/>
      <c r="G35" s="94"/>
      <c r="H35" s="134"/>
      <c r="I35" s="144">
        <f>+SUM(H36:H43)</f>
        <v>3</v>
      </c>
    </row>
    <row r="36" spans="1:10" ht="15.75">
      <c r="A36" s="90"/>
      <c r="B36" s="93" t="s">
        <v>133</v>
      </c>
      <c r="C36" s="87"/>
      <c r="D36" s="94"/>
      <c r="E36" s="95"/>
      <c r="F36" s="94"/>
      <c r="G36" s="94"/>
      <c r="H36" s="134">
        <v>1.5</v>
      </c>
      <c r="I36" s="143"/>
    </row>
    <row r="37" spans="1:10" ht="15.75" hidden="1">
      <c r="A37" s="90"/>
      <c r="B37" s="93" t="s">
        <v>156</v>
      </c>
      <c r="C37" s="87"/>
      <c r="D37" s="94"/>
      <c r="E37" s="95"/>
      <c r="F37" s="94"/>
      <c r="G37" s="94"/>
      <c r="H37" s="134">
        <v>0</v>
      </c>
      <c r="I37" s="143"/>
    </row>
    <row r="38" spans="1:10" ht="15.75" hidden="1">
      <c r="A38" s="90"/>
      <c r="B38" s="93" t="s">
        <v>149</v>
      </c>
      <c r="C38" s="87"/>
      <c r="D38" s="94"/>
      <c r="E38" s="95"/>
      <c r="F38" s="94"/>
      <c r="G38" s="94"/>
      <c r="H38" s="134">
        <v>0</v>
      </c>
      <c r="I38" s="143"/>
    </row>
    <row r="39" spans="1:10" ht="15.75" hidden="1">
      <c r="A39" s="90"/>
      <c r="B39" s="93" t="s">
        <v>150</v>
      </c>
      <c r="C39" s="87"/>
      <c r="D39" s="94"/>
      <c r="E39" s="95"/>
      <c r="F39" s="94"/>
      <c r="G39" s="94"/>
      <c r="H39" s="134">
        <v>0</v>
      </c>
      <c r="I39" s="143"/>
    </row>
    <row r="40" spans="1:10" ht="15.75" hidden="1">
      <c r="A40" s="90"/>
      <c r="B40" s="93" t="s">
        <v>151</v>
      </c>
      <c r="C40" s="87"/>
      <c r="D40" s="94"/>
      <c r="E40" s="95"/>
      <c r="F40" s="94"/>
      <c r="G40" s="94"/>
      <c r="H40" s="134">
        <v>0</v>
      </c>
      <c r="I40" s="143"/>
    </row>
    <row r="41" spans="1:10" ht="15.75" hidden="1">
      <c r="A41" s="90"/>
      <c r="B41" s="93" t="s">
        <v>152</v>
      </c>
      <c r="C41" s="87"/>
      <c r="D41" s="94"/>
      <c r="E41" s="95"/>
      <c r="F41" s="94"/>
      <c r="G41" s="94"/>
      <c r="H41" s="134">
        <v>0</v>
      </c>
      <c r="I41" s="143"/>
    </row>
    <row r="42" spans="1:10" ht="15.75" hidden="1">
      <c r="A42" s="90"/>
      <c r="B42" s="93" t="s">
        <v>145</v>
      </c>
      <c r="C42" s="87"/>
      <c r="D42" s="94"/>
      <c r="E42" s="95"/>
      <c r="F42" s="94"/>
      <c r="G42" s="94"/>
      <c r="H42" s="134">
        <v>0</v>
      </c>
      <c r="I42" s="143"/>
    </row>
    <row r="43" spans="1:10" ht="15.75">
      <c r="A43" s="90"/>
      <c r="B43" s="93" t="s">
        <v>132</v>
      </c>
      <c r="C43" s="87"/>
      <c r="D43" s="94"/>
      <c r="E43" s="95"/>
      <c r="F43" s="94"/>
      <c r="G43" s="94"/>
      <c r="H43" s="134">
        <v>1.5</v>
      </c>
      <c r="I43" s="143"/>
    </row>
    <row r="44" spans="1:10" ht="47.25" hidden="1">
      <c r="A44" s="90">
        <v>8</v>
      </c>
      <c r="B44" s="147" t="s">
        <v>134</v>
      </c>
      <c r="C44" s="87" t="s">
        <v>8</v>
      </c>
      <c r="D44" s="94"/>
      <c r="E44" s="95"/>
      <c r="F44" s="94"/>
      <c r="G44" s="94"/>
      <c r="H44" s="134"/>
      <c r="I44" s="144">
        <f>+SUM(H45:H46)*2.8</f>
        <v>0</v>
      </c>
      <c r="J44" s="96">
        <f>+I44/100</f>
        <v>0</v>
      </c>
    </row>
    <row r="45" spans="1:10" s="145" customFormat="1" ht="39" hidden="1" customHeight="1">
      <c r="A45" s="90"/>
      <c r="B45" s="156" t="s">
        <v>154</v>
      </c>
      <c r="C45" s="87"/>
      <c r="D45" s="94">
        <v>0</v>
      </c>
      <c r="E45" s="95">
        <v>8</v>
      </c>
      <c r="F45" s="94">
        <v>10</v>
      </c>
      <c r="G45" s="94" t="s">
        <v>135</v>
      </c>
      <c r="H45" s="157">
        <f>D45*E45*F45</f>
        <v>0</v>
      </c>
      <c r="I45" s="89"/>
    </row>
    <row r="46" spans="1:10" s="145" customFormat="1" ht="39" hidden="1" customHeight="1">
      <c r="A46" s="90"/>
      <c r="B46" s="156" t="s">
        <v>155</v>
      </c>
      <c r="C46" s="87"/>
      <c r="D46" s="94">
        <v>0</v>
      </c>
      <c r="E46" s="95">
        <v>8</v>
      </c>
      <c r="F46" s="94">
        <v>10</v>
      </c>
      <c r="G46" s="94" t="s">
        <v>135</v>
      </c>
      <c r="H46" s="157">
        <f>D46*E46*F46</f>
        <v>0</v>
      </c>
      <c r="I46" s="89"/>
    </row>
    <row r="47" spans="1:10" ht="15.75" hidden="1">
      <c r="A47" s="90">
        <v>9</v>
      </c>
      <c r="B47" s="147" t="s">
        <v>109</v>
      </c>
      <c r="C47" s="87" t="s">
        <v>8</v>
      </c>
      <c r="D47" s="94"/>
      <c r="E47" s="95"/>
      <c r="F47" s="94"/>
      <c r="G47" s="94"/>
      <c r="H47" s="134"/>
      <c r="I47" s="144">
        <f>H48</f>
        <v>0</v>
      </c>
      <c r="J47" s="96">
        <f>+I47/100</f>
        <v>0</v>
      </c>
    </row>
    <row r="48" spans="1:10" s="145" customFormat="1" ht="19.5" hidden="1" customHeight="1">
      <c r="A48" s="90"/>
      <c r="B48" s="147"/>
      <c r="C48" s="87"/>
      <c r="D48" s="148">
        <v>0</v>
      </c>
      <c r="E48" s="149">
        <f>+SUM(E45:E46)</f>
        <v>16</v>
      </c>
      <c r="F48" s="149">
        <v>1</v>
      </c>
      <c r="G48" s="148"/>
      <c r="H48" s="150">
        <f>D48*E48*F48</f>
        <v>0</v>
      </c>
      <c r="I48" s="89"/>
    </row>
    <row r="49" spans="1:9" ht="31.5" hidden="1">
      <c r="A49" s="90">
        <v>10</v>
      </c>
      <c r="B49" s="147" t="s">
        <v>136</v>
      </c>
      <c r="C49" s="87" t="s">
        <v>16</v>
      </c>
      <c r="D49" s="94"/>
      <c r="E49" s="95"/>
      <c r="F49" s="94"/>
      <c r="G49" s="94"/>
      <c r="H49" s="134"/>
      <c r="I49" s="144">
        <f>H50</f>
        <v>0</v>
      </c>
    </row>
    <row r="50" spans="1:9" s="146" customFormat="1" ht="19.5" hidden="1" customHeight="1">
      <c r="A50" s="90"/>
      <c r="B50" s="147"/>
      <c r="C50" s="87"/>
      <c r="D50" s="148">
        <v>0</v>
      </c>
      <c r="E50" s="149">
        <f>+E48</f>
        <v>16</v>
      </c>
      <c r="F50" s="149">
        <v>0.8</v>
      </c>
      <c r="G50" s="148"/>
      <c r="H50" s="150">
        <f>D50*E50*F50</f>
        <v>0</v>
      </c>
      <c r="I50" s="89"/>
    </row>
    <row r="51" spans="1:9" ht="15.75" hidden="1">
      <c r="A51" s="90">
        <v>11</v>
      </c>
      <c r="B51" s="147" t="s">
        <v>137</v>
      </c>
      <c r="C51" s="87" t="s">
        <v>76</v>
      </c>
      <c r="D51" s="94"/>
      <c r="E51" s="95"/>
      <c r="F51" s="94"/>
      <c r="G51" s="94"/>
      <c r="H51" s="134"/>
      <c r="I51" s="144">
        <f>H52</f>
        <v>0</v>
      </c>
    </row>
    <row r="52" spans="1:9" s="146" customFormat="1" ht="20.25" hidden="1" customHeight="1">
      <c r="A52" s="90"/>
      <c r="B52" s="147"/>
      <c r="C52" s="87"/>
      <c r="D52" s="148">
        <v>0</v>
      </c>
      <c r="E52" s="149">
        <f>E50</f>
        <v>16</v>
      </c>
      <c r="F52" s="184" t="s">
        <v>138</v>
      </c>
      <c r="G52" s="184"/>
      <c r="H52" s="149">
        <f>5*0.7*0.099*E52*D52</f>
        <v>0</v>
      </c>
      <c r="I52" s="89"/>
    </row>
  </sheetData>
  <mergeCells count="17">
    <mergeCell ref="A1:I1"/>
    <mergeCell ref="A2:I2"/>
    <mergeCell ref="A3:I3"/>
    <mergeCell ref="A5:A6"/>
    <mergeCell ref="B5:B6"/>
    <mergeCell ref="C5:C6"/>
    <mergeCell ref="D5:D6"/>
    <mergeCell ref="E5:G5"/>
    <mergeCell ref="H5:H6"/>
    <mergeCell ref="E9:G9"/>
    <mergeCell ref="E24:G24"/>
    <mergeCell ref="F52:G52"/>
    <mergeCell ref="I5:I6"/>
    <mergeCell ref="E8:G8"/>
    <mergeCell ref="E11:G11"/>
    <mergeCell ref="E12:G12"/>
    <mergeCell ref="E22:G22"/>
  </mergeCells>
  <printOptions horizontalCentered="1"/>
  <pageMargins left="0.5" right="0.25" top="0.5" bottom="0.5" header="0.31496062992126" footer="0.31496062992126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9"/>
  <sheetViews>
    <sheetView view="pageBreakPreview" zoomScaleNormal="70" zoomScaleSheetLayoutView="100" workbookViewId="0">
      <pane ySplit="6" topLeftCell="A7" activePane="bottomLeft" state="frozen"/>
      <selection pane="bottomLeft" activeCell="O21" sqref="O21"/>
    </sheetView>
  </sheetViews>
  <sheetFormatPr defaultRowHeight="15"/>
  <cols>
    <col min="1" max="1" width="8.7109375" customWidth="1"/>
    <col min="2" max="2" width="8.5703125" customWidth="1"/>
    <col min="3" max="3" width="8" customWidth="1"/>
    <col min="4" max="4" width="2" hidden="1" customWidth="1"/>
    <col min="5" max="7" width="9.42578125" style="154" customWidth="1"/>
    <col min="8" max="10" width="10.5703125" customWidth="1"/>
    <col min="11" max="11" width="9.140625" style="7" hidden="1" customWidth="1"/>
    <col min="12" max="12" width="9.140625" hidden="1" customWidth="1"/>
    <col min="13" max="14" width="9" customWidth="1"/>
    <col min="15" max="16" width="11.85546875" customWidth="1"/>
    <col min="17" max="17" width="11" style="128" customWidth="1"/>
    <col min="18" max="18" width="11.7109375" customWidth="1"/>
  </cols>
  <sheetData>
    <row r="1" spans="1:17" ht="18.7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17" ht="20.100000000000001" customHeight="1">
      <c r="A2" s="193" t="s">
        <v>157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</row>
    <row r="3" spans="1:17" ht="20.100000000000001" customHeight="1">
      <c r="A3" s="193" t="s">
        <v>158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</row>
    <row r="4" spans="1:17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Q4" s="121"/>
    </row>
    <row r="5" spans="1:17" s="155" customFormat="1" ht="22.5" customHeight="1">
      <c r="A5" s="191" t="s">
        <v>19</v>
      </c>
      <c r="B5" s="191" t="s">
        <v>20</v>
      </c>
      <c r="C5" s="198" t="s">
        <v>21</v>
      </c>
      <c r="D5" s="133"/>
      <c r="E5" s="197" t="s">
        <v>1</v>
      </c>
      <c r="F5" s="197"/>
      <c r="G5" s="197"/>
      <c r="H5" s="195" t="s">
        <v>2</v>
      </c>
      <c r="I5" s="195"/>
      <c r="J5" s="195"/>
      <c r="K5" s="195" t="s">
        <v>22</v>
      </c>
      <c r="L5" s="195"/>
      <c r="M5" s="194" t="s">
        <v>27</v>
      </c>
      <c r="N5" s="194"/>
      <c r="O5" s="194"/>
      <c r="P5" s="194"/>
      <c r="Q5" s="191" t="s">
        <v>115</v>
      </c>
    </row>
    <row r="6" spans="1:17" s="128" customFormat="1" ht="51" customHeight="1">
      <c r="A6" s="192"/>
      <c r="B6" s="192"/>
      <c r="C6" s="199"/>
      <c r="D6" s="133"/>
      <c r="E6" s="152" t="s">
        <v>3</v>
      </c>
      <c r="F6" s="152" t="s">
        <v>4</v>
      </c>
      <c r="G6" s="152" t="s">
        <v>5</v>
      </c>
      <c r="H6" s="8" t="s">
        <v>3</v>
      </c>
      <c r="I6" s="8" t="s">
        <v>4</v>
      </c>
      <c r="J6" s="8" t="s">
        <v>5</v>
      </c>
      <c r="K6" s="9" t="s">
        <v>23</v>
      </c>
      <c r="L6" s="8" t="s">
        <v>1</v>
      </c>
      <c r="M6" s="8" t="s">
        <v>121</v>
      </c>
      <c r="N6" s="8" t="s">
        <v>122</v>
      </c>
      <c r="O6" s="8" t="s">
        <v>123</v>
      </c>
      <c r="P6" s="8" t="s">
        <v>1</v>
      </c>
      <c r="Q6" s="192"/>
    </row>
    <row r="7" spans="1:17" ht="16.5">
      <c r="A7" s="13">
        <v>1</v>
      </c>
      <c r="B7" s="122"/>
      <c r="C7" s="123">
        <f>+B8/2</f>
        <v>25</v>
      </c>
      <c r="D7" s="13"/>
      <c r="E7" s="153">
        <v>6.64</v>
      </c>
      <c r="F7" s="153">
        <v>6.59</v>
      </c>
      <c r="G7" s="153">
        <v>1</v>
      </c>
      <c r="H7" s="79">
        <f t="shared" ref="H7" si="0">C7*E7</f>
        <v>166</v>
      </c>
      <c r="I7" s="79">
        <f t="shared" ref="I7" si="1">C7*F7</f>
        <v>164.75</v>
      </c>
      <c r="J7" s="79">
        <f t="shared" ref="J7" si="2">C7*G7</f>
        <v>25</v>
      </c>
      <c r="K7" s="11">
        <v>6.75</v>
      </c>
      <c r="L7" s="10">
        <f t="shared" ref="L7" si="3">C7*K7</f>
        <v>168.75</v>
      </c>
      <c r="M7" s="10">
        <v>1.4</v>
      </c>
      <c r="N7" s="10">
        <v>1.35</v>
      </c>
      <c r="O7" s="10">
        <f t="shared" ref="O7:O13" si="4">+M7+N7</f>
        <v>2.75</v>
      </c>
      <c r="P7" s="10">
        <f t="shared" ref="P7" si="5">C7*O7</f>
        <v>68.75</v>
      </c>
      <c r="Q7" s="125"/>
    </row>
    <row r="8" spans="1:17" ht="16.5">
      <c r="A8" s="13"/>
      <c r="B8" s="123">
        <v>50</v>
      </c>
      <c r="C8" s="124"/>
      <c r="D8" s="12"/>
      <c r="E8" s="153"/>
      <c r="F8" s="153"/>
      <c r="G8" s="153"/>
      <c r="H8" s="79"/>
      <c r="I8" s="79"/>
      <c r="J8" s="79"/>
      <c r="K8" s="11"/>
      <c r="L8" s="10"/>
      <c r="M8" s="10"/>
      <c r="N8" s="10"/>
      <c r="O8" s="10"/>
      <c r="P8" s="10"/>
      <c r="Q8" s="125"/>
    </row>
    <row r="9" spans="1:17" ht="16.5">
      <c r="A9" s="13">
        <v>2</v>
      </c>
      <c r="B9" s="122"/>
      <c r="C9" s="123">
        <f>+B8/2+B10/2</f>
        <v>50</v>
      </c>
      <c r="D9" s="13"/>
      <c r="E9" s="153">
        <v>7.02</v>
      </c>
      <c r="F9" s="153">
        <v>6.35</v>
      </c>
      <c r="G9" s="153">
        <v>1.01</v>
      </c>
      <c r="H9" s="79">
        <f t="shared" ref="H9" si="6">C9*E9</f>
        <v>351</v>
      </c>
      <c r="I9" s="79">
        <f t="shared" ref="I9" si="7">C9*F9</f>
        <v>317.5</v>
      </c>
      <c r="J9" s="79">
        <f t="shared" ref="J9" si="8">C9*G9</f>
        <v>50.5</v>
      </c>
      <c r="K9" s="11">
        <v>5.35</v>
      </c>
      <c r="L9" s="10">
        <f t="shared" ref="L9" si="9">C9*K9</f>
        <v>267.5</v>
      </c>
      <c r="M9" s="10">
        <v>1.4</v>
      </c>
      <c r="N9" s="10">
        <v>1.4</v>
      </c>
      <c r="O9" s="10">
        <f t="shared" si="4"/>
        <v>2.8</v>
      </c>
      <c r="P9" s="10">
        <f t="shared" ref="P9" si="10">C9*O9</f>
        <v>140</v>
      </c>
      <c r="Q9" s="125"/>
    </row>
    <row r="10" spans="1:17" ht="16.5">
      <c r="A10" s="13"/>
      <c r="B10" s="123">
        <v>50</v>
      </c>
      <c r="C10" s="124"/>
      <c r="D10" s="12"/>
      <c r="E10" s="153"/>
      <c r="F10" s="153"/>
      <c r="G10" s="153"/>
      <c r="H10" s="79"/>
      <c r="I10" s="79"/>
      <c r="J10" s="79"/>
      <c r="K10" s="11"/>
      <c r="L10" s="10"/>
      <c r="M10" s="10"/>
      <c r="N10" s="10"/>
      <c r="O10" s="10"/>
      <c r="P10" s="10"/>
      <c r="Q10" s="125"/>
    </row>
    <row r="11" spans="1:17" ht="16.5">
      <c r="A11" s="13">
        <v>3</v>
      </c>
      <c r="B11" s="122"/>
      <c r="C11" s="123">
        <f t="shared" ref="C11" si="11">+B10/2+B12/2</f>
        <v>35</v>
      </c>
      <c r="D11" s="13"/>
      <c r="E11" s="153">
        <v>6.89</v>
      </c>
      <c r="F11" s="153">
        <v>4.7</v>
      </c>
      <c r="G11" s="153">
        <v>0.75</v>
      </c>
      <c r="H11" s="79">
        <f t="shared" ref="H11" si="12">C11*E11</f>
        <v>241.14999999999998</v>
      </c>
      <c r="I11" s="79">
        <f t="shared" ref="I11" si="13">C11*F11</f>
        <v>164.5</v>
      </c>
      <c r="J11" s="79">
        <f t="shared" ref="J11" si="14">C11*G11</f>
        <v>26.25</v>
      </c>
      <c r="K11" s="11">
        <v>6.79</v>
      </c>
      <c r="L11" s="10">
        <f t="shared" ref="L11" si="15">C11*K11</f>
        <v>237.65</v>
      </c>
      <c r="M11" s="10">
        <v>0.8</v>
      </c>
      <c r="N11" s="10">
        <v>1.1000000000000001</v>
      </c>
      <c r="O11" s="10">
        <f t="shared" si="4"/>
        <v>1.9000000000000001</v>
      </c>
      <c r="P11" s="10">
        <f t="shared" ref="P11" si="16">C11*O11</f>
        <v>66.5</v>
      </c>
      <c r="Q11" s="125"/>
    </row>
    <row r="12" spans="1:17" ht="16.5">
      <c r="A12" s="13"/>
      <c r="B12" s="123">
        <v>20</v>
      </c>
      <c r="C12" s="124"/>
      <c r="D12" s="12"/>
      <c r="E12" s="153"/>
      <c r="F12" s="153"/>
      <c r="G12" s="153"/>
      <c r="H12" s="79"/>
      <c r="I12" s="79"/>
      <c r="J12" s="79"/>
      <c r="K12" s="11"/>
      <c r="L12" s="10"/>
      <c r="M12" s="10"/>
      <c r="N12" s="10"/>
      <c r="O12" s="10"/>
      <c r="P12" s="10"/>
      <c r="Q12" s="125"/>
    </row>
    <row r="13" spans="1:17" ht="16.5">
      <c r="A13" s="13">
        <v>4</v>
      </c>
      <c r="B13" s="122"/>
      <c r="C13" s="123">
        <f>+B12/2</f>
        <v>10</v>
      </c>
      <c r="D13" s="13"/>
      <c r="E13" s="153">
        <v>6.57</v>
      </c>
      <c r="F13" s="153">
        <v>1.45</v>
      </c>
      <c r="G13" s="153">
        <v>0.28999999999999998</v>
      </c>
      <c r="H13" s="79">
        <f t="shared" ref="H13" si="17">C13*E13</f>
        <v>65.7</v>
      </c>
      <c r="I13" s="79">
        <f t="shared" ref="I13" si="18">C13*F13</f>
        <v>14.5</v>
      </c>
      <c r="J13" s="79">
        <f t="shared" ref="J13" si="19">C13*G13</f>
        <v>2.9</v>
      </c>
      <c r="K13" s="11">
        <v>7.27</v>
      </c>
      <c r="L13" s="10">
        <f t="shared" ref="L13" si="20">C13*K13</f>
        <v>72.699999999999989</v>
      </c>
      <c r="M13" s="10">
        <v>1.2</v>
      </c>
      <c r="N13" s="10">
        <v>0</v>
      </c>
      <c r="O13" s="10">
        <f t="shared" si="4"/>
        <v>1.2</v>
      </c>
      <c r="P13" s="10">
        <f t="shared" ref="P13" si="21">C13*O13</f>
        <v>12</v>
      </c>
      <c r="Q13" s="125"/>
    </row>
    <row r="14" spans="1:17" ht="33">
      <c r="A14" s="126" t="s">
        <v>26</v>
      </c>
      <c r="B14" s="32">
        <f>SUM(B7:B13)</f>
        <v>120</v>
      </c>
      <c r="C14" s="32">
        <f>SUM(C7:C13)</f>
        <v>120</v>
      </c>
      <c r="D14" s="13"/>
      <c r="E14" s="153"/>
      <c r="F14" s="153"/>
      <c r="G14" s="153"/>
      <c r="H14" s="80">
        <f>SUM(H7:H13)</f>
        <v>823.85</v>
      </c>
      <c r="I14" s="80">
        <f>SUM(I7:I13)</f>
        <v>661.25</v>
      </c>
      <c r="J14" s="80">
        <f>SUM(J7:J13)</f>
        <v>104.65</v>
      </c>
      <c r="K14" s="11"/>
      <c r="L14" s="10"/>
      <c r="M14" s="10"/>
      <c r="N14" s="10"/>
      <c r="O14" s="80">
        <f>SUM(O7:O13)</f>
        <v>8.65</v>
      </c>
      <c r="P14" s="80">
        <f>SUM(P7:P13)</f>
        <v>287.25</v>
      </c>
      <c r="Q14" s="126"/>
    </row>
    <row r="15" spans="1:17" ht="16.5">
      <c r="A15" s="14"/>
      <c r="B15" s="14"/>
      <c r="C15" s="15"/>
      <c r="D15" s="15"/>
      <c r="E15" s="1"/>
      <c r="F15" s="1"/>
      <c r="G15" s="2"/>
      <c r="H15" s="3"/>
      <c r="I15" s="3"/>
      <c r="J15" s="4"/>
      <c r="Q15" s="127"/>
    </row>
    <row r="16" spans="1:17" ht="16.5">
      <c r="A16" s="196" t="s">
        <v>6</v>
      </c>
      <c r="B16" s="196"/>
      <c r="C16" s="196"/>
      <c r="D16" s="196"/>
      <c r="E16" s="196"/>
      <c r="F16" s="196"/>
      <c r="G16" s="196"/>
      <c r="H16" s="196"/>
      <c r="I16" s="196"/>
      <c r="J16" s="196"/>
    </row>
    <row r="17" spans="1:18" ht="16.5">
      <c r="A17" s="132" t="s">
        <v>116</v>
      </c>
      <c r="B17" s="17" t="s">
        <v>7</v>
      </c>
      <c r="C17" s="16"/>
      <c r="D17" s="16"/>
      <c r="E17" s="18"/>
      <c r="F17" s="18"/>
      <c r="G17" s="18"/>
      <c r="H17" s="19"/>
      <c r="O17" s="19">
        <f>+B14</f>
        <v>120</v>
      </c>
      <c r="P17" s="20" t="s">
        <v>8</v>
      </c>
      <c r="Q17" s="129"/>
    </row>
    <row r="18" spans="1:18" ht="16.5">
      <c r="A18" s="132" t="s">
        <v>117</v>
      </c>
      <c r="B18" s="21" t="s">
        <v>11</v>
      </c>
      <c r="C18" s="22"/>
      <c r="D18" s="22"/>
      <c r="E18" s="22"/>
      <c r="F18" s="22"/>
      <c r="G18" s="23"/>
      <c r="H18" s="24"/>
      <c r="O18" s="24">
        <f>+H14</f>
        <v>823.85</v>
      </c>
      <c r="P18" s="25" t="s">
        <v>9</v>
      </c>
      <c r="Q18" s="130"/>
      <c r="R18" s="31">
        <f>+O18-(O19+O20)*1.07</f>
        <v>4.3369999999999891</v>
      </c>
    </row>
    <row r="19" spans="1:18" ht="16.5">
      <c r="A19" s="132" t="s">
        <v>118</v>
      </c>
      <c r="B19" s="21" t="s">
        <v>12</v>
      </c>
      <c r="C19" s="26"/>
      <c r="D19" s="26"/>
      <c r="E19" s="26"/>
      <c r="F19" s="26"/>
      <c r="G19" s="27"/>
      <c r="H19" s="24"/>
      <c r="O19" s="24">
        <f>+I14</f>
        <v>661.25</v>
      </c>
      <c r="P19" s="25" t="s">
        <v>9</v>
      </c>
      <c r="Q19" s="130"/>
    </row>
    <row r="20" spans="1:18" ht="16.5">
      <c r="A20" s="132" t="s">
        <v>119</v>
      </c>
      <c r="B20" s="21" t="s">
        <v>13</v>
      </c>
      <c r="C20" s="26"/>
      <c r="D20" s="26"/>
      <c r="E20" s="26"/>
      <c r="F20" s="26"/>
      <c r="G20" s="27"/>
      <c r="H20" s="24"/>
      <c r="O20" s="24">
        <f>+J14</f>
        <v>104.65</v>
      </c>
      <c r="P20" s="25" t="s">
        <v>9</v>
      </c>
      <c r="Q20" s="130"/>
    </row>
    <row r="21" spans="1:18" ht="16.5">
      <c r="A21" s="132" t="s">
        <v>120</v>
      </c>
      <c r="B21" s="28" t="s">
        <v>61</v>
      </c>
      <c r="I21" s="29"/>
      <c r="O21" s="24">
        <f>+P14</f>
        <v>287.25</v>
      </c>
      <c r="P21" s="25" t="s">
        <v>16</v>
      </c>
      <c r="Q21" s="131"/>
    </row>
    <row r="39" spans="3:4">
      <c r="C39" s="30"/>
      <c r="D39" s="30"/>
    </row>
  </sheetData>
  <mergeCells count="12">
    <mergeCell ref="A16:J16"/>
    <mergeCell ref="E5:G5"/>
    <mergeCell ref="H5:J5"/>
    <mergeCell ref="A5:A6"/>
    <mergeCell ref="B5:B6"/>
    <mergeCell ref="C5:C6"/>
    <mergeCell ref="Q5:Q6"/>
    <mergeCell ref="A1:Q1"/>
    <mergeCell ref="A2:Q2"/>
    <mergeCell ref="A3:Q3"/>
    <mergeCell ref="M5:P5"/>
    <mergeCell ref="K5:L5"/>
  </mergeCells>
  <printOptions horizontalCentered="1"/>
  <pageMargins left="0.5" right="0.25" top="0.5" bottom="0.5" header="0.196850393700787" footer="0.31496062992126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0"/>
  <sheetViews>
    <sheetView view="pageBreakPreview" zoomScaleNormal="85" zoomScaleSheetLayoutView="100" workbookViewId="0">
      <selection activeCell="F13" sqref="F13"/>
    </sheetView>
  </sheetViews>
  <sheetFormatPr defaultRowHeight="11.25"/>
  <cols>
    <col min="1" max="1" width="4" style="35" customWidth="1"/>
    <col min="2" max="2" width="31.42578125" style="35" customWidth="1"/>
    <col min="3" max="3" width="9.5703125" style="35" customWidth="1"/>
    <col min="4" max="4" width="6.7109375" style="35" bestFit="1" customWidth="1"/>
    <col min="5" max="5" width="3.28515625" style="35" customWidth="1"/>
    <col min="6" max="6" width="7.5703125" style="35" customWidth="1"/>
    <col min="7" max="7" width="3.7109375" style="35" customWidth="1"/>
    <col min="8" max="8" width="11.85546875" style="35" customWidth="1"/>
    <col min="9" max="10" width="10" style="35" customWidth="1"/>
    <col min="11" max="11" width="8.7109375" style="35" hidden="1" customWidth="1"/>
    <col min="12" max="12" width="0" style="35" hidden="1" customWidth="1"/>
    <col min="13" max="13" width="10.5703125" style="35" hidden="1" customWidth="1"/>
    <col min="14" max="14" width="9.42578125" style="35" customWidth="1"/>
    <col min="15" max="15" width="0" style="35" hidden="1" customWidth="1"/>
    <col min="16" max="16" width="9.140625" style="35"/>
    <col min="17" max="17" width="11.42578125" style="35" bestFit="1" customWidth="1"/>
    <col min="18" max="256" width="9.140625" style="35"/>
    <col min="257" max="257" width="4" style="35" customWidth="1"/>
    <col min="258" max="258" width="33.85546875" style="35" customWidth="1"/>
    <col min="259" max="259" width="9.5703125" style="35" customWidth="1"/>
    <col min="260" max="260" width="5.7109375" style="35" customWidth="1"/>
    <col min="261" max="261" width="3.28515625" style="35" customWidth="1"/>
    <col min="262" max="262" width="7.5703125" style="35" customWidth="1"/>
    <col min="263" max="263" width="3.7109375" style="35" customWidth="1"/>
    <col min="264" max="264" width="11.85546875" style="35" customWidth="1"/>
    <col min="265" max="266" width="10" style="35" customWidth="1"/>
    <col min="267" max="269" width="0" style="35" hidden="1" customWidth="1"/>
    <col min="270" max="270" width="9.42578125" style="35" customWidth="1"/>
    <col min="271" max="271" width="0" style="35" hidden="1" customWidth="1"/>
    <col min="272" max="272" width="9.140625" style="35"/>
    <col min="273" max="273" width="11.42578125" style="35" bestFit="1" customWidth="1"/>
    <col min="274" max="512" width="9.140625" style="35"/>
    <col min="513" max="513" width="4" style="35" customWidth="1"/>
    <col min="514" max="514" width="33.85546875" style="35" customWidth="1"/>
    <col min="515" max="515" width="9.5703125" style="35" customWidth="1"/>
    <col min="516" max="516" width="5.7109375" style="35" customWidth="1"/>
    <col min="517" max="517" width="3.28515625" style="35" customWidth="1"/>
    <col min="518" max="518" width="7.5703125" style="35" customWidth="1"/>
    <col min="519" max="519" width="3.7109375" style="35" customWidth="1"/>
    <col min="520" max="520" width="11.85546875" style="35" customWidth="1"/>
    <col min="521" max="522" width="10" style="35" customWidth="1"/>
    <col min="523" max="525" width="0" style="35" hidden="1" customWidth="1"/>
    <col min="526" max="526" width="9.42578125" style="35" customWidth="1"/>
    <col min="527" max="527" width="0" style="35" hidden="1" customWidth="1"/>
    <col min="528" max="528" width="9.140625" style="35"/>
    <col min="529" max="529" width="11.42578125" style="35" bestFit="1" customWidth="1"/>
    <col min="530" max="768" width="9.140625" style="35"/>
    <col min="769" max="769" width="4" style="35" customWidth="1"/>
    <col min="770" max="770" width="33.85546875" style="35" customWidth="1"/>
    <col min="771" max="771" width="9.5703125" style="35" customWidth="1"/>
    <col min="772" max="772" width="5.7109375" style="35" customWidth="1"/>
    <col min="773" max="773" width="3.28515625" style="35" customWidth="1"/>
    <col min="774" max="774" width="7.5703125" style="35" customWidth="1"/>
    <col min="775" max="775" width="3.7109375" style="35" customWidth="1"/>
    <col min="776" max="776" width="11.85546875" style="35" customWidth="1"/>
    <col min="777" max="778" width="10" style="35" customWidth="1"/>
    <col min="779" max="781" width="0" style="35" hidden="1" customWidth="1"/>
    <col min="782" max="782" width="9.42578125" style="35" customWidth="1"/>
    <col min="783" max="783" width="0" style="35" hidden="1" customWidth="1"/>
    <col min="784" max="784" width="9.140625" style="35"/>
    <col min="785" max="785" width="11.42578125" style="35" bestFit="1" customWidth="1"/>
    <col min="786" max="1024" width="9.140625" style="35"/>
    <col min="1025" max="1025" width="4" style="35" customWidth="1"/>
    <col min="1026" max="1026" width="33.85546875" style="35" customWidth="1"/>
    <col min="1027" max="1027" width="9.5703125" style="35" customWidth="1"/>
    <col min="1028" max="1028" width="5.7109375" style="35" customWidth="1"/>
    <col min="1029" max="1029" width="3.28515625" style="35" customWidth="1"/>
    <col min="1030" max="1030" width="7.5703125" style="35" customWidth="1"/>
    <col min="1031" max="1031" width="3.7109375" style="35" customWidth="1"/>
    <col min="1032" max="1032" width="11.85546875" style="35" customWidth="1"/>
    <col min="1033" max="1034" width="10" style="35" customWidth="1"/>
    <col min="1035" max="1037" width="0" style="35" hidden="1" customWidth="1"/>
    <col min="1038" max="1038" width="9.42578125" style="35" customWidth="1"/>
    <col min="1039" max="1039" width="0" style="35" hidden="1" customWidth="1"/>
    <col min="1040" max="1040" width="9.140625" style="35"/>
    <col min="1041" max="1041" width="11.42578125" style="35" bestFit="1" customWidth="1"/>
    <col min="1042" max="1280" width="9.140625" style="35"/>
    <col min="1281" max="1281" width="4" style="35" customWidth="1"/>
    <col min="1282" max="1282" width="33.85546875" style="35" customWidth="1"/>
    <col min="1283" max="1283" width="9.5703125" style="35" customWidth="1"/>
    <col min="1284" max="1284" width="5.7109375" style="35" customWidth="1"/>
    <col min="1285" max="1285" width="3.28515625" style="35" customWidth="1"/>
    <col min="1286" max="1286" width="7.5703125" style="35" customWidth="1"/>
    <col min="1287" max="1287" width="3.7109375" style="35" customWidth="1"/>
    <col min="1288" max="1288" width="11.85546875" style="35" customWidth="1"/>
    <col min="1289" max="1290" width="10" style="35" customWidth="1"/>
    <col min="1291" max="1293" width="0" style="35" hidden="1" customWidth="1"/>
    <col min="1294" max="1294" width="9.42578125" style="35" customWidth="1"/>
    <col min="1295" max="1295" width="0" style="35" hidden="1" customWidth="1"/>
    <col min="1296" max="1296" width="9.140625" style="35"/>
    <col min="1297" max="1297" width="11.42578125" style="35" bestFit="1" customWidth="1"/>
    <col min="1298" max="1536" width="9.140625" style="35"/>
    <col min="1537" max="1537" width="4" style="35" customWidth="1"/>
    <col min="1538" max="1538" width="33.85546875" style="35" customWidth="1"/>
    <col min="1539" max="1539" width="9.5703125" style="35" customWidth="1"/>
    <col min="1540" max="1540" width="5.7109375" style="35" customWidth="1"/>
    <col min="1541" max="1541" width="3.28515625" style="35" customWidth="1"/>
    <col min="1542" max="1542" width="7.5703125" style="35" customWidth="1"/>
    <col min="1543" max="1543" width="3.7109375" style="35" customWidth="1"/>
    <col min="1544" max="1544" width="11.85546875" style="35" customWidth="1"/>
    <col min="1545" max="1546" width="10" style="35" customWidth="1"/>
    <col min="1547" max="1549" width="0" style="35" hidden="1" customWidth="1"/>
    <col min="1550" max="1550" width="9.42578125" style="35" customWidth="1"/>
    <col min="1551" max="1551" width="0" style="35" hidden="1" customWidth="1"/>
    <col min="1552" max="1552" width="9.140625" style="35"/>
    <col min="1553" max="1553" width="11.42578125" style="35" bestFit="1" customWidth="1"/>
    <col min="1554" max="1792" width="9.140625" style="35"/>
    <col min="1793" max="1793" width="4" style="35" customWidth="1"/>
    <col min="1794" max="1794" width="33.85546875" style="35" customWidth="1"/>
    <col min="1795" max="1795" width="9.5703125" style="35" customWidth="1"/>
    <col min="1796" max="1796" width="5.7109375" style="35" customWidth="1"/>
    <col min="1797" max="1797" width="3.28515625" style="35" customWidth="1"/>
    <col min="1798" max="1798" width="7.5703125" style="35" customWidth="1"/>
    <col min="1799" max="1799" width="3.7109375" style="35" customWidth="1"/>
    <col min="1800" max="1800" width="11.85546875" style="35" customWidth="1"/>
    <col min="1801" max="1802" width="10" style="35" customWidth="1"/>
    <col min="1803" max="1805" width="0" style="35" hidden="1" customWidth="1"/>
    <col min="1806" max="1806" width="9.42578125" style="35" customWidth="1"/>
    <col min="1807" max="1807" width="0" style="35" hidden="1" customWidth="1"/>
    <col min="1808" max="1808" width="9.140625" style="35"/>
    <col min="1809" max="1809" width="11.42578125" style="35" bestFit="1" customWidth="1"/>
    <col min="1810" max="2048" width="9.140625" style="35"/>
    <col min="2049" max="2049" width="4" style="35" customWidth="1"/>
    <col min="2050" max="2050" width="33.85546875" style="35" customWidth="1"/>
    <col min="2051" max="2051" width="9.5703125" style="35" customWidth="1"/>
    <col min="2052" max="2052" width="5.7109375" style="35" customWidth="1"/>
    <col min="2053" max="2053" width="3.28515625" style="35" customWidth="1"/>
    <col min="2054" max="2054" width="7.5703125" style="35" customWidth="1"/>
    <col min="2055" max="2055" width="3.7109375" style="35" customWidth="1"/>
    <col min="2056" max="2056" width="11.85546875" style="35" customWidth="1"/>
    <col min="2057" max="2058" width="10" style="35" customWidth="1"/>
    <col min="2059" max="2061" width="0" style="35" hidden="1" customWidth="1"/>
    <col min="2062" max="2062" width="9.42578125" style="35" customWidth="1"/>
    <col min="2063" max="2063" width="0" style="35" hidden="1" customWidth="1"/>
    <col min="2064" max="2064" width="9.140625" style="35"/>
    <col min="2065" max="2065" width="11.42578125" style="35" bestFit="1" customWidth="1"/>
    <col min="2066" max="2304" width="9.140625" style="35"/>
    <col min="2305" max="2305" width="4" style="35" customWidth="1"/>
    <col min="2306" max="2306" width="33.85546875" style="35" customWidth="1"/>
    <col min="2307" max="2307" width="9.5703125" style="35" customWidth="1"/>
    <col min="2308" max="2308" width="5.7109375" style="35" customWidth="1"/>
    <col min="2309" max="2309" width="3.28515625" style="35" customWidth="1"/>
    <col min="2310" max="2310" width="7.5703125" style="35" customWidth="1"/>
    <col min="2311" max="2311" width="3.7109375" style="35" customWidth="1"/>
    <col min="2312" max="2312" width="11.85546875" style="35" customWidth="1"/>
    <col min="2313" max="2314" width="10" style="35" customWidth="1"/>
    <col min="2315" max="2317" width="0" style="35" hidden="1" customWidth="1"/>
    <col min="2318" max="2318" width="9.42578125" style="35" customWidth="1"/>
    <col min="2319" max="2319" width="0" style="35" hidden="1" customWidth="1"/>
    <col min="2320" max="2320" width="9.140625" style="35"/>
    <col min="2321" max="2321" width="11.42578125" style="35" bestFit="1" customWidth="1"/>
    <col min="2322" max="2560" width="9.140625" style="35"/>
    <col min="2561" max="2561" width="4" style="35" customWidth="1"/>
    <col min="2562" max="2562" width="33.85546875" style="35" customWidth="1"/>
    <col min="2563" max="2563" width="9.5703125" style="35" customWidth="1"/>
    <col min="2564" max="2564" width="5.7109375" style="35" customWidth="1"/>
    <col min="2565" max="2565" width="3.28515625" style="35" customWidth="1"/>
    <col min="2566" max="2566" width="7.5703125" style="35" customWidth="1"/>
    <col min="2567" max="2567" width="3.7109375" style="35" customWidth="1"/>
    <col min="2568" max="2568" width="11.85546875" style="35" customWidth="1"/>
    <col min="2569" max="2570" width="10" style="35" customWidth="1"/>
    <col min="2571" max="2573" width="0" style="35" hidden="1" customWidth="1"/>
    <col min="2574" max="2574" width="9.42578125" style="35" customWidth="1"/>
    <col min="2575" max="2575" width="0" style="35" hidden="1" customWidth="1"/>
    <col min="2576" max="2576" width="9.140625" style="35"/>
    <col min="2577" max="2577" width="11.42578125" style="35" bestFit="1" customWidth="1"/>
    <col min="2578" max="2816" width="9.140625" style="35"/>
    <col min="2817" max="2817" width="4" style="35" customWidth="1"/>
    <col min="2818" max="2818" width="33.85546875" style="35" customWidth="1"/>
    <col min="2819" max="2819" width="9.5703125" style="35" customWidth="1"/>
    <col min="2820" max="2820" width="5.7109375" style="35" customWidth="1"/>
    <col min="2821" max="2821" width="3.28515625" style="35" customWidth="1"/>
    <col min="2822" max="2822" width="7.5703125" style="35" customWidth="1"/>
    <col min="2823" max="2823" width="3.7109375" style="35" customWidth="1"/>
    <col min="2824" max="2824" width="11.85546875" style="35" customWidth="1"/>
    <col min="2825" max="2826" width="10" style="35" customWidth="1"/>
    <col min="2827" max="2829" width="0" style="35" hidden="1" customWidth="1"/>
    <col min="2830" max="2830" width="9.42578125" style="35" customWidth="1"/>
    <col min="2831" max="2831" width="0" style="35" hidden="1" customWidth="1"/>
    <col min="2832" max="2832" width="9.140625" style="35"/>
    <col min="2833" max="2833" width="11.42578125" style="35" bestFit="1" customWidth="1"/>
    <col min="2834" max="3072" width="9.140625" style="35"/>
    <col min="3073" max="3073" width="4" style="35" customWidth="1"/>
    <col min="3074" max="3074" width="33.85546875" style="35" customWidth="1"/>
    <col min="3075" max="3075" width="9.5703125" style="35" customWidth="1"/>
    <col min="3076" max="3076" width="5.7109375" style="35" customWidth="1"/>
    <col min="3077" max="3077" width="3.28515625" style="35" customWidth="1"/>
    <col min="3078" max="3078" width="7.5703125" style="35" customWidth="1"/>
    <col min="3079" max="3079" width="3.7109375" style="35" customWidth="1"/>
    <col min="3080" max="3080" width="11.85546875" style="35" customWidth="1"/>
    <col min="3081" max="3082" width="10" style="35" customWidth="1"/>
    <col min="3083" max="3085" width="0" style="35" hidden="1" customWidth="1"/>
    <col min="3086" max="3086" width="9.42578125" style="35" customWidth="1"/>
    <col min="3087" max="3087" width="0" style="35" hidden="1" customWidth="1"/>
    <col min="3088" max="3088" width="9.140625" style="35"/>
    <col min="3089" max="3089" width="11.42578125" style="35" bestFit="1" customWidth="1"/>
    <col min="3090" max="3328" width="9.140625" style="35"/>
    <col min="3329" max="3329" width="4" style="35" customWidth="1"/>
    <col min="3330" max="3330" width="33.85546875" style="35" customWidth="1"/>
    <col min="3331" max="3331" width="9.5703125" style="35" customWidth="1"/>
    <col min="3332" max="3332" width="5.7109375" style="35" customWidth="1"/>
    <col min="3333" max="3333" width="3.28515625" style="35" customWidth="1"/>
    <col min="3334" max="3334" width="7.5703125" style="35" customWidth="1"/>
    <col min="3335" max="3335" width="3.7109375" style="35" customWidth="1"/>
    <col min="3336" max="3336" width="11.85546875" style="35" customWidth="1"/>
    <col min="3337" max="3338" width="10" style="35" customWidth="1"/>
    <col min="3339" max="3341" width="0" style="35" hidden="1" customWidth="1"/>
    <col min="3342" max="3342" width="9.42578125" style="35" customWidth="1"/>
    <col min="3343" max="3343" width="0" style="35" hidden="1" customWidth="1"/>
    <col min="3344" max="3344" width="9.140625" style="35"/>
    <col min="3345" max="3345" width="11.42578125" style="35" bestFit="1" customWidth="1"/>
    <col min="3346" max="3584" width="9.140625" style="35"/>
    <col min="3585" max="3585" width="4" style="35" customWidth="1"/>
    <col min="3586" max="3586" width="33.85546875" style="35" customWidth="1"/>
    <col min="3587" max="3587" width="9.5703125" style="35" customWidth="1"/>
    <col min="3588" max="3588" width="5.7109375" style="35" customWidth="1"/>
    <col min="3589" max="3589" width="3.28515625" style="35" customWidth="1"/>
    <col min="3590" max="3590" width="7.5703125" style="35" customWidth="1"/>
    <col min="3591" max="3591" width="3.7109375" style="35" customWidth="1"/>
    <col min="3592" max="3592" width="11.85546875" style="35" customWidth="1"/>
    <col min="3593" max="3594" width="10" style="35" customWidth="1"/>
    <col min="3595" max="3597" width="0" style="35" hidden="1" customWidth="1"/>
    <col min="3598" max="3598" width="9.42578125" style="35" customWidth="1"/>
    <col min="3599" max="3599" width="0" style="35" hidden="1" customWidth="1"/>
    <col min="3600" max="3600" width="9.140625" style="35"/>
    <col min="3601" max="3601" width="11.42578125" style="35" bestFit="1" customWidth="1"/>
    <col min="3602" max="3840" width="9.140625" style="35"/>
    <col min="3841" max="3841" width="4" style="35" customWidth="1"/>
    <col min="3842" max="3842" width="33.85546875" style="35" customWidth="1"/>
    <col min="3843" max="3843" width="9.5703125" style="35" customWidth="1"/>
    <col min="3844" max="3844" width="5.7109375" style="35" customWidth="1"/>
    <col min="3845" max="3845" width="3.28515625" style="35" customWidth="1"/>
    <col min="3846" max="3846" width="7.5703125" style="35" customWidth="1"/>
    <col min="3847" max="3847" width="3.7109375" style="35" customWidth="1"/>
    <col min="3848" max="3848" width="11.85546875" style="35" customWidth="1"/>
    <col min="3849" max="3850" width="10" style="35" customWidth="1"/>
    <col min="3851" max="3853" width="0" style="35" hidden="1" customWidth="1"/>
    <col min="3854" max="3854" width="9.42578125" style="35" customWidth="1"/>
    <col min="3855" max="3855" width="0" style="35" hidden="1" customWidth="1"/>
    <col min="3856" max="3856" width="9.140625" style="35"/>
    <col min="3857" max="3857" width="11.42578125" style="35" bestFit="1" customWidth="1"/>
    <col min="3858" max="4096" width="9.140625" style="35"/>
    <col min="4097" max="4097" width="4" style="35" customWidth="1"/>
    <col min="4098" max="4098" width="33.85546875" style="35" customWidth="1"/>
    <col min="4099" max="4099" width="9.5703125" style="35" customWidth="1"/>
    <col min="4100" max="4100" width="5.7109375" style="35" customWidth="1"/>
    <col min="4101" max="4101" width="3.28515625" style="35" customWidth="1"/>
    <col min="4102" max="4102" width="7.5703125" style="35" customWidth="1"/>
    <col min="4103" max="4103" width="3.7109375" style="35" customWidth="1"/>
    <col min="4104" max="4104" width="11.85546875" style="35" customWidth="1"/>
    <col min="4105" max="4106" width="10" style="35" customWidth="1"/>
    <col min="4107" max="4109" width="0" style="35" hidden="1" customWidth="1"/>
    <col min="4110" max="4110" width="9.42578125" style="35" customWidth="1"/>
    <col min="4111" max="4111" width="0" style="35" hidden="1" customWidth="1"/>
    <col min="4112" max="4112" width="9.140625" style="35"/>
    <col min="4113" max="4113" width="11.42578125" style="35" bestFit="1" customWidth="1"/>
    <col min="4114" max="4352" width="9.140625" style="35"/>
    <col min="4353" max="4353" width="4" style="35" customWidth="1"/>
    <col min="4354" max="4354" width="33.85546875" style="35" customWidth="1"/>
    <col min="4355" max="4355" width="9.5703125" style="35" customWidth="1"/>
    <col min="4356" max="4356" width="5.7109375" style="35" customWidth="1"/>
    <col min="4357" max="4357" width="3.28515625" style="35" customWidth="1"/>
    <col min="4358" max="4358" width="7.5703125" style="35" customWidth="1"/>
    <col min="4359" max="4359" width="3.7109375" style="35" customWidth="1"/>
    <col min="4360" max="4360" width="11.85546875" style="35" customWidth="1"/>
    <col min="4361" max="4362" width="10" style="35" customWidth="1"/>
    <col min="4363" max="4365" width="0" style="35" hidden="1" customWidth="1"/>
    <col min="4366" max="4366" width="9.42578125" style="35" customWidth="1"/>
    <col min="4367" max="4367" width="0" style="35" hidden="1" customWidth="1"/>
    <col min="4368" max="4368" width="9.140625" style="35"/>
    <col min="4369" max="4369" width="11.42578125" style="35" bestFit="1" customWidth="1"/>
    <col min="4370" max="4608" width="9.140625" style="35"/>
    <col min="4609" max="4609" width="4" style="35" customWidth="1"/>
    <col min="4610" max="4610" width="33.85546875" style="35" customWidth="1"/>
    <col min="4611" max="4611" width="9.5703125" style="35" customWidth="1"/>
    <col min="4612" max="4612" width="5.7109375" style="35" customWidth="1"/>
    <col min="4613" max="4613" width="3.28515625" style="35" customWidth="1"/>
    <col min="4614" max="4614" width="7.5703125" style="35" customWidth="1"/>
    <col min="4615" max="4615" width="3.7109375" style="35" customWidth="1"/>
    <col min="4616" max="4616" width="11.85546875" style="35" customWidth="1"/>
    <col min="4617" max="4618" width="10" style="35" customWidth="1"/>
    <col min="4619" max="4621" width="0" style="35" hidden="1" customWidth="1"/>
    <col min="4622" max="4622" width="9.42578125" style="35" customWidth="1"/>
    <col min="4623" max="4623" width="0" style="35" hidden="1" customWidth="1"/>
    <col min="4624" max="4624" width="9.140625" style="35"/>
    <col min="4625" max="4625" width="11.42578125" style="35" bestFit="1" customWidth="1"/>
    <col min="4626" max="4864" width="9.140625" style="35"/>
    <col min="4865" max="4865" width="4" style="35" customWidth="1"/>
    <col min="4866" max="4866" width="33.85546875" style="35" customWidth="1"/>
    <col min="4867" max="4867" width="9.5703125" style="35" customWidth="1"/>
    <col min="4868" max="4868" width="5.7109375" style="35" customWidth="1"/>
    <col min="4869" max="4869" width="3.28515625" style="35" customWidth="1"/>
    <col min="4870" max="4870" width="7.5703125" style="35" customWidth="1"/>
    <col min="4871" max="4871" width="3.7109375" style="35" customWidth="1"/>
    <col min="4872" max="4872" width="11.85546875" style="35" customWidth="1"/>
    <col min="4873" max="4874" width="10" style="35" customWidth="1"/>
    <col min="4875" max="4877" width="0" style="35" hidden="1" customWidth="1"/>
    <col min="4878" max="4878" width="9.42578125" style="35" customWidth="1"/>
    <col min="4879" max="4879" width="0" style="35" hidden="1" customWidth="1"/>
    <col min="4880" max="4880" width="9.140625" style="35"/>
    <col min="4881" max="4881" width="11.42578125" style="35" bestFit="1" customWidth="1"/>
    <col min="4882" max="5120" width="9.140625" style="35"/>
    <col min="5121" max="5121" width="4" style="35" customWidth="1"/>
    <col min="5122" max="5122" width="33.85546875" style="35" customWidth="1"/>
    <col min="5123" max="5123" width="9.5703125" style="35" customWidth="1"/>
    <col min="5124" max="5124" width="5.7109375" style="35" customWidth="1"/>
    <col min="5125" max="5125" width="3.28515625" style="35" customWidth="1"/>
    <col min="5126" max="5126" width="7.5703125" style="35" customWidth="1"/>
    <col min="5127" max="5127" width="3.7109375" style="35" customWidth="1"/>
    <col min="5128" max="5128" width="11.85546875" style="35" customWidth="1"/>
    <col min="5129" max="5130" width="10" style="35" customWidth="1"/>
    <col min="5131" max="5133" width="0" style="35" hidden="1" customWidth="1"/>
    <col min="5134" max="5134" width="9.42578125" style="35" customWidth="1"/>
    <col min="5135" max="5135" width="0" style="35" hidden="1" customWidth="1"/>
    <col min="5136" max="5136" width="9.140625" style="35"/>
    <col min="5137" max="5137" width="11.42578125" style="35" bestFit="1" customWidth="1"/>
    <col min="5138" max="5376" width="9.140625" style="35"/>
    <col min="5377" max="5377" width="4" style="35" customWidth="1"/>
    <col min="5378" max="5378" width="33.85546875" style="35" customWidth="1"/>
    <col min="5379" max="5379" width="9.5703125" style="35" customWidth="1"/>
    <col min="5380" max="5380" width="5.7109375" style="35" customWidth="1"/>
    <col min="5381" max="5381" width="3.28515625" style="35" customWidth="1"/>
    <col min="5382" max="5382" width="7.5703125" style="35" customWidth="1"/>
    <col min="5383" max="5383" width="3.7109375" style="35" customWidth="1"/>
    <col min="5384" max="5384" width="11.85546875" style="35" customWidth="1"/>
    <col min="5385" max="5386" width="10" style="35" customWidth="1"/>
    <col min="5387" max="5389" width="0" style="35" hidden="1" customWidth="1"/>
    <col min="5390" max="5390" width="9.42578125" style="35" customWidth="1"/>
    <col min="5391" max="5391" width="0" style="35" hidden="1" customWidth="1"/>
    <col min="5392" max="5392" width="9.140625" style="35"/>
    <col min="5393" max="5393" width="11.42578125" style="35" bestFit="1" customWidth="1"/>
    <col min="5394" max="5632" width="9.140625" style="35"/>
    <col min="5633" max="5633" width="4" style="35" customWidth="1"/>
    <col min="5634" max="5634" width="33.85546875" style="35" customWidth="1"/>
    <col min="5635" max="5635" width="9.5703125" style="35" customWidth="1"/>
    <col min="5636" max="5636" width="5.7109375" style="35" customWidth="1"/>
    <col min="5637" max="5637" width="3.28515625" style="35" customWidth="1"/>
    <col min="5638" max="5638" width="7.5703125" style="35" customWidth="1"/>
    <col min="5639" max="5639" width="3.7109375" style="35" customWidth="1"/>
    <col min="5640" max="5640" width="11.85546875" style="35" customWidth="1"/>
    <col min="5641" max="5642" width="10" style="35" customWidth="1"/>
    <col min="5643" max="5645" width="0" style="35" hidden="1" customWidth="1"/>
    <col min="5646" max="5646" width="9.42578125" style="35" customWidth="1"/>
    <col min="5647" max="5647" width="0" style="35" hidden="1" customWidth="1"/>
    <col min="5648" max="5648" width="9.140625" style="35"/>
    <col min="5649" max="5649" width="11.42578125" style="35" bestFit="1" customWidth="1"/>
    <col min="5650" max="5888" width="9.140625" style="35"/>
    <col min="5889" max="5889" width="4" style="35" customWidth="1"/>
    <col min="5890" max="5890" width="33.85546875" style="35" customWidth="1"/>
    <col min="5891" max="5891" width="9.5703125" style="35" customWidth="1"/>
    <col min="5892" max="5892" width="5.7109375" style="35" customWidth="1"/>
    <col min="5893" max="5893" width="3.28515625" style="35" customWidth="1"/>
    <col min="5894" max="5894" width="7.5703125" style="35" customWidth="1"/>
    <col min="5895" max="5895" width="3.7109375" style="35" customWidth="1"/>
    <col min="5896" max="5896" width="11.85546875" style="35" customWidth="1"/>
    <col min="5897" max="5898" width="10" style="35" customWidth="1"/>
    <col min="5899" max="5901" width="0" style="35" hidden="1" customWidth="1"/>
    <col min="5902" max="5902" width="9.42578125" style="35" customWidth="1"/>
    <col min="5903" max="5903" width="0" style="35" hidden="1" customWidth="1"/>
    <col min="5904" max="5904" width="9.140625" style="35"/>
    <col min="5905" max="5905" width="11.42578125" style="35" bestFit="1" customWidth="1"/>
    <col min="5906" max="6144" width="9.140625" style="35"/>
    <col min="6145" max="6145" width="4" style="35" customWidth="1"/>
    <col min="6146" max="6146" width="33.85546875" style="35" customWidth="1"/>
    <col min="6147" max="6147" width="9.5703125" style="35" customWidth="1"/>
    <col min="6148" max="6148" width="5.7109375" style="35" customWidth="1"/>
    <col min="6149" max="6149" width="3.28515625" style="35" customWidth="1"/>
    <col min="6150" max="6150" width="7.5703125" style="35" customWidth="1"/>
    <col min="6151" max="6151" width="3.7109375" style="35" customWidth="1"/>
    <col min="6152" max="6152" width="11.85546875" style="35" customWidth="1"/>
    <col min="6153" max="6154" width="10" style="35" customWidth="1"/>
    <col min="6155" max="6157" width="0" style="35" hidden="1" customWidth="1"/>
    <col min="6158" max="6158" width="9.42578125" style="35" customWidth="1"/>
    <col min="6159" max="6159" width="0" style="35" hidden="1" customWidth="1"/>
    <col min="6160" max="6160" width="9.140625" style="35"/>
    <col min="6161" max="6161" width="11.42578125" style="35" bestFit="1" customWidth="1"/>
    <col min="6162" max="6400" width="9.140625" style="35"/>
    <col min="6401" max="6401" width="4" style="35" customWidth="1"/>
    <col min="6402" max="6402" width="33.85546875" style="35" customWidth="1"/>
    <col min="6403" max="6403" width="9.5703125" style="35" customWidth="1"/>
    <col min="6404" max="6404" width="5.7109375" style="35" customWidth="1"/>
    <col min="6405" max="6405" width="3.28515625" style="35" customWidth="1"/>
    <col min="6406" max="6406" width="7.5703125" style="35" customWidth="1"/>
    <col min="6407" max="6407" width="3.7109375" style="35" customWidth="1"/>
    <col min="6408" max="6408" width="11.85546875" style="35" customWidth="1"/>
    <col min="6409" max="6410" width="10" style="35" customWidth="1"/>
    <col min="6411" max="6413" width="0" style="35" hidden="1" customWidth="1"/>
    <col min="6414" max="6414" width="9.42578125" style="35" customWidth="1"/>
    <col min="6415" max="6415" width="0" style="35" hidden="1" customWidth="1"/>
    <col min="6416" max="6416" width="9.140625" style="35"/>
    <col min="6417" max="6417" width="11.42578125" style="35" bestFit="1" customWidth="1"/>
    <col min="6418" max="6656" width="9.140625" style="35"/>
    <col min="6657" max="6657" width="4" style="35" customWidth="1"/>
    <col min="6658" max="6658" width="33.85546875" style="35" customWidth="1"/>
    <col min="6659" max="6659" width="9.5703125" style="35" customWidth="1"/>
    <col min="6660" max="6660" width="5.7109375" style="35" customWidth="1"/>
    <col min="6661" max="6661" width="3.28515625" style="35" customWidth="1"/>
    <col min="6662" max="6662" width="7.5703125" style="35" customWidth="1"/>
    <col min="6663" max="6663" width="3.7109375" style="35" customWidth="1"/>
    <col min="6664" max="6664" width="11.85546875" style="35" customWidth="1"/>
    <col min="6665" max="6666" width="10" style="35" customWidth="1"/>
    <col min="6667" max="6669" width="0" style="35" hidden="1" customWidth="1"/>
    <col min="6670" max="6670" width="9.42578125" style="35" customWidth="1"/>
    <col min="6671" max="6671" width="0" style="35" hidden="1" customWidth="1"/>
    <col min="6672" max="6672" width="9.140625" style="35"/>
    <col min="6673" max="6673" width="11.42578125" style="35" bestFit="1" customWidth="1"/>
    <col min="6674" max="6912" width="9.140625" style="35"/>
    <col min="6913" max="6913" width="4" style="35" customWidth="1"/>
    <col min="6914" max="6914" width="33.85546875" style="35" customWidth="1"/>
    <col min="6915" max="6915" width="9.5703125" style="35" customWidth="1"/>
    <col min="6916" max="6916" width="5.7109375" style="35" customWidth="1"/>
    <col min="6917" max="6917" width="3.28515625" style="35" customWidth="1"/>
    <col min="6918" max="6918" width="7.5703125" style="35" customWidth="1"/>
    <col min="6919" max="6919" width="3.7109375" style="35" customWidth="1"/>
    <col min="6920" max="6920" width="11.85546875" style="35" customWidth="1"/>
    <col min="6921" max="6922" width="10" style="35" customWidth="1"/>
    <col min="6923" max="6925" width="0" style="35" hidden="1" customWidth="1"/>
    <col min="6926" max="6926" width="9.42578125" style="35" customWidth="1"/>
    <col min="6927" max="6927" width="0" style="35" hidden="1" customWidth="1"/>
    <col min="6928" max="6928" width="9.140625" style="35"/>
    <col min="6929" max="6929" width="11.42578125" style="35" bestFit="1" customWidth="1"/>
    <col min="6930" max="7168" width="9.140625" style="35"/>
    <col min="7169" max="7169" width="4" style="35" customWidth="1"/>
    <col min="7170" max="7170" width="33.85546875" style="35" customWidth="1"/>
    <col min="7171" max="7171" width="9.5703125" style="35" customWidth="1"/>
    <col min="7172" max="7172" width="5.7109375" style="35" customWidth="1"/>
    <col min="7173" max="7173" width="3.28515625" style="35" customWidth="1"/>
    <col min="7174" max="7174" width="7.5703125" style="35" customWidth="1"/>
    <col min="7175" max="7175" width="3.7109375" style="35" customWidth="1"/>
    <col min="7176" max="7176" width="11.85546875" style="35" customWidth="1"/>
    <col min="7177" max="7178" width="10" style="35" customWidth="1"/>
    <col min="7179" max="7181" width="0" style="35" hidden="1" customWidth="1"/>
    <col min="7182" max="7182" width="9.42578125" style="35" customWidth="1"/>
    <col min="7183" max="7183" width="0" style="35" hidden="1" customWidth="1"/>
    <col min="7184" max="7184" width="9.140625" style="35"/>
    <col min="7185" max="7185" width="11.42578125" style="35" bestFit="1" customWidth="1"/>
    <col min="7186" max="7424" width="9.140625" style="35"/>
    <col min="7425" max="7425" width="4" style="35" customWidth="1"/>
    <col min="7426" max="7426" width="33.85546875" style="35" customWidth="1"/>
    <col min="7427" max="7427" width="9.5703125" style="35" customWidth="1"/>
    <col min="7428" max="7428" width="5.7109375" style="35" customWidth="1"/>
    <col min="7429" max="7429" width="3.28515625" style="35" customWidth="1"/>
    <col min="7430" max="7430" width="7.5703125" style="35" customWidth="1"/>
    <col min="7431" max="7431" width="3.7109375" style="35" customWidth="1"/>
    <col min="7432" max="7432" width="11.85546875" style="35" customWidth="1"/>
    <col min="7433" max="7434" width="10" style="35" customWidth="1"/>
    <col min="7435" max="7437" width="0" style="35" hidden="1" customWidth="1"/>
    <col min="7438" max="7438" width="9.42578125" style="35" customWidth="1"/>
    <col min="7439" max="7439" width="0" style="35" hidden="1" customWidth="1"/>
    <col min="7440" max="7440" width="9.140625" style="35"/>
    <col min="7441" max="7441" width="11.42578125" style="35" bestFit="1" customWidth="1"/>
    <col min="7442" max="7680" width="9.140625" style="35"/>
    <col min="7681" max="7681" width="4" style="35" customWidth="1"/>
    <col min="7682" max="7682" width="33.85546875" style="35" customWidth="1"/>
    <col min="7683" max="7683" width="9.5703125" style="35" customWidth="1"/>
    <col min="7684" max="7684" width="5.7109375" style="35" customWidth="1"/>
    <col min="7685" max="7685" width="3.28515625" style="35" customWidth="1"/>
    <col min="7686" max="7686" width="7.5703125" style="35" customWidth="1"/>
    <col min="7687" max="7687" width="3.7109375" style="35" customWidth="1"/>
    <col min="7688" max="7688" width="11.85546875" style="35" customWidth="1"/>
    <col min="7689" max="7690" width="10" style="35" customWidth="1"/>
    <col min="7691" max="7693" width="0" style="35" hidden="1" customWidth="1"/>
    <col min="7694" max="7694" width="9.42578125" style="35" customWidth="1"/>
    <col min="7695" max="7695" width="0" style="35" hidden="1" customWidth="1"/>
    <col min="7696" max="7696" width="9.140625" style="35"/>
    <col min="7697" max="7697" width="11.42578125" style="35" bestFit="1" customWidth="1"/>
    <col min="7698" max="7936" width="9.140625" style="35"/>
    <col min="7937" max="7937" width="4" style="35" customWidth="1"/>
    <col min="7938" max="7938" width="33.85546875" style="35" customWidth="1"/>
    <col min="7939" max="7939" width="9.5703125" style="35" customWidth="1"/>
    <col min="7940" max="7940" width="5.7109375" style="35" customWidth="1"/>
    <col min="7941" max="7941" width="3.28515625" style="35" customWidth="1"/>
    <col min="7942" max="7942" width="7.5703125" style="35" customWidth="1"/>
    <col min="7943" max="7943" width="3.7109375" style="35" customWidth="1"/>
    <col min="7944" max="7944" width="11.85546875" style="35" customWidth="1"/>
    <col min="7945" max="7946" width="10" style="35" customWidth="1"/>
    <col min="7947" max="7949" width="0" style="35" hidden="1" customWidth="1"/>
    <col min="7950" max="7950" width="9.42578125" style="35" customWidth="1"/>
    <col min="7951" max="7951" width="0" style="35" hidden="1" customWidth="1"/>
    <col min="7952" max="7952" width="9.140625" style="35"/>
    <col min="7953" max="7953" width="11.42578125" style="35" bestFit="1" customWidth="1"/>
    <col min="7954" max="8192" width="9.140625" style="35"/>
    <col min="8193" max="8193" width="4" style="35" customWidth="1"/>
    <col min="8194" max="8194" width="33.85546875" style="35" customWidth="1"/>
    <col min="8195" max="8195" width="9.5703125" style="35" customWidth="1"/>
    <col min="8196" max="8196" width="5.7109375" style="35" customWidth="1"/>
    <col min="8197" max="8197" width="3.28515625" style="35" customWidth="1"/>
    <col min="8198" max="8198" width="7.5703125" style="35" customWidth="1"/>
    <col min="8199" max="8199" width="3.7109375" style="35" customWidth="1"/>
    <col min="8200" max="8200" width="11.85546875" style="35" customWidth="1"/>
    <col min="8201" max="8202" width="10" style="35" customWidth="1"/>
    <col min="8203" max="8205" width="0" style="35" hidden="1" customWidth="1"/>
    <col min="8206" max="8206" width="9.42578125" style="35" customWidth="1"/>
    <col min="8207" max="8207" width="0" style="35" hidden="1" customWidth="1"/>
    <col min="8208" max="8208" width="9.140625" style="35"/>
    <col min="8209" max="8209" width="11.42578125" style="35" bestFit="1" customWidth="1"/>
    <col min="8210" max="8448" width="9.140625" style="35"/>
    <col min="8449" max="8449" width="4" style="35" customWidth="1"/>
    <col min="8450" max="8450" width="33.85546875" style="35" customWidth="1"/>
    <col min="8451" max="8451" width="9.5703125" style="35" customWidth="1"/>
    <col min="8452" max="8452" width="5.7109375" style="35" customWidth="1"/>
    <col min="8453" max="8453" width="3.28515625" style="35" customWidth="1"/>
    <col min="8454" max="8454" width="7.5703125" style="35" customWidth="1"/>
    <col min="8455" max="8455" width="3.7109375" style="35" customWidth="1"/>
    <col min="8456" max="8456" width="11.85546875" style="35" customWidth="1"/>
    <col min="8457" max="8458" width="10" style="35" customWidth="1"/>
    <col min="8459" max="8461" width="0" style="35" hidden="1" customWidth="1"/>
    <col min="8462" max="8462" width="9.42578125" style="35" customWidth="1"/>
    <col min="8463" max="8463" width="0" style="35" hidden="1" customWidth="1"/>
    <col min="8464" max="8464" width="9.140625" style="35"/>
    <col min="8465" max="8465" width="11.42578125" style="35" bestFit="1" customWidth="1"/>
    <col min="8466" max="8704" width="9.140625" style="35"/>
    <col min="8705" max="8705" width="4" style="35" customWidth="1"/>
    <col min="8706" max="8706" width="33.85546875" style="35" customWidth="1"/>
    <col min="8707" max="8707" width="9.5703125" style="35" customWidth="1"/>
    <col min="8708" max="8708" width="5.7109375" style="35" customWidth="1"/>
    <col min="8709" max="8709" width="3.28515625" style="35" customWidth="1"/>
    <col min="8710" max="8710" width="7.5703125" style="35" customWidth="1"/>
    <col min="8711" max="8711" width="3.7109375" style="35" customWidth="1"/>
    <col min="8712" max="8712" width="11.85546875" style="35" customWidth="1"/>
    <col min="8713" max="8714" width="10" style="35" customWidth="1"/>
    <col min="8715" max="8717" width="0" style="35" hidden="1" customWidth="1"/>
    <col min="8718" max="8718" width="9.42578125" style="35" customWidth="1"/>
    <col min="8719" max="8719" width="0" style="35" hidden="1" customWidth="1"/>
    <col min="8720" max="8720" width="9.140625" style="35"/>
    <col min="8721" max="8721" width="11.42578125" style="35" bestFit="1" customWidth="1"/>
    <col min="8722" max="8960" width="9.140625" style="35"/>
    <col min="8961" max="8961" width="4" style="35" customWidth="1"/>
    <col min="8962" max="8962" width="33.85546875" style="35" customWidth="1"/>
    <col min="8963" max="8963" width="9.5703125" style="35" customWidth="1"/>
    <col min="8964" max="8964" width="5.7109375" style="35" customWidth="1"/>
    <col min="8965" max="8965" width="3.28515625" style="35" customWidth="1"/>
    <col min="8966" max="8966" width="7.5703125" style="35" customWidth="1"/>
    <col min="8967" max="8967" width="3.7109375" style="35" customWidth="1"/>
    <col min="8968" max="8968" width="11.85546875" style="35" customWidth="1"/>
    <col min="8969" max="8970" width="10" style="35" customWidth="1"/>
    <col min="8971" max="8973" width="0" style="35" hidden="1" customWidth="1"/>
    <col min="8974" max="8974" width="9.42578125" style="35" customWidth="1"/>
    <col min="8975" max="8975" width="0" style="35" hidden="1" customWidth="1"/>
    <col min="8976" max="8976" width="9.140625" style="35"/>
    <col min="8977" max="8977" width="11.42578125" style="35" bestFit="1" customWidth="1"/>
    <col min="8978" max="9216" width="9.140625" style="35"/>
    <col min="9217" max="9217" width="4" style="35" customWidth="1"/>
    <col min="9218" max="9218" width="33.85546875" style="35" customWidth="1"/>
    <col min="9219" max="9219" width="9.5703125" style="35" customWidth="1"/>
    <col min="9220" max="9220" width="5.7109375" style="35" customWidth="1"/>
    <col min="9221" max="9221" width="3.28515625" style="35" customWidth="1"/>
    <col min="9222" max="9222" width="7.5703125" style="35" customWidth="1"/>
    <col min="9223" max="9223" width="3.7109375" style="35" customWidth="1"/>
    <col min="9224" max="9224" width="11.85546875" style="35" customWidth="1"/>
    <col min="9225" max="9226" width="10" style="35" customWidth="1"/>
    <col min="9227" max="9229" width="0" style="35" hidden="1" customWidth="1"/>
    <col min="9230" max="9230" width="9.42578125" style="35" customWidth="1"/>
    <col min="9231" max="9231" width="0" style="35" hidden="1" customWidth="1"/>
    <col min="9232" max="9232" width="9.140625" style="35"/>
    <col min="9233" max="9233" width="11.42578125" style="35" bestFit="1" customWidth="1"/>
    <col min="9234" max="9472" width="9.140625" style="35"/>
    <col min="9473" max="9473" width="4" style="35" customWidth="1"/>
    <col min="9474" max="9474" width="33.85546875" style="35" customWidth="1"/>
    <col min="9475" max="9475" width="9.5703125" style="35" customWidth="1"/>
    <col min="9476" max="9476" width="5.7109375" style="35" customWidth="1"/>
    <col min="9477" max="9477" width="3.28515625" style="35" customWidth="1"/>
    <col min="9478" max="9478" width="7.5703125" style="35" customWidth="1"/>
    <col min="9479" max="9479" width="3.7109375" style="35" customWidth="1"/>
    <col min="9480" max="9480" width="11.85546875" style="35" customWidth="1"/>
    <col min="9481" max="9482" width="10" style="35" customWidth="1"/>
    <col min="9483" max="9485" width="0" style="35" hidden="1" customWidth="1"/>
    <col min="9486" max="9486" width="9.42578125" style="35" customWidth="1"/>
    <col min="9487" max="9487" width="0" style="35" hidden="1" customWidth="1"/>
    <col min="9488" max="9488" width="9.140625" style="35"/>
    <col min="9489" max="9489" width="11.42578125" style="35" bestFit="1" customWidth="1"/>
    <col min="9490" max="9728" width="9.140625" style="35"/>
    <col min="9729" max="9729" width="4" style="35" customWidth="1"/>
    <col min="9730" max="9730" width="33.85546875" style="35" customWidth="1"/>
    <col min="9731" max="9731" width="9.5703125" style="35" customWidth="1"/>
    <col min="9732" max="9732" width="5.7109375" style="35" customWidth="1"/>
    <col min="9733" max="9733" width="3.28515625" style="35" customWidth="1"/>
    <col min="9734" max="9734" width="7.5703125" style="35" customWidth="1"/>
    <col min="9735" max="9735" width="3.7109375" style="35" customWidth="1"/>
    <col min="9736" max="9736" width="11.85546875" style="35" customWidth="1"/>
    <col min="9737" max="9738" width="10" style="35" customWidth="1"/>
    <col min="9739" max="9741" width="0" style="35" hidden="1" customWidth="1"/>
    <col min="9742" max="9742" width="9.42578125" style="35" customWidth="1"/>
    <col min="9743" max="9743" width="0" style="35" hidden="1" customWidth="1"/>
    <col min="9744" max="9744" width="9.140625" style="35"/>
    <col min="9745" max="9745" width="11.42578125" style="35" bestFit="1" customWidth="1"/>
    <col min="9746" max="9984" width="9.140625" style="35"/>
    <col min="9985" max="9985" width="4" style="35" customWidth="1"/>
    <col min="9986" max="9986" width="33.85546875" style="35" customWidth="1"/>
    <col min="9987" max="9987" width="9.5703125" style="35" customWidth="1"/>
    <col min="9988" max="9988" width="5.7109375" style="35" customWidth="1"/>
    <col min="9989" max="9989" width="3.28515625" style="35" customWidth="1"/>
    <col min="9990" max="9990" width="7.5703125" style="35" customWidth="1"/>
    <col min="9991" max="9991" width="3.7109375" style="35" customWidth="1"/>
    <col min="9992" max="9992" width="11.85546875" style="35" customWidth="1"/>
    <col min="9993" max="9994" width="10" style="35" customWidth="1"/>
    <col min="9995" max="9997" width="0" style="35" hidden="1" customWidth="1"/>
    <col min="9998" max="9998" width="9.42578125" style="35" customWidth="1"/>
    <col min="9999" max="9999" width="0" style="35" hidden="1" customWidth="1"/>
    <col min="10000" max="10000" width="9.140625" style="35"/>
    <col min="10001" max="10001" width="11.42578125" style="35" bestFit="1" customWidth="1"/>
    <col min="10002" max="10240" width="9.140625" style="35"/>
    <col min="10241" max="10241" width="4" style="35" customWidth="1"/>
    <col min="10242" max="10242" width="33.85546875" style="35" customWidth="1"/>
    <col min="10243" max="10243" width="9.5703125" style="35" customWidth="1"/>
    <col min="10244" max="10244" width="5.7109375" style="35" customWidth="1"/>
    <col min="10245" max="10245" width="3.28515625" style="35" customWidth="1"/>
    <col min="10246" max="10246" width="7.5703125" style="35" customWidth="1"/>
    <col min="10247" max="10247" width="3.7109375" style="35" customWidth="1"/>
    <col min="10248" max="10248" width="11.85546875" style="35" customWidth="1"/>
    <col min="10249" max="10250" width="10" style="35" customWidth="1"/>
    <col min="10251" max="10253" width="0" style="35" hidden="1" customWidth="1"/>
    <col min="10254" max="10254" width="9.42578125" style="35" customWidth="1"/>
    <col min="10255" max="10255" width="0" style="35" hidden="1" customWidth="1"/>
    <col min="10256" max="10256" width="9.140625" style="35"/>
    <col min="10257" max="10257" width="11.42578125" style="35" bestFit="1" customWidth="1"/>
    <col min="10258" max="10496" width="9.140625" style="35"/>
    <col min="10497" max="10497" width="4" style="35" customWidth="1"/>
    <col min="10498" max="10498" width="33.85546875" style="35" customWidth="1"/>
    <col min="10499" max="10499" width="9.5703125" style="35" customWidth="1"/>
    <col min="10500" max="10500" width="5.7109375" style="35" customWidth="1"/>
    <col min="10501" max="10501" width="3.28515625" style="35" customWidth="1"/>
    <col min="10502" max="10502" width="7.5703125" style="35" customWidth="1"/>
    <col min="10503" max="10503" width="3.7109375" style="35" customWidth="1"/>
    <col min="10504" max="10504" width="11.85546875" style="35" customWidth="1"/>
    <col min="10505" max="10506" width="10" style="35" customWidth="1"/>
    <col min="10507" max="10509" width="0" style="35" hidden="1" customWidth="1"/>
    <col min="10510" max="10510" width="9.42578125" style="35" customWidth="1"/>
    <col min="10511" max="10511" width="0" style="35" hidden="1" customWidth="1"/>
    <col min="10512" max="10512" width="9.140625" style="35"/>
    <col min="10513" max="10513" width="11.42578125" style="35" bestFit="1" customWidth="1"/>
    <col min="10514" max="10752" width="9.140625" style="35"/>
    <col min="10753" max="10753" width="4" style="35" customWidth="1"/>
    <col min="10754" max="10754" width="33.85546875" style="35" customWidth="1"/>
    <col min="10755" max="10755" width="9.5703125" style="35" customWidth="1"/>
    <col min="10756" max="10756" width="5.7109375" style="35" customWidth="1"/>
    <col min="10757" max="10757" width="3.28515625" style="35" customWidth="1"/>
    <col min="10758" max="10758" width="7.5703125" style="35" customWidth="1"/>
    <col min="10759" max="10759" width="3.7109375" style="35" customWidth="1"/>
    <col min="10760" max="10760" width="11.85546875" style="35" customWidth="1"/>
    <col min="10761" max="10762" width="10" style="35" customWidth="1"/>
    <col min="10763" max="10765" width="0" style="35" hidden="1" customWidth="1"/>
    <col min="10766" max="10766" width="9.42578125" style="35" customWidth="1"/>
    <col min="10767" max="10767" width="0" style="35" hidden="1" customWidth="1"/>
    <col min="10768" max="10768" width="9.140625" style="35"/>
    <col min="10769" max="10769" width="11.42578125" style="35" bestFit="1" customWidth="1"/>
    <col min="10770" max="11008" width="9.140625" style="35"/>
    <col min="11009" max="11009" width="4" style="35" customWidth="1"/>
    <col min="11010" max="11010" width="33.85546875" style="35" customWidth="1"/>
    <col min="11011" max="11011" width="9.5703125" style="35" customWidth="1"/>
    <col min="11012" max="11012" width="5.7109375" style="35" customWidth="1"/>
    <col min="11013" max="11013" width="3.28515625" style="35" customWidth="1"/>
    <col min="11014" max="11014" width="7.5703125" style="35" customWidth="1"/>
    <col min="11015" max="11015" width="3.7109375" style="35" customWidth="1"/>
    <col min="11016" max="11016" width="11.85546875" style="35" customWidth="1"/>
    <col min="11017" max="11018" width="10" style="35" customWidth="1"/>
    <col min="11019" max="11021" width="0" style="35" hidden="1" customWidth="1"/>
    <col min="11022" max="11022" width="9.42578125" style="35" customWidth="1"/>
    <col min="11023" max="11023" width="0" style="35" hidden="1" customWidth="1"/>
    <col min="11024" max="11024" width="9.140625" style="35"/>
    <col min="11025" max="11025" width="11.42578125" style="35" bestFit="1" customWidth="1"/>
    <col min="11026" max="11264" width="9.140625" style="35"/>
    <col min="11265" max="11265" width="4" style="35" customWidth="1"/>
    <col min="11266" max="11266" width="33.85546875" style="35" customWidth="1"/>
    <col min="11267" max="11267" width="9.5703125" style="35" customWidth="1"/>
    <col min="11268" max="11268" width="5.7109375" style="35" customWidth="1"/>
    <col min="11269" max="11269" width="3.28515625" style="35" customWidth="1"/>
    <col min="11270" max="11270" width="7.5703125" style="35" customWidth="1"/>
    <col min="11271" max="11271" width="3.7109375" style="35" customWidth="1"/>
    <col min="11272" max="11272" width="11.85546875" style="35" customWidth="1"/>
    <col min="11273" max="11274" width="10" style="35" customWidth="1"/>
    <col min="11275" max="11277" width="0" style="35" hidden="1" customWidth="1"/>
    <col min="11278" max="11278" width="9.42578125" style="35" customWidth="1"/>
    <col min="11279" max="11279" width="0" style="35" hidden="1" customWidth="1"/>
    <col min="11280" max="11280" width="9.140625" style="35"/>
    <col min="11281" max="11281" width="11.42578125" style="35" bestFit="1" customWidth="1"/>
    <col min="11282" max="11520" width="9.140625" style="35"/>
    <col min="11521" max="11521" width="4" style="35" customWidth="1"/>
    <col min="11522" max="11522" width="33.85546875" style="35" customWidth="1"/>
    <col min="11523" max="11523" width="9.5703125" style="35" customWidth="1"/>
    <col min="11524" max="11524" width="5.7109375" style="35" customWidth="1"/>
    <col min="11525" max="11525" width="3.28515625" style="35" customWidth="1"/>
    <col min="11526" max="11526" width="7.5703125" style="35" customWidth="1"/>
    <col min="11527" max="11527" width="3.7109375" style="35" customWidth="1"/>
    <col min="11528" max="11528" width="11.85546875" style="35" customWidth="1"/>
    <col min="11529" max="11530" width="10" style="35" customWidth="1"/>
    <col min="11531" max="11533" width="0" style="35" hidden="1" customWidth="1"/>
    <col min="11534" max="11534" width="9.42578125" style="35" customWidth="1"/>
    <col min="11535" max="11535" width="0" style="35" hidden="1" customWidth="1"/>
    <col min="11536" max="11536" width="9.140625" style="35"/>
    <col min="11537" max="11537" width="11.42578125" style="35" bestFit="1" customWidth="1"/>
    <col min="11538" max="11776" width="9.140625" style="35"/>
    <col min="11777" max="11777" width="4" style="35" customWidth="1"/>
    <col min="11778" max="11778" width="33.85546875" style="35" customWidth="1"/>
    <col min="11779" max="11779" width="9.5703125" style="35" customWidth="1"/>
    <col min="11780" max="11780" width="5.7109375" style="35" customWidth="1"/>
    <col min="11781" max="11781" width="3.28515625" style="35" customWidth="1"/>
    <col min="11782" max="11782" width="7.5703125" style="35" customWidth="1"/>
    <col min="11783" max="11783" width="3.7109375" style="35" customWidth="1"/>
    <col min="11784" max="11784" width="11.85546875" style="35" customWidth="1"/>
    <col min="11785" max="11786" width="10" style="35" customWidth="1"/>
    <col min="11787" max="11789" width="0" style="35" hidden="1" customWidth="1"/>
    <col min="11790" max="11790" width="9.42578125" style="35" customWidth="1"/>
    <col min="11791" max="11791" width="0" style="35" hidden="1" customWidth="1"/>
    <col min="11792" max="11792" width="9.140625" style="35"/>
    <col min="11793" max="11793" width="11.42578125" style="35" bestFit="1" customWidth="1"/>
    <col min="11794" max="12032" width="9.140625" style="35"/>
    <col min="12033" max="12033" width="4" style="35" customWidth="1"/>
    <col min="12034" max="12034" width="33.85546875" style="35" customWidth="1"/>
    <col min="12035" max="12035" width="9.5703125" style="35" customWidth="1"/>
    <col min="12036" max="12036" width="5.7109375" style="35" customWidth="1"/>
    <col min="12037" max="12037" width="3.28515625" style="35" customWidth="1"/>
    <col min="12038" max="12038" width="7.5703125" style="35" customWidth="1"/>
    <col min="12039" max="12039" width="3.7109375" style="35" customWidth="1"/>
    <col min="12040" max="12040" width="11.85546875" style="35" customWidth="1"/>
    <col min="12041" max="12042" width="10" style="35" customWidth="1"/>
    <col min="12043" max="12045" width="0" style="35" hidden="1" customWidth="1"/>
    <col min="12046" max="12046" width="9.42578125" style="35" customWidth="1"/>
    <col min="12047" max="12047" width="0" style="35" hidden="1" customWidth="1"/>
    <col min="12048" max="12048" width="9.140625" style="35"/>
    <col min="12049" max="12049" width="11.42578125" style="35" bestFit="1" customWidth="1"/>
    <col min="12050" max="12288" width="9.140625" style="35"/>
    <col min="12289" max="12289" width="4" style="35" customWidth="1"/>
    <col min="12290" max="12290" width="33.85546875" style="35" customWidth="1"/>
    <col min="12291" max="12291" width="9.5703125" style="35" customWidth="1"/>
    <col min="12292" max="12292" width="5.7109375" style="35" customWidth="1"/>
    <col min="12293" max="12293" width="3.28515625" style="35" customWidth="1"/>
    <col min="12294" max="12294" width="7.5703125" style="35" customWidth="1"/>
    <col min="12295" max="12295" width="3.7109375" style="35" customWidth="1"/>
    <col min="12296" max="12296" width="11.85546875" style="35" customWidth="1"/>
    <col min="12297" max="12298" width="10" style="35" customWidth="1"/>
    <col min="12299" max="12301" width="0" style="35" hidden="1" customWidth="1"/>
    <col min="12302" max="12302" width="9.42578125" style="35" customWidth="1"/>
    <col min="12303" max="12303" width="0" style="35" hidden="1" customWidth="1"/>
    <col min="12304" max="12304" width="9.140625" style="35"/>
    <col min="12305" max="12305" width="11.42578125" style="35" bestFit="1" customWidth="1"/>
    <col min="12306" max="12544" width="9.140625" style="35"/>
    <col min="12545" max="12545" width="4" style="35" customWidth="1"/>
    <col min="12546" max="12546" width="33.85546875" style="35" customWidth="1"/>
    <col min="12547" max="12547" width="9.5703125" style="35" customWidth="1"/>
    <col min="12548" max="12548" width="5.7109375" style="35" customWidth="1"/>
    <col min="12549" max="12549" width="3.28515625" style="35" customWidth="1"/>
    <col min="12550" max="12550" width="7.5703125" style="35" customWidth="1"/>
    <col min="12551" max="12551" width="3.7109375" style="35" customWidth="1"/>
    <col min="12552" max="12552" width="11.85546875" style="35" customWidth="1"/>
    <col min="12553" max="12554" width="10" style="35" customWidth="1"/>
    <col min="12555" max="12557" width="0" style="35" hidden="1" customWidth="1"/>
    <col min="12558" max="12558" width="9.42578125" style="35" customWidth="1"/>
    <col min="12559" max="12559" width="0" style="35" hidden="1" customWidth="1"/>
    <col min="12560" max="12560" width="9.140625" style="35"/>
    <col min="12561" max="12561" width="11.42578125" style="35" bestFit="1" customWidth="1"/>
    <col min="12562" max="12800" width="9.140625" style="35"/>
    <col min="12801" max="12801" width="4" style="35" customWidth="1"/>
    <col min="12802" max="12802" width="33.85546875" style="35" customWidth="1"/>
    <col min="12803" max="12803" width="9.5703125" style="35" customWidth="1"/>
    <col min="12804" max="12804" width="5.7109375" style="35" customWidth="1"/>
    <col min="12805" max="12805" width="3.28515625" style="35" customWidth="1"/>
    <col min="12806" max="12806" width="7.5703125" style="35" customWidth="1"/>
    <col min="12807" max="12807" width="3.7109375" style="35" customWidth="1"/>
    <col min="12808" max="12808" width="11.85546875" style="35" customWidth="1"/>
    <col min="12809" max="12810" width="10" style="35" customWidth="1"/>
    <col min="12811" max="12813" width="0" style="35" hidden="1" customWidth="1"/>
    <col min="12814" max="12814" width="9.42578125" style="35" customWidth="1"/>
    <col min="12815" max="12815" width="0" style="35" hidden="1" customWidth="1"/>
    <col min="12816" max="12816" width="9.140625" style="35"/>
    <col min="12817" max="12817" width="11.42578125" style="35" bestFit="1" customWidth="1"/>
    <col min="12818" max="13056" width="9.140625" style="35"/>
    <col min="13057" max="13057" width="4" style="35" customWidth="1"/>
    <col min="13058" max="13058" width="33.85546875" style="35" customWidth="1"/>
    <col min="13059" max="13059" width="9.5703125" style="35" customWidth="1"/>
    <col min="13060" max="13060" width="5.7109375" style="35" customWidth="1"/>
    <col min="13061" max="13061" width="3.28515625" style="35" customWidth="1"/>
    <col min="13062" max="13062" width="7.5703125" style="35" customWidth="1"/>
    <col min="13063" max="13063" width="3.7109375" style="35" customWidth="1"/>
    <col min="13064" max="13064" width="11.85546875" style="35" customWidth="1"/>
    <col min="13065" max="13066" width="10" style="35" customWidth="1"/>
    <col min="13067" max="13069" width="0" style="35" hidden="1" customWidth="1"/>
    <col min="13070" max="13070" width="9.42578125" style="35" customWidth="1"/>
    <col min="13071" max="13071" width="0" style="35" hidden="1" customWidth="1"/>
    <col min="13072" max="13072" width="9.140625" style="35"/>
    <col min="13073" max="13073" width="11.42578125" style="35" bestFit="1" customWidth="1"/>
    <col min="13074" max="13312" width="9.140625" style="35"/>
    <col min="13313" max="13313" width="4" style="35" customWidth="1"/>
    <col min="13314" max="13314" width="33.85546875" style="35" customWidth="1"/>
    <col min="13315" max="13315" width="9.5703125" style="35" customWidth="1"/>
    <col min="13316" max="13316" width="5.7109375" style="35" customWidth="1"/>
    <col min="13317" max="13317" width="3.28515625" style="35" customWidth="1"/>
    <col min="13318" max="13318" width="7.5703125" style="35" customWidth="1"/>
    <col min="13319" max="13319" width="3.7109375" style="35" customWidth="1"/>
    <col min="13320" max="13320" width="11.85546875" style="35" customWidth="1"/>
    <col min="13321" max="13322" width="10" style="35" customWidth="1"/>
    <col min="13323" max="13325" width="0" style="35" hidden="1" customWidth="1"/>
    <col min="13326" max="13326" width="9.42578125" style="35" customWidth="1"/>
    <col min="13327" max="13327" width="0" style="35" hidden="1" customWidth="1"/>
    <col min="13328" max="13328" width="9.140625" style="35"/>
    <col min="13329" max="13329" width="11.42578125" style="35" bestFit="1" customWidth="1"/>
    <col min="13330" max="13568" width="9.140625" style="35"/>
    <col min="13569" max="13569" width="4" style="35" customWidth="1"/>
    <col min="13570" max="13570" width="33.85546875" style="35" customWidth="1"/>
    <col min="13571" max="13571" width="9.5703125" style="35" customWidth="1"/>
    <col min="13572" max="13572" width="5.7109375" style="35" customWidth="1"/>
    <col min="13573" max="13573" width="3.28515625" style="35" customWidth="1"/>
    <col min="13574" max="13574" width="7.5703125" style="35" customWidth="1"/>
    <col min="13575" max="13575" width="3.7109375" style="35" customWidth="1"/>
    <col min="13576" max="13576" width="11.85546875" style="35" customWidth="1"/>
    <col min="13577" max="13578" width="10" style="35" customWidth="1"/>
    <col min="13579" max="13581" width="0" style="35" hidden="1" customWidth="1"/>
    <col min="13582" max="13582" width="9.42578125" style="35" customWidth="1"/>
    <col min="13583" max="13583" width="0" style="35" hidden="1" customWidth="1"/>
    <col min="13584" max="13584" width="9.140625" style="35"/>
    <col min="13585" max="13585" width="11.42578125" style="35" bestFit="1" customWidth="1"/>
    <col min="13586" max="13824" width="9.140625" style="35"/>
    <col min="13825" max="13825" width="4" style="35" customWidth="1"/>
    <col min="13826" max="13826" width="33.85546875" style="35" customWidth="1"/>
    <col min="13827" max="13827" width="9.5703125" style="35" customWidth="1"/>
    <col min="13828" max="13828" width="5.7109375" style="35" customWidth="1"/>
    <col min="13829" max="13829" width="3.28515625" style="35" customWidth="1"/>
    <col min="13830" max="13830" width="7.5703125" style="35" customWidth="1"/>
    <col min="13831" max="13831" width="3.7109375" style="35" customWidth="1"/>
    <col min="13832" max="13832" width="11.85546875" style="35" customWidth="1"/>
    <col min="13833" max="13834" width="10" style="35" customWidth="1"/>
    <col min="13835" max="13837" width="0" style="35" hidden="1" customWidth="1"/>
    <col min="13838" max="13838" width="9.42578125" style="35" customWidth="1"/>
    <col min="13839" max="13839" width="0" style="35" hidden="1" customWidth="1"/>
    <col min="13840" max="13840" width="9.140625" style="35"/>
    <col min="13841" max="13841" width="11.42578125" style="35" bestFit="1" customWidth="1"/>
    <col min="13842" max="14080" width="9.140625" style="35"/>
    <col min="14081" max="14081" width="4" style="35" customWidth="1"/>
    <col min="14082" max="14082" width="33.85546875" style="35" customWidth="1"/>
    <col min="14083" max="14083" width="9.5703125" style="35" customWidth="1"/>
    <col min="14084" max="14084" width="5.7109375" style="35" customWidth="1"/>
    <col min="14085" max="14085" width="3.28515625" style="35" customWidth="1"/>
    <col min="14086" max="14086" width="7.5703125" style="35" customWidth="1"/>
    <col min="14087" max="14087" width="3.7109375" style="35" customWidth="1"/>
    <col min="14088" max="14088" width="11.85546875" style="35" customWidth="1"/>
    <col min="14089" max="14090" width="10" style="35" customWidth="1"/>
    <col min="14091" max="14093" width="0" style="35" hidden="1" customWidth="1"/>
    <col min="14094" max="14094" width="9.42578125" style="35" customWidth="1"/>
    <col min="14095" max="14095" width="0" style="35" hidden="1" customWidth="1"/>
    <col min="14096" max="14096" width="9.140625" style="35"/>
    <col min="14097" max="14097" width="11.42578125" style="35" bestFit="1" customWidth="1"/>
    <col min="14098" max="14336" width="9.140625" style="35"/>
    <col min="14337" max="14337" width="4" style="35" customWidth="1"/>
    <col min="14338" max="14338" width="33.85546875" style="35" customWidth="1"/>
    <col min="14339" max="14339" width="9.5703125" style="35" customWidth="1"/>
    <col min="14340" max="14340" width="5.7109375" style="35" customWidth="1"/>
    <col min="14341" max="14341" width="3.28515625" style="35" customWidth="1"/>
    <col min="14342" max="14342" width="7.5703125" style="35" customWidth="1"/>
    <col min="14343" max="14343" width="3.7109375" style="35" customWidth="1"/>
    <col min="14344" max="14344" width="11.85546875" style="35" customWidth="1"/>
    <col min="14345" max="14346" width="10" style="35" customWidth="1"/>
    <col min="14347" max="14349" width="0" style="35" hidden="1" customWidth="1"/>
    <col min="14350" max="14350" width="9.42578125" style="35" customWidth="1"/>
    <col min="14351" max="14351" width="0" style="35" hidden="1" customWidth="1"/>
    <col min="14352" max="14352" width="9.140625" style="35"/>
    <col min="14353" max="14353" width="11.42578125" style="35" bestFit="1" customWidth="1"/>
    <col min="14354" max="14592" width="9.140625" style="35"/>
    <col min="14593" max="14593" width="4" style="35" customWidth="1"/>
    <col min="14594" max="14594" width="33.85546875" style="35" customWidth="1"/>
    <col min="14595" max="14595" width="9.5703125" style="35" customWidth="1"/>
    <col min="14596" max="14596" width="5.7109375" style="35" customWidth="1"/>
    <col min="14597" max="14597" width="3.28515625" style="35" customWidth="1"/>
    <col min="14598" max="14598" width="7.5703125" style="35" customWidth="1"/>
    <col min="14599" max="14599" width="3.7109375" style="35" customWidth="1"/>
    <col min="14600" max="14600" width="11.85546875" style="35" customWidth="1"/>
    <col min="14601" max="14602" width="10" style="35" customWidth="1"/>
    <col min="14603" max="14605" width="0" style="35" hidden="1" customWidth="1"/>
    <col min="14606" max="14606" width="9.42578125" style="35" customWidth="1"/>
    <col min="14607" max="14607" width="0" style="35" hidden="1" customWidth="1"/>
    <col min="14608" max="14608" width="9.140625" style="35"/>
    <col min="14609" max="14609" width="11.42578125" style="35" bestFit="1" customWidth="1"/>
    <col min="14610" max="14848" width="9.140625" style="35"/>
    <col min="14849" max="14849" width="4" style="35" customWidth="1"/>
    <col min="14850" max="14850" width="33.85546875" style="35" customWidth="1"/>
    <col min="14851" max="14851" width="9.5703125" style="35" customWidth="1"/>
    <col min="14852" max="14852" width="5.7109375" style="35" customWidth="1"/>
    <col min="14853" max="14853" width="3.28515625" style="35" customWidth="1"/>
    <col min="14854" max="14854" width="7.5703125" style="35" customWidth="1"/>
    <col min="14855" max="14855" width="3.7109375" style="35" customWidth="1"/>
    <col min="14856" max="14856" width="11.85546875" style="35" customWidth="1"/>
    <col min="14857" max="14858" width="10" style="35" customWidth="1"/>
    <col min="14859" max="14861" width="0" style="35" hidden="1" customWidth="1"/>
    <col min="14862" max="14862" width="9.42578125" style="35" customWidth="1"/>
    <col min="14863" max="14863" width="0" style="35" hidden="1" customWidth="1"/>
    <col min="14864" max="14864" width="9.140625" style="35"/>
    <col min="14865" max="14865" width="11.42578125" style="35" bestFit="1" customWidth="1"/>
    <col min="14866" max="15104" width="9.140625" style="35"/>
    <col min="15105" max="15105" width="4" style="35" customWidth="1"/>
    <col min="15106" max="15106" width="33.85546875" style="35" customWidth="1"/>
    <col min="15107" max="15107" width="9.5703125" style="35" customWidth="1"/>
    <col min="15108" max="15108" width="5.7109375" style="35" customWidth="1"/>
    <col min="15109" max="15109" width="3.28515625" style="35" customWidth="1"/>
    <col min="15110" max="15110" width="7.5703125" style="35" customWidth="1"/>
    <col min="15111" max="15111" width="3.7109375" style="35" customWidth="1"/>
    <col min="15112" max="15112" width="11.85546875" style="35" customWidth="1"/>
    <col min="15113" max="15114" width="10" style="35" customWidth="1"/>
    <col min="15115" max="15117" width="0" style="35" hidden="1" customWidth="1"/>
    <col min="15118" max="15118" width="9.42578125" style="35" customWidth="1"/>
    <col min="15119" max="15119" width="0" style="35" hidden="1" customWidth="1"/>
    <col min="15120" max="15120" width="9.140625" style="35"/>
    <col min="15121" max="15121" width="11.42578125" style="35" bestFit="1" customWidth="1"/>
    <col min="15122" max="15360" width="9.140625" style="35"/>
    <col min="15361" max="15361" width="4" style="35" customWidth="1"/>
    <col min="15362" max="15362" width="33.85546875" style="35" customWidth="1"/>
    <col min="15363" max="15363" width="9.5703125" style="35" customWidth="1"/>
    <col min="15364" max="15364" width="5.7109375" style="35" customWidth="1"/>
    <col min="15365" max="15365" width="3.28515625" style="35" customWidth="1"/>
    <col min="15366" max="15366" width="7.5703125" style="35" customWidth="1"/>
    <col min="15367" max="15367" width="3.7109375" style="35" customWidth="1"/>
    <col min="15368" max="15368" width="11.85546875" style="35" customWidth="1"/>
    <col min="15369" max="15370" width="10" style="35" customWidth="1"/>
    <col min="15371" max="15373" width="0" style="35" hidden="1" customWidth="1"/>
    <col min="15374" max="15374" width="9.42578125" style="35" customWidth="1"/>
    <col min="15375" max="15375" width="0" style="35" hidden="1" customWidth="1"/>
    <col min="15376" max="15376" width="9.140625" style="35"/>
    <col min="15377" max="15377" width="11.42578125" style="35" bestFit="1" customWidth="1"/>
    <col min="15378" max="15616" width="9.140625" style="35"/>
    <col min="15617" max="15617" width="4" style="35" customWidth="1"/>
    <col min="15618" max="15618" width="33.85546875" style="35" customWidth="1"/>
    <col min="15619" max="15619" width="9.5703125" style="35" customWidth="1"/>
    <col min="15620" max="15620" width="5.7109375" style="35" customWidth="1"/>
    <col min="15621" max="15621" width="3.28515625" style="35" customWidth="1"/>
    <col min="15622" max="15622" width="7.5703125" style="35" customWidth="1"/>
    <col min="15623" max="15623" width="3.7109375" style="35" customWidth="1"/>
    <col min="15624" max="15624" width="11.85546875" style="35" customWidth="1"/>
    <col min="15625" max="15626" width="10" style="35" customWidth="1"/>
    <col min="15627" max="15629" width="0" style="35" hidden="1" customWidth="1"/>
    <col min="15630" max="15630" width="9.42578125" style="35" customWidth="1"/>
    <col min="15631" max="15631" width="0" style="35" hidden="1" customWidth="1"/>
    <col min="15632" max="15632" width="9.140625" style="35"/>
    <col min="15633" max="15633" width="11.42578125" style="35" bestFit="1" customWidth="1"/>
    <col min="15634" max="15872" width="9.140625" style="35"/>
    <col min="15873" max="15873" width="4" style="35" customWidth="1"/>
    <col min="15874" max="15874" width="33.85546875" style="35" customWidth="1"/>
    <col min="15875" max="15875" width="9.5703125" style="35" customWidth="1"/>
    <col min="15876" max="15876" width="5.7109375" style="35" customWidth="1"/>
    <col min="15877" max="15877" width="3.28515625" style="35" customWidth="1"/>
    <col min="15878" max="15878" width="7.5703125" style="35" customWidth="1"/>
    <col min="15879" max="15879" width="3.7109375" style="35" customWidth="1"/>
    <col min="15880" max="15880" width="11.85546875" style="35" customWidth="1"/>
    <col min="15881" max="15882" width="10" style="35" customWidth="1"/>
    <col min="15883" max="15885" width="0" style="35" hidden="1" customWidth="1"/>
    <col min="15886" max="15886" width="9.42578125" style="35" customWidth="1"/>
    <col min="15887" max="15887" width="0" style="35" hidden="1" customWidth="1"/>
    <col min="15888" max="15888" width="9.140625" style="35"/>
    <col min="15889" max="15889" width="11.42578125" style="35" bestFit="1" customWidth="1"/>
    <col min="15890" max="16128" width="9.140625" style="35"/>
    <col min="16129" max="16129" width="4" style="35" customWidth="1"/>
    <col min="16130" max="16130" width="33.85546875" style="35" customWidth="1"/>
    <col min="16131" max="16131" width="9.5703125" style="35" customWidth="1"/>
    <col min="16132" max="16132" width="5.7109375" style="35" customWidth="1"/>
    <col min="16133" max="16133" width="3.28515625" style="35" customWidth="1"/>
    <col min="16134" max="16134" width="7.5703125" style="35" customWidth="1"/>
    <col min="16135" max="16135" width="3.7109375" style="35" customWidth="1"/>
    <col min="16136" max="16136" width="11.85546875" style="35" customWidth="1"/>
    <col min="16137" max="16138" width="10" style="35" customWidth="1"/>
    <col min="16139" max="16141" width="0" style="35" hidden="1" customWidth="1"/>
    <col min="16142" max="16142" width="9.42578125" style="35" customWidth="1"/>
    <col min="16143" max="16143" width="0" style="35" hidden="1" customWidth="1"/>
    <col min="16144" max="16144" width="9.140625" style="35"/>
    <col min="16145" max="16145" width="11.42578125" style="35" bestFit="1" customWidth="1"/>
    <col min="16146" max="16384" width="9.140625" style="35"/>
  </cols>
  <sheetData>
    <row r="1" spans="1:24" ht="20.100000000000001" customHeight="1">
      <c r="A1" s="204" t="s">
        <v>28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33"/>
      <c r="P1" s="34"/>
      <c r="Q1" s="34"/>
      <c r="R1" s="34"/>
      <c r="S1" s="34"/>
      <c r="T1" s="34"/>
      <c r="U1" s="34"/>
      <c r="V1" s="34"/>
      <c r="W1" s="34"/>
      <c r="X1" s="34"/>
    </row>
    <row r="2" spans="1:24" ht="35.25" customHeight="1">
      <c r="A2" s="205" t="str">
        <f>'KL đào, đắp'!A2</f>
        <v>Công trình: Nạo vét, đắp bờ kênh hút trạm bơm Văn Cao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36"/>
      <c r="P2" s="34"/>
      <c r="Q2" s="34"/>
      <c r="R2" s="34"/>
      <c r="S2" s="34"/>
      <c r="T2" s="34"/>
      <c r="U2" s="34"/>
      <c r="V2" s="34"/>
      <c r="W2" s="34"/>
      <c r="X2" s="34"/>
    </row>
    <row r="3" spans="1:24" ht="14.25" customHeight="1">
      <c r="A3" s="205" t="str">
        <f>'KL đào, đắp'!A3</f>
        <v>Địa điểm: Xã Kiến Thụy, thành phố Hải Phòng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36"/>
      <c r="P3" s="34"/>
      <c r="Q3" s="34"/>
      <c r="R3" s="34"/>
      <c r="S3" s="34"/>
      <c r="T3" s="34"/>
      <c r="U3" s="34"/>
      <c r="V3" s="34"/>
      <c r="W3" s="34"/>
      <c r="X3" s="34"/>
    </row>
    <row r="4" spans="1:24" ht="8.25" customHeight="1">
      <c r="A4" s="37"/>
      <c r="B4" s="38"/>
      <c r="C4" s="38"/>
      <c r="D4" s="38"/>
      <c r="E4" s="38"/>
      <c r="F4" s="38"/>
      <c r="G4" s="38"/>
      <c r="H4" s="38"/>
      <c r="I4" s="38"/>
      <c r="J4" s="38"/>
      <c r="K4" s="39"/>
      <c r="L4" s="39"/>
      <c r="M4" s="39"/>
      <c r="N4" s="40"/>
      <c r="O4" s="41"/>
      <c r="P4" s="34"/>
      <c r="Q4" s="34"/>
      <c r="R4" s="34"/>
      <c r="S4" s="34"/>
      <c r="T4" s="34"/>
      <c r="U4" s="34"/>
      <c r="V4" s="34"/>
      <c r="W4" s="34"/>
      <c r="X4" s="34"/>
    </row>
    <row r="5" spans="1:24" ht="20.100000000000001" customHeight="1">
      <c r="A5" s="207" t="s">
        <v>29</v>
      </c>
      <c r="B5" s="210" t="s">
        <v>30</v>
      </c>
      <c r="C5" s="42" t="s">
        <v>31</v>
      </c>
      <c r="D5" s="211" t="s">
        <v>32</v>
      </c>
      <c r="E5" s="212"/>
      <c r="F5" s="212"/>
      <c r="G5" s="212"/>
      <c r="H5" s="212"/>
      <c r="I5" s="212"/>
      <c r="J5" s="43"/>
      <c r="K5" s="213" t="s">
        <v>33</v>
      </c>
      <c r="L5" s="214"/>
      <c r="M5" s="44" t="s">
        <v>34</v>
      </c>
      <c r="N5" s="45" t="s">
        <v>35</v>
      </c>
      <c r="O5" s="45" t="s">
        <v>36</v>
      </c>
      <c r="P5" s="34"/>
      <c r="Q5" s="34"/>
      <c r="R5" s="34"/>
      <c r="S5" s="34"/>
      <c r="T5" s="34"/>
      <c r="U5" s="34"/>
      <c r="V5" s="34"/>
      <c r="W5" s="34"/>
      <c r="X5" s="34"/>
    </row>
    <row r="6" spans="1:24" ht="20.100000000000001" customHeight="1">
      <c r="A6" s="208"/>
      <c r="B6" s="208"/>
      <c r="C6" s="46" t="s">
        <v>37</v>
      </c>
      <c r="D6" s="47" t="s">
        <v>38</v>
      </c>
      <c r="E6" s="48"/>
      <c r="F6" s="48" t="s">
        <v>39</v>
      </c>
      <c r="G6" s="48"/>
      <c r="H6" s="49" t="s">
        <v>40</v>
      </c>
      <c r="I6" s="49" t="s">
        <v>41</v>
      </c>
      <c r="J6" s="49" t="s">
        <v>42</v>
      </c>
      <c r="K6" s="50" t="s">
        <v>41</v>
      </c>
      <c r="L6" s="49" t="s">
        <v>42</v>
      </c>
      <c r="M6" s="51" t="s">
        <v>43</v>
      </c>
      <c r="N6" s="51" t="s">
        <v>44</v>
      </c>
      <c r="O6" s="52" t="s">
        <v>45</v>
      </c>
      <c r="P6" s="34"/>
      <c r="Q6" s="34"/>
      <c r="R6" s="34"/>
      <c r="S6" s="34"/>
      <c r="T6" s="34"/>
      <c r="U6" s="34"/>
      <c r="V6" s="34"/>
      <c r="W6" s="34"/>
      <c r="X6" s="34"/>
    </row>
    <row r="7" spans="1:24" ht="20.100000000000001" customHeight="1">
      <c r="A7" s="209"/>
      <c r="B7" s="209"/>
      <c r="C7" s="53" t="s">
        <v>46</v>
      </c>
      <c r="D7" s="53" t="s">
        <v>47</v>
      </c>
      <c r="E7" s="54"/>
      <c r="F7" s="55" t="s">
        <v>48</v>
      </c>
      <c r="G7" s="55"/>
      <c r="H7" s="56" t="s">
        <v>46</v>
      </c>
      <c r="I7" s="56" t="s">
        <v>46</v>
      </c>
      <c r="J7" s="56" t="s">
        <v>46</v>
      </c>
      <c r="K7" s="57" t="s">
        <v>49</v>
      </c>
      <c r="L7" s="57" t="s">
        <v>49</v>
      </c>
      <c r="M7" s="57" t="s">
        <v>50</v>
      </c>
      <c r="N7" s="57" t="s">
        <v>51</v>
      </c>
      <c r="O7" s="57" t="s">
        <v>50</v>
      </c>
      <c r="P7" s="34"/>
      <c r="Q7" s="34"/>
      <c r="R7" s="34"/>
      <c r="S7" s="34"/>
      <c r="T7" s="34"/>
      <c r="U7" s="34"/>
      <c r="V7" s="34"/>
      <c r="W7" s="34"/>
      <c r="X7" s="34"/>
    </row>
    <row r="8" spans="1:24" s="62" customFormat="1" ht="27.75" customHeight="1">
      <c r="A8" s="58">
        <v>1</v>
      </c>
      <c r="B8" s="59" t="s">
        <v>139</v>
      </c>
      <c r="C8" s="72"/>
      <c r="D8" s="73"/>
      <c r="E8" s="73"/>
      <c r="F8" s="73"/>
      <c r="G8" s="73"/>
      <c r="H8" s="73"/>
      <c r="I8" s="73"/>
      <c r="J8" s="73"/>
      <c r="K8" s="74">
        <v>0</v>
      </c>
      <c r="L8" s="75">
        <f>K8</f>
        <v>0</v>
      </c>
      <c r="M8" s="75">
        <v>0</v>
      </c>
      <c r="N8" s="200">
        <f>C9/1000</f>
        <v>0.12</v>
      </c>
      <c r="O8" s="202"/>
      <c r="P8" s="60"/>
      <c r="Q8" s="61"/>
      <c r="R8" s="60"/>
      <c r="S8" s="60"/>
      <c r="T8" s="60"/>
      <c r="U8" s="60"/>
      <c r="V8" s="60"/>
      <c r="W8" s="60"/>
      <c r="X8" s="60"/>
    </row>
    <row r="9" spans="1:24" s="66" customFormat="1" ht="23.25" customHeight="1">
      <c r="A9" s="63"/>
      <c r="B9" s="64" t="s">
        <v>52</v>
      </c>
      <c r="C9" s="67">
        <f>+'KL đào, đắp'!B14</f>
        <v>120</v>
      </c>
      <c r="D9" s="67">
        <v>4</v>
      </c>
      <c r="E9" s="67" t="s">
        <v>53</v>
      </c>
      <c r="F9" s="67">
        <v>25</v>
      </c>
      <c r="G9" s="67" t="s">
        <v>54</v>
      </c>
      <c r="H9" s="67">
        <f>D9*F9</f>
        <v>100</v>
      </c>
      <c r="I9" s="67">
        <f>H9*0.55</f>
        <v>55.000000000000007</v>
      </c>
      <c r="J9" s="67">
        <f>H9-I9</f>
        <v>44.999999999999993</v>
      </c>
      <c r="K9" s="76"/>
      <c r="L9" s="76"/>
      <c r="M9" s="76"/>
      <c r="N9" s="201"/>
      <c r="O9" s="203"/>
      <c r="P9" s="65"/>
      <c r="Q9" s="65"/>
      <c r="R9" s="65"/>
      <c r="S9" s="65"/>
      <c r="T9" s="65"/>
      <c r="U9" s="65"/>
      <c r="V9" s="65"/>
      <c r="W9" s="65"/>
      <c r="X9" s="65"/>
    </row>
    <row r="10" spans="1:24" s="62" customFormat="1" ht="20.100000000000001" customHeight="1">
      <c r="A10" s="68"/>
      <c r="B10" s="69" t="s">
        <v>55</v>
      </c>
      <c r="C10" s="77">
        <f>+C9</f>
        <v>120</v>
      </c>
      <c r="D10" s="77"/>
      <c r="E10" s="77"/>
      <c r="F10" s="77"/>
      <c r="G10" s="77"/>
      <c r="H10" s="77">
        <f>+H9</f>
        <v>100</v>
      </c>
      <c r="I10" s="77">
        <f t="shared" ref="I10:M10" si="0">+I9</f>
        <v>55.000000000000007</v>
      </c>
      <c r="J10" s="77">
        <f t="shared" si="0"/>
        <v>44.999999999999993</v>
      </c>
      <c r="K10" s="77">
        <f t="shared" si="0"/>
        <v>0</v>
      </c>
      <c r="L10" s="77">
        <f t="shared" si="0"/>
        <v>0</v>
      </c>
      <c r="M10" s="77">
        <f t="shared" si="0"/>
        <v>0</v>
      </c>
      <c r="N10" s="78">
        <f>+N8</f>
        <v>0.12</v>
      </c>
      <c r="O10" s="70">
        <f t="shared" ref="O10" si="1">SUM(O8:O9)</f>
        <v>0</v>
      </c>
      <c r="P10" s="60"/>
      <c r="Q10" s="60"/>
      <c r="R10" s="60"/>
      <c r="S10" s="60"/>
      <c r="T10" s="60"/>
      <c r="U10" s="60"/>
      <c r="V10" s="60"/>
      <c r="W10" s="60"/>
      <c r="X10" s="60"/>
    </row>
    <row r="11" spans="1:24" ht="15.75">
      <c r="A11" s="34"/>
      <c r="B11" s="34"/>
      <c r="C11" s="34"/>
      <c r="D11" s="34"/>
      <c r="E11" s="34"/>
      <c r="F11" s="34"/>
      <c r="G11" s="34"/>
      <c r="H11" s="34"/>
      <c r="I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</row>
    <row r="12" spans="1:24" ht="15.7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71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</row>
    <row r="13" spans="1:24" ht="15.7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</row>
    <row r="14" spans="1:24" ht="15.7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15.7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15.7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15.7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ht="15.7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</row>
    <row r="19" spans="1:24" ht="15.7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</row>
    <row r="20" spans="1:24" ht="15.7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</row>
    <row r="21" spans="1:24" ht="15.7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</row>
    <row r="22" spans="1:24" ht="15.7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</row>
    <row r="23" spans="1:24" ht="15.7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</row>
    <row r="24" spans="1:24" ht="15.7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</row>
    <row r="25" spans="1:24" ht="15.7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</row>
    <row r="26" spans="1:24" ht="15.7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1:24" ht="15.7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15.7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15.7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15.7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15.7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15.7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15.7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15.7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15.7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15.7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spans="1:24" ht="15.7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</row>
    <row r="38" spans="1:24" ht="15.7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</row>
    <row r="39" spans="1:24" ht="15.7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</row>
    <row r="40" spans="1:24" ht="15.7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</row>
    <row r="41" spans="1:24" ht="15.7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</row>
    <row r="42" spans="1:24" ht="15.7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</row>
    <row r="43" spans="1:24" ht="15.7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</row>
    <row r="44" spans="1:24" ht="15.7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</row>
    <row r="45" spans="1:24" ht="15.7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</row>
    <row r="46" spans="1:24" ht="15.7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24" ht="15.7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</row>
    <row r="48" spans="1:24" ht="15.7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49" spans="1:24" ht="15.7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</row>
    <row r="50" spans="1:24" ht="15.7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</row>
    <row r="51" spans="1:24" ht="15.7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</row>
    <row r="52" spans="1:24" ht="15.7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</row>
    <row r="53" spans="1:24" ht="15.7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</row>
    <row r="54" spans="1:24" ht="15.7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</row>
    <row r="55" spans="1:24" ht="15.7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</row>
    <row r="56" spans="1:24" ht="15.7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</row>
    <row r="57" spans="1:24" ht="15.7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</row>
    <row r="58" spans="1:24" ht="15.7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24" ht="15.7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</row>
    <row r="60" spans="1:24" ht="15.7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</row>
    <row r="61" spans="1:24" ht="15.7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</row>
    <row r="62" spans="1:24" ht="15.7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</row>
    <row r="63" spans="1:24" ht="15.7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</row>
    <row r="64" spans="1:24" ht="15.7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</row>
    <row r="65" spans="1:24" ht="15.7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</row>
    <row r="66" spans="1:24" ht="15.7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</row>
    <row r="67" spans="1:24" ht="15.7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</row>
    <row r="68" spans="1:24" ht="15.7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</row>
    <row r="69" spans="1:24" ht="15.7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1:24" ht="15.7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</sheetData>
  <mergeCells count="9">
    <mergeCell ref="N8:N9"/>
    <mergeCell ref="O8:O9"/>
    <mergeCell ref="A1:N1"/>
    <mergeCell ref="A2:N2"/>
    <mergeCell ref="A3:N3"/>
    <mergeCell ref="A5:A7"/>
    <mergeCell ref="B5:B7"/>
    <mergeCell ref="D5:I5"/>
    <mergeCell ref="K5:L5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8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3"/>
  <sheetViews>
    <sheetView topLeftCell="A52" workbookViewId="0">
      <selection activeCell="D61" sqref="D61"/>
    </sheetView>
  </sheetViews>
  <sheetFormatPr defaultRowHeight="15"/>
  <cols>
    <col min="1" max="1" width="9.140625" style="81"/>
    <col min="2" max="2" width="9.28515625" style="82" customWidth="1"/>
    <col min="3" max="5" width="9.140625" style="82"/>
    <col min="6" max="8" width="9.140625" style="83"/>
    <col min="9" max="9" width="9.140625" style="82"/>
    <col min="10" max="10" width="10.5703125" style="84" customWidth="1"/>
    <col min="11" max="12" width="9.140625" style="84"/>
  </cols>
  <sheetData>
    <row r="1" spans="1:13">
      <c r="A1" s="215" t="s">
        <v>19</v>
      </c>
      <c r="B1" s="216" t="s">
        <v>56</v>
      </c>
      <c r="C1" s="216"/>
      <c r="D1" s="216"/>
      <c r="F1" s="217" t="s">
        <v>57</v>
      </c>
      <c r="G1" s="217"/>
      <c r="H1" s="217"/>
      <c r="J1" s="218" t="s">
        <v>58</v>
      </c>
      <c r="K1" s="218"/>
      <c r="L1" s="218"/>
    </row>
    <row r="2" spans="1:13">
      <c r="A2" s="215"/>
      <c r="B2" s="82" t="s">
        <v>24</v>
      </c>
      <c r="C2" s="82" t="s">
        <v>59</v>
      </c>
      <c r="D2" s="82" t="s">
        <v>25</v>
      </c>
      <c r="F2" s="83" t="s">
        <v>24</v>
      </c>
      <c r="G2" s="83" t="s">
        <v>59</v>
      </c>
      <c r="H2" s="83" t="s">
        <v>25</v>
      </c>
      <c r="J2" s="84" t="s">
        <v>24</v>
      </c>
      <c r="K2" s="84" t="s">
        <v>59</v>
      </c>
      <c r="L2" s="84" t="s">
        <v>25</v>
      </c>
    </row>
    <row r="3" spans="1:13">
      <c r="A3" s="81" t="s">
        <v>15</v>
      </c>
      <c r="B3" s="82">
        <v>2.5</v>
      </c>
      <c r="C3" s="82">
        <v>-0.03</v>
      </c>
      <c r="D3" s="82">
        <v>1.45</v>
      </c>
      <c r="E3" s="82">
        <v>-0.9</v>
      </c>
      <c r="F3" s="83" t="str">
        <f>SUBSTITUTE(VALUE(B3),",",".")</f>
        <v>2.5</v>
      </c>
      <c r="G3" s="83" t="str">
        <f t="shared" ref="G3:I18" si="0">SUBSTITUTE(VALUE(C3),",",".")</f>
        <v>-0.03</v>
      </c>
      <c r="H3" s="83" t="str">
        <f t="shared" si="0"/>
        <v>1.45</v>
      </c>
      <c r="I3" s="83" t="str">
        <f t="shared" si="0"/>
        <v>-0.9</v>
      </c>
      <c r="J3" s="84" t="str">
        <f>$A3&amp;","&amp;F3</f>
        <v>A,2.5</v>
      </c>
      <c r="K3" s="84" t="str">
        <f t="shared" ref="K3:M18" si="1">$A3&amp;","&amp;G3</f>
        <v>A,-0.03</v>
      </c>
      <c r="L3" s="84" t="str">
        <f t="shared" si="1"/>
        <v>A,1.45</v>
      </c>
      <c r="M3" s="84" t="str">
        <f t="shared" si="1"/>
        <v>A,-0.9</v>
      </c>
    </row>
    <row r="4" spans="1:13">
      <c r="A4" s="81">
        <v>1</v>
      </c>
      <c r="B4" s="82">
        <v>1.6</v>
      </c>
      <c r="C4" s="82">
        <v>0.21</v>
      </c>
      <c r="D4" s="82">
        <v>1.6</v>
      </c>
      <c r="E4" s="82">
        <v>-0.9</v>
      </c>
      <c r="F4" s="83" t="str">
        <f t="shared" ref="F4:I19" si="2">SUBSTITUTE(VALUE(B4),",",".")</f>
        <v>1.6</v>
      </c>
      <c r="G4" s="83" t="str">
        <f t="shared" si="0"/>
        <v>0.21</v>
      </c>
      <c r="H4" s="83" t="str">
        <f t="shared" si="0"/>
        <v>1.6</v>
      </c>
      <c r="I4" s="83" t="str">
        <f t="shared" si="0"/>
        <v>-0.9</v>
      </c>
      <c r="J4" s="84" t="str">
        <f t="shared" ref="J4:M19" si="3">$A4&amp;","&amp;F4</f>
        <v>1,1.6</v>
      </c>
      <c r="K4" s="84" t="str">
        <f t="shared" si="1"/>
        <v>1,0.21</v>
      </c>
      <c r="L4" s="84" t="str">
        <f t="shared" si="1"/>
        <v>1,1.6</v>
      </c>
      <c r="M4" s="84" t="str">
        <f t="shared" si="1"/>
        <v>1,-0.9</v>
      </c>
    </row>
    <row r="5" spans="1:13">
      <c r="A5" s="81">
        <v>2</v>
      </c>
      <c r="B5" s="82">
        <v>1.6</v>
      </c>
      <c r="C5" s="82">
        <v>0.24</v>
      </c>
      <c r="D5" s="82">
        <v>1.55</v>
      </c>
      <c r="E5" s="82">
        <v>-0.9</v>
      </c>
      <c r="F5" s="83" t="str">
        <f t="shared" si="2"/>
        <v>1.6</v>
      </c>
      <c r="G5" s="83" t="str">
        <f t="shared" si="0"/>
        <v>0.24</v>
      </c>
      <c r="H5" s="83" t="str">
        <f t="shared" si="0"/>
        <v>1.55</v>
      </c>
      <c r="I5" s="83" t="str">
        <f t="shared" si="0"/>
        <v>-0.9</v>
      </c>
      <c r="J5" s="84" t="str">
        <f t="shared" si="3"/>
        <v>2,1.6</v>
      </c>
      <c r="K5" s="84" t="str">
        <f t="shared" si="1"/>
        <v>2,0.24</v>
      </c>
      <c r="L5" s="84" t="str">
        <f t="shared" si="1"/>
        <v>2,1.55</v>
      </c>
      <c r="M5" s="84" t="str">
        <f t="shared" si="1"/>
        <v>2,-0.9</v>
      </c>
    </row>
    <row r="6" spans="1:13">
      <c r="A6" s="81">
        <v>3</v>
      </c>
      <c r="B6" s="82">
        <v>1.55</v>
      </c>
      <c r="C6" s="82">
        <v>0.21</v>
      </c>
      <c r="D6" s="82">
        <v>1.65</v>
      </c>
      <c r="E6" s="82">
        <v>-0.9</v>
      </c>
      <c r="F6" s="83" t="str">
        <f t="shared" si="2"/>
        <v>1.55</v>
      </c>
      <c r="G6" s="83" t="str">
        <f t="shared" si="0"/>
        <v>0.21</v>
      </c>
      <c r="H6" s="83" t="str">
        <f t="shared" si="0"/>
        <v>1.65</v>
      </c>
      <c r="I6" s="83" t="str">
        <f t="shared" si="0"/>
        <v>-0.9</v>
      </c>
      <c r="J6" s="84" t="str">
        <f t="shared" si="3"/>
        <v>3,1.55</v>
      </c>
      <c r="K6" s="84" t="str">
        <f t="shared" si="1"/>
        <v>3,0.21</v>
      </c>
      <c r="L6" s="84" t="str">
        <f t="shared" si="1"/>
        <v>3,1.65</v>
      </c>
      <c r="M6" s="84" t="str">
        <f t="shared" si="1"/>
        <v>3,-0.9</v>
      </c>
    </row>
    <row r="7" spans="1:13">
      <c r="A7" s="81">
        <v>4</v>
      </c>
      <c r="B7" s="82">
        <v>1.55</v>
      </c>
      <c r="C7" s="82">
        <v>0.24</v>
      </c>
      <c r="D7" s="82">
        <v>1.65</v>
      </c>
      <c r="E7" s="82">
        <v>-0.9</v>
      </c>
      <c r="F7" s="83" t="str">
        <f t="shared" si="2"/>
        <v>1.55</v>
      </c>
      <c r="G7" s="83" t="str">
        <f t="shared" si="0"/>
        <v>0.24</v>
      </c>
      <c r="H7" s="83" t="str">
        <f t="shared" si="0"/>
        <v>1.65</v>
      </c>
      <c r="I7" s="83" t="str">
        <f t="shared" si="0"/>
        <v>-0.9</v>
      </c>
      <c r="J7" s="84" t="str">
        <f t="shared" si="3"/>
        <v>4,1.55</v>
      </c>
      <c r="K7" s="84" t="str">
        <f t="shared" si="1"/>
        <v>4,0.24</v>
      </c>
      <c r="L7" s="84" t="str">
        <f t="shared" si="1"/>
        <v>4,1.65</v>
      </c>
      <c r="M7" s="84" t="str">
        <f t="shared" si="1"/>
        <v>4,-0.9</v>
      </c>
    </row>
    <row r="8" spans="1:13">
      <c r="A8" s="81">
        <v>5</v>
      </c>
      <c r="B8" s="82">
        <v>1.55</v>
      </c>
      <c r="C8" s="82">
        <v>0.25</v>
      </c>
      <c r="D8" s="82">
        <v>1.55</v>
      </c>
      <c r="E8" s="82">
        <v>-0.9</v>
      </c>
      <c r="F8" s="83" t="str">
        <f t="shared" si="2"/>
        <v>1.55</v>
      </c>
      <c r="G8" s="83" t="str">
        <f t="shared" si="0"/>
        <v>0.25</v>
      </c>
      <c r="H8" s="83" t="str">
        <f t="shared" si="0"/>
        <v>1.55</v>
      </c>
      <c r="I8" s="83" t="str">
        <f t="shared" si="0"/>
        <v>-0.9</v>
      </c>
      <c r="J8" s="84" t="str">
        <f t="shared" si="3"/>
        <v>5,1.55</v>
      </c>
      <c r="K8" s="84" t="str">
        <f t="shared" si="1"/>
        <v>5,0.25</v>
      </c>
      <c r="L8" s="84" t="str">
        <f t="shared" si="1"/>
        <v>5,1.55</v>
      </c>
      <c r="M8" s="84" t="str">
        <f t="shared" si="1"/>
        <v>5,-0.9</v>
      </c>
    </row>
    <row r="9" spans="1:13">
      <c r="A9" s="81">
        <v>6</v>
      </c>
      <c r="B9" s="82">
        <v>1.55</v>
      </c>
      <c r="C9" s="82">
        <v>0.24</v>
      </c>
      <c r="D9" s="82">
        <v>1.45</v>
      </c>
      <c r="E9" s="82">
        <v>-0.9</v>
      </c>
      <c r="F9" s="83" t="str">
        <f t="shared" si="2"/>
        <v>1.55</v>
      </c>
      <c r="G9" s="83" t="str">
        <f t="shared" si="0"/>
        <v>0.24</v>
      </c>
      <c r="H9" s="83" t="str">
        <f t="shared" si="0"/>
        <v>1.45</v>
      </c>
      <c r="I9" s="83" t="str">
        <f t="shared" si="0"/>
        <v>-0.9</v>
      </c>
      <c r="J9" s="84" t="str">
        <f t="shared" si="3"/>
        <v>6,1.55</v>
      </c>
      <c r="K9" s="84" t="str">
        <f t="shared" si="1"/>
        <v>6,0.24</v>
      </c>
      <c r="L9" s="84" t="str">
        <f t="shared" si="1"/>
        <v>6,1.45</v>
      </c>
      <c r="M9" s="84" t="str">
        <f t="shared" si="1"/>
        <v>6,-0.9</v>
      </c>
    </row>
    <row r="10" spans="1:13">
      <c r="A10" s="81">
        <v>7</v>
      </c>
      <c r="B10" s="82">
        <v>1.55</v>
      </c>
      <c r="C10" s="82">
        <v>0.25</v>
      </c>
      <c r="D10" s="82">
        <v>1.45</v>
      </c>
      <c r="E10" s="82">
        <v>-0.9</v>
      </c>
      <c r="F10" s="83" t="str">
        <f t="shared" si="2"/>
        <v>1.55</v>
      </c>
      <c r="G10" s="83" t="str">
        <f t="shared" si="0"/>
        <v>0.25</v>
      </c>
      <c r="H10" s="83" t="str">
        <f t="shared" si="0"/>
        <v>1.45</v>
      </c>
      <c r="I10" s="83" t="str">
        <f t="shared" si="0"/>
        <v>-0.9</v>
      </c>
      <c r="J10" s="84" t="str">
        <f t="shared" si="3"/>
        <v>7,1.55</v>
      </c>
      <c r="K10" s="84" t="str">
        <f t="shared" si="1"/>
        <v>7,0.25</v>
      </c>
      <c r="L10" s="84" t="str">
        <f t="shared" si="1"/>
        <v>7,1.45</v>
      </c>
      <c r="M10" s="84" t="str">
        <f t="shared" si="1"/>
        <v>7,-0.9</v>
      </c>
    </row>
    <row r="11" spans="1:13">
      <c r="A11" s="81">
        <v>8</v>
      </c>
      <c r="B11" s="82">
        <v>1.55</v>
      </c>
      <c r="C11" s="82">
        <v>0.24</v>
      </c>
      <c r="D11" s="82">
        <v>1.45</v>
      </c>
      <c r="E11" s="82">
        <v>-0.9</v>
      </c>
      <c r="F11" s="83" t="str">
        <f t="shared" si="2"/>
        <v>1.55</v>
      </c>
      <c r="G11" s="83" t="str">
        <f t="shared" si="0"/>
        <v>0.24</v>
      </c>
      <c r="H11" s="83" t="str">
        <f t="shared" si="0"/>
        <v>1.45</v>
      </c>
      <c r="I11" s="83" t="str">
        <f t="shared" si="0"/>
        <v>-0.9</v>
      </c>
      <c r="J11" s="84" t="str">
        <f t="shared" si="3"/>
        <v>8,1.55</v>
      </c>
      <c r="K11" s="84" t="str">
        <f t="shared" si="1"/>
        <v>8,0.24</v>
      </c>
      <c r="L11" s="84" t="str">
        <f t="shared" si="1"/>
        <v>8,1.45</v>
      </c>
      <c r="M11" s="84" t="str">
        <f t="shared" si="1"/>
        <v>8,-0.9</v>
      </c>
    </row>
    <row r="12" spans="1:13">
      <c r="A12" s="81">
        <v>9</v>
      </c>
      <c r="B12" s="82">
        <v>1.5</v>
      </c>
      <c r="C12" s="82">
        <v>0.16</v>
      </c>
      <c r="D12" s="82">
        <v>1.4</v>
      </c>
      <c r="E12" s="82">
        <v>-0.9</v>
      </c>
      <c r="F12" s="83" t="str">
        <f t="shared" si="2"/>
        <v>1.5</v>
      </c>
      <c r="G12" s="83" t="str">
        <f t="shared" si="0"/>
        <v>0.16</v>
      </c>
      <c r="H12" s="83" t="str">
        <f t="shared" si="0"/>
        <v>1.4</v>
      </c>
      <c r="I12" s="83" t="str">
        <f t="shared" si="0"/>
        <v>-0.9</v>
      </c>
      <c r="J12" s="84" t="str">
        <f t="shared" si="3"/>
        <v>9,1.5</v>
      </c>
      <c r="K12" s="84" t="str">
        <f t="shared" si="1"/>
        <v>9,0.16</v>
      </c>
      <c r="L12" s="84" t="str">
        <f t="shared" si="1"/>
        <v>9,1.4</v>
      </c>
      <c r="M12" s="84" t="str">
        <f t="shared" si="1"/>
        <v>9,-0.9</v>
      </c>
    </row>
    <row r="13" spans="1:13">
      <c r="A13" s="81">
        <v>10</v>
      </c>
      <c r="B13" s="82">
        <v>1.5</v>
      </c>
      <c r="C13" s="82">
        <v>0.22</v>
      </c>
      <c r="D13" s="82">
        <v>1.4</v>
      </c>
      <c r="E13" s="82">
        <v>-0.9</v>
      </c>
      <c r="F13" s="83" t="str">
        <f t="shared" si="2"/>
        <v>1.5</v>
      </c>
      <c r="G13" s="83" t="str">
        <f t="shared" si="0"/>
        <v>0.22</v>
      </c>
      <c r="H13" s="83" t="str">
        <f t="shared" si="0"/>
        <v>1.4</v>
      </c>
      <c r="I13" s="83" t="str">
        <f t="shared" si="0"/>
        <v>-0.9</v>
      </c>
      <c r="J13" s="84" t="str">
        <f t="shared" si="3"/>
        <v>10,1.5</v>
      </c>
      <c r="K13" s="84" t="str">
        <f t="shared" si="1"/>
        <v>10,0.22</v>
      </c>
      <c r="L13" s="84" t="str">
        <f t="shared" si="1"/>
        <v>10,1.4</v>
      </c>
      <c r="M13" s="84" t="str">
        <f t="shared" si="1"/>
        <v>10,-0.9</v>
      </c>
    </row>
    <row r="14" spans="1:13">
      <c r="A14" s="81">
        <v>11</v>
      </c>
      <c r="B14" s="82">
        <v>1.5</v>
      </c>
      <c r="C14" s="82">
        <v>0.22</v>
      </c>
      <c r="D14" s="82">
        <v>1.4</v>
      </c>
      <c r="E14" s="82">
        <v>-0.9</v>
      </c>
      <c r="F14" s="83" t="str">
        <f t="shared" si="2"/>
        <v>1.5</v>
      </c>
      <c r="G14" s="83" t="str">
        <f t="shared" si="0"/>
        <v>0.22</v>
      </c>
      <c r="H14" s="83" t="str">
        <f t="shared" si="0"/>
        <v>1.4</v>
      </c>
      <c r="I14" s="83" t="str">
        <f t="shared" si="0"/>
        <v>-0.9</v>
      </c>
      <c r="J14" s="84" t="str">
        <f t="shared" si="3"/>
        <v>11,1.5</v>
      </c>
      <c r="K14" s="84" t="str">
        <f t="shared" si="1"/>
        <v>11,0.22</v>
      </c>
      <c r="L14" s="84" t="str">
        <f t="shared" si="1"/>
        <v>11,1.4</v>
      </c>
      <c r="M14" s="84" t="str">
        <f t="shared" si="1"/>
        <v>11,-0.9</v>
      </c>
    </row>
    <row r="15" spans="1:13">
      <c r="A15" s="81">
        <v>12</v>
      </c>
      <c r="B15" s="82">
        <v>1.5</v>
      </c>
      <c r="C15" s="82">
        <v>0.21</v>
      </c>
      <c r="D15" s="82">
        <v>1.35</v>
      </c>
      <c r="E15" s="82">
        <v>-0.9</v>
      </c>
      <c r="F15" s="83" t="str">
        <f t="shared" si="2"/>
        <v>1.5</v>
      </c>
      <c r="G15" s="83" t="str">
        <f t="shared" si="0"/>
        <v>0.21</v>
      </c>
      <c r="H15" s="83" t="str">
        <f t="shared" si="0"/>
        <v>1.35</v>
      </c>
      <c r="I15" s="83" t="str">
        <f t="shared" si="0"/>
        <v>-0.9</v>
      </c>
      <c r="J15" s="84" t="str">
        <f t="shared" si="3"/>
        <v>12,1.5</v>
      </c>
      <c r="K15" s="84" t="str">
        <f t="shared" si="1"/>
        <v>12,0.21</v>
      </c>
      <c r="L15" s="84" t="str">
        <f t="shared" si="1"/>
        <v>12,1.35</v>
      </c>
      <c r="M15" s="84" t="str">
        <f t="shared" si="1"/>
        <v>12,-0.9</v>
      </c>
    </row>
    <row r="16" spans="1:13">
      <c r="A16" s="81">
        <v>13</v>
      </c>
      <c r="B16" s="82">
        <v>1.5</v>
      </c>
      <c r="C16" s="82">
        <v>0.22</v>
      </c>
      <c r="D16" s="82">
        <v>1.45</v>
      </c>
      <c r="E16" s="82">
        <v>-0.9</v>
      </c>
      <c r="F16" s="83" t="str">
        <f t="shared" si="2"/>
        <v>1.5</v>
      </c>
      <c r="G16" s="83" t="str">
        <f t="shared" si="0"/>
        <v>0.22</v>
      </c>
      <c r="H16" s="83" t="str">
        <f t="shared" si="0"/>
        <v>1.45</v>
      </c>
      <c r="I16" s="83" t="str">
        <f t="shared" si="0"/>
        <v>-0.9</v>
      </c>
      <c r="J16" s="84" t="str">
        <f t="shared" si="3"/>
        <v>13,1.5</v>
      </c>
      <c r="K16" s="84" t="str">
        <f t="shared" si="1"/>
        <v>13,0.22</v>
      </c>
      <c r="L16" s="84" t="str">
        <f t="shared" si="1"/>
        <v>13,1.45</v>
      </c>
      <c r="M16" s="84" t="str">
        <f t="shared" si="1"/>
        <v>13,-0.9</v>
      </c>
    </row>
    <row r="17" spans="1:13">
      <c r="A17" s="81">
        <v>14</v>
      </c>
      <c r="B17" s="82">
        <v>1.5</v>
      </c>
      <c r="C17" s="82">
        <v>0.24</v>
      </c>
      <c r="D17" s="82">
        <v>1.2</v>
      </c>
      <c r="E17" s="82">
        <v>-0.9</v>
      </c>
      <c r="F17" s="83" t="str">
        <f t="shared" si="2"/>
        <v>1.5</v>
      </c>
      <c r="G17" s="83" t="str">
        <f t="shared" si="0"/>
        <v>0.24</v>
      </c>
      <c r="H17" s="83" t="str">
        <f t="shared" si="0"/>
        <v>1.2</v>
      </c>
      <c r="I17" s="83" t="str">
        <f t="shared" si="0"/>
        <v>-0.9</v>
      </c>
      <c r="J17" s="84" t="str">
        <f t="shared" si="3"/>
        <v>14,1.5</v>
      </c>
      <c r="K17" s="84" t="str">
        <f t="shared" si="1"/>
        <v>14,0.24</v>
      </c>
      <c r="L17" s="84" t="str">
        <f t="shared" si="1"/>
        <v>14,1.2</v>
      </c>
      <c r="M17" s="84" t="str">
        <f t="shared" si="1"/>
        <v>14,-0.9</v>
      </c>
    </row>
    <row r="18" spans="1:13">
      <c r="A18" s="81">
        <v>15</v>
      </c>
      <c r="B18" s="82">
        <v>1.5</v>
      </c>
      <c r="C18" s="82">
        <v>0.22</v>
      </c>
      <c r="D18" s="82">
        <v>1.25</v>
      </c>
      <c r="E18" s="82">
        <v>-0.9</v>
      </c>
      <c r="F18" s="83" t="str">
        <f t="shared" si="2"/>
        <v>1.5</v>
      </c>
      <c r="G18" s="83" t="str">
        <f t="shared" si="0"/>
        <v>0.22</v>
      </c>
      <c r="H18" s="83" t="str">
        <f t="shared" si="0"/>
        <v>1.25</v>
      </c>
      <c r="I18" s="83" t="str">
        <f t="shared" si="0"/>
        <v>-0.9</v>
      </c>
      <c r="J18" s="84" t="str">
        <f t="shared" si="3"/>
        <v>15,1.5</v>
      </c>
      <c r="K18" s="84" t="str">
        <f t="shared" si="1"/>
        <v>15,0.22</v>
      </c>
      <c r="L18" s="84" t="str">
        <f t="shared" si="1"/>
        <v>15,1.25</v>
      </c>
      <c r="M18" s="84" t="str">
        <f t="shared" si="1"/>
        <v>15,-0.9</v>
      </c>
    </row>
    <row r="19" spans="1:13">
      <c r="A19" s="81">
        <v>16</v>
      </c>
      <c r="B19" s="82">
        <v>1.5</v>
      </c>
      <c r="C19" s="82">
        <v>0.18</v>
      </c>
      <c r="D19" s="82">
        <v>1.3</v>
      </c>
      <c r="E19" s="82">
        <v>-0.9</v>
      </c>
      <c r="F19" s="83" t="str">
        <f t="shared" si="2"/>
        <v>1.5</v>
      </c>
      <c r="G19" s="83" t="str">
        <f t="shared" si="2"/>
        <v>0.18</v>
      </c>
      <c r="H19" s="83" t="str">
        <f t="shared" si="2"/>
        <v>1.3</v>
      </c>
      <c r="I19" s="83" t="str">
        <f t="shared" si="2"/>
        <v>-0.9</v>
      </c>
      <c r="J19" s="84" t="str">
        <f t="shared" si="3"/>
        <v>16,1.5</v>
      </c>
      <c r="K19" s="84" t="str">
        <f t="shared" si="3"/>
        <v>16,0.18</v>
      </c>
      <c r="L19" s="84" t="str">
        <f t="shared" si="3"/>
        <v>16,1.3</v>
      </c>
      <c r="M19" s="84" t="str">
        <f t="shared" si="3"/>
        <v>16,-0.9</v>
      </c>
    </row>
    <row r="20" spans="1:13">
      <c r="A20" s="81">
        <v>17</v>
      </c>
      <c r="B20" s="82">
        <v>1.45</v>
      </c>
      <c r="C20" s="82">
        <v>0.19</v>
      </c>
      <c r="D20" s="82">
        <v>1.3</v>
      </c>
      <c r="E20" s="82">
        <v>-0.9</v>
      </c>
      <c r="F20" s="83" t="str">
        <f t="shared" ref="F20:I72" si="4">SUBSTITUTE(VALUE(B20),",",".")</f>
        <v>1.45</v>
      </c>
      <c r="G20" s="83" t="str">
        <f t="shared" si="4"/>
        <v>0.19</v>
      </c>
      <c r="H20" s="83" t="str">
        <f t="shared" si="4"/>
        <v>1.3</v>
      </c>
      <c r="I20" s="83" t="str">
        <f t="shared" si="4"/>
        <v>-0.9</v>
      </c>
      <c r="J20" s="84" t="str">
        <f t="shared" ref="J20:M72" si="5">$A20&amp;","&amp;F20</f>
        <v>17,1.45</v>
      </c>
      <c r="K20" s="84" t="str">
        <f t="shared" si="5"/>
        <v>17,0.19</v>
      </c>
      <c r="L20" s="84" t="str">
        <f t="shared" si="5"/>
        <v>17,1.3</v>
      </c>
      <c r="M20" s="84" t="str">
        <f t="shared" si="5"/>
        <v>17,-0.9</v>
      </c>
    </row>
    <row r="21" spans="1:13">
      <c r="A21" s="81">
        <v>18</v>
      </c>
      <c r="B21" s="82">
        <v>1.5</v>
      </c>
      <c r="C21" s="82">
        <v>0.2</v>
      </c>
      <c r="D21" s="82">
        <v>1.25</v>
      </c>
      <c r="E21" s="82">
        <v>-0.9</v>
      </c>
      <c r="F21" s="83" t="str">
        <f t="shared" si="4"/>
        <v>1.5</v>
      </c>
      <c r="G21" s="83" t="str">
        <f t="shared" si="4"/>
        <v>0.2</v>
      </c>
      <c r="H21" s="83" t="str">
        <f t="shared" si="4"/>
        <v>1.25</v>
      </c>
      <c r="I21" s="83" t="str">
        <f t="shared" si="4"/>
        <v>-0.9</v>
      </c>
      <c r="J21" s="84" t="str">
        <f t="shared" si="5"/>
        <v>18,1.5</v>
      </c>
      <c r="K21" s="84" t="str">
        <f t="shared" si="5"/>
        <v>18,0.2</v>
      </c>
      <c r="L21" s="84" t="str">
        <f t="shared" si="5"/>
        <v>18,1.25</v>
      </c>
      <c r="M21" s="84" t="str">
        <f t="shared" si="5"/>
        <v>18,-0.9</v>
      </c>
    </row>
    <row r="22" spans="1:13">
      <c r="A22" s="81">
        <v>19</v>
      </c>
      <c r="B22" s="82">
        <v>1.45</v>
      </c>
      <c r="C22" s="82">
        <v>0.23</v>
      </c>
      <c r="D22" s="82">
        <v>1.25</v>
      </c>
      <c r="E22" s="82">
        <v>-0.9</v>
      </c>
      <c r="F22" s="83" t="str">
        <f t="shared" si="4"/>
        <v>1.45</v>
      </c>
      <c r="G22" s="83" t="str">
        <f t="shared" si="4"/>
        <v>0.23</v>
      </c>
      <c r="H22" s="83" t="str">
        <f t="shared" si="4"/>
        <v>1.25</v>
      </c>
      <c r="I22" s="83" t="str">
        <f t="shared" si="4"/>
        <v>-0.9</v>
      </c>
      <c r="J22" s="84" t="str">
        <f t="shared" si="5"/>
        <v>19,1.45</v>
      </c>
      <c r="K22" s="84" t="str">
        <f t="shared" si="5"/>
        <v>19,0.23</v>
      </c>
      <c r="L22" s="84" t="str">
        <f t="shared" si="5"/>
        <v>19,1.25</v>
      </c>
      <c r="M22" s="84" t="str">
        <f t="shared" si="5"/>
        <v>19,-0.9</v>
      </c>
    </row>
    <row r="23" spans="1:13">
      <c r="A23" s="81">
        <v>20</v>
      </c>
      <c r="B23" s="82">
        <v>1.45</v>
      </c>
      <c r="C23" s="82">
        <v>0.22</v>
      </c>
      <c r="D23" s="82">
        <v>1.35</v>
      </c>
      <c r="E23" s="82">
        <v>-0.9</v>
      </c>
      <c r="F23" s="83" t="str">
        <f t="shared" si="4"/>
        <v>1.45</v>
      </c>
      <c r="G23" s="83" t="str">
        <f t="shared" si="4"/>
        <v>0.22</v>
      </c>
      <c r="H23" s="83" t="str">
        <f t="shared" si="4"/>
        <v>1.35</v>
      </c>
      <c r="I23" s="83" t="str">
        <f t="shared" si="4"/>
        <v>-0.9</v>
      </c>
      <c r="J23" s="84" t="str">
        <f t="shared" si="5"/>
        <v>20,1.45</v>
      </c>
      <c r="K23" s="84" t="str">
        <f t="shared" si="5"/>
        <v>20,0.22</v>
      </c>
      <c r="L23" s="84" t="str">
        <f t="shared" si="5"/>
        <v>20,1.35</v>
      </c>
      <c r="M23" s="84" t="str">
        <f t="shared" si="5"/>
        <v>20,-0.9</v>
      </c>
    </row>
    <row r="24" spans="1:13">
      <c r="A24" s="81">
        <v>21</v>
      </c>
      <c r="B24" s="82">
        <v>1.4</v>
      </c>
      <c r="C24" s="82">
        <v>0.21</v>
      </c>
      <c r="D24" s="82">
        <v>1.4</v>
      </c>
      <c r="E24" s="82">
        <v>-0.89</v>
      </c>
      <c r="F24" s="83" t="str">
        <f t="shared" si="4"/>
        <v>1.4</v>
      </c>
      <c r="G24" s="83" t="str">
        <f t="shared" si="4"/>
        <v>0.21</v>
      </c>
      <c r="H24" s="83" t="str">
        <f t="shared" si="4"/>
        <v>1.4</v>
      </c>
      <c r="I24" s="83" t="str">
        <f t="shared" si="4"/>
        <v>-0.89</v>
      </c>
      <c r="J24" s="84" t="str">
        <f t="shared" si="5"/>
        <v>21,1.4</v>
      </c>
      <c r="K24" s="84" t="str">
        <f t="shared" si="5"/>
        <v>21,0.21</v>
      </c>
      <c r="L24" s="84" t="str">
        <f t="shared" si="5"/>
        <v>21,1.4</v>
      </c>
      <c r="M24" s="84" t="str">
        <f t="shared" si="5"/>
        <v>21,-0.89</v>
      </c>
    </row>
    <row r="25" spans="1:13">
      <c r="A25" s="81">
        <v>22</v>
      </c>
      <c r="B25" s="82">
        <v>3</v>
      </c>
      <c r="C25" s="82">
        <v>0.3</v>
      </c>
      <c r="D25" s="82">
        <v>1.45</v>
      </c>
      <c r="E25" s="82">
        <v>-0.89</v>
      </c>
      <c r="F25" s="83" t="str">
        <f t="shared" si="4"/>
        <v>3</v>
      </c>
      <c r="G25" s="83" t="str">
        <f t="shared" si="4"/>
        <v>0.3</v>
      </c>
      <c r="H25" s="83" t="str">
        <f t="shared" si="4"/>
        <v>1.45</v>
      </c>
      <c r="I25" s="83" t="str">
        <f t="shared" si="4"/>
        <v>-0.89</v>
      </c>
      <c r="J25" s="84" t="str">
        <f t="shared" si="5"/>
        <v>22,3</v>
      </c>
      <c r="K25" s="84" t="str">
        <f t="shared" si="5"/>
        <v>22,0.3</v>
      </c>
      <c r="L25" s="84" t="str">
        <f t="shared" si="5"/>
        <v>22,1.45</v>
      </c>
      <c r="M25" s="84" t="str">
        <f t="shared" si="5"/>
        <v>22,-0.89</v>
      </c>
    </row>
    <row r="26" spans="1:13">
      <c r="A26" s="81">
        <v>23</v>
      </c>
      <c r="B26" s="82">
        <v>3</v>
      </c>
      <c r="C26" s="82">
        <v>0.25</v>
      </c>
      <c r="D26" s="82">
        <v>1.45</v>
      </c>
      <c r="E26" s="82">
        <v>-0.88</v>
      </c>
      <c r="F26" s="83" t="str">
        <f t="shared" si="4"/>
        <v>3</v>
      </c>
      <c r="G26" s="83" t="str">
        <f t="shared" si="4"/>
        <v>0.25</v>
      </c>
      <c r="H26" s="83" t="str">
        <f t="shared" si="4"/>
        <v>1.45</v>
      </c>
      <c r="I26" s="83" t="str">
        <f t="shared" si="4"/>
        <v>-0.88</v>
      </c>
      <c r="J26" s="84" t="str">
        <f t="shared" si="5"/>
        <v>23,3</v>
      </c>
      <c r="K26" s="84" t="str">
        <f t="shared" si="5"/>
        <v>23,0.25</v>
      </c>
      <c r="L26" s="84" t="str">
        <f t="shared" si="5"/>
        <v>23,1.45</v>
      </c>
      <c r="M26" s="84" t="str">
        <f t="shared" si="5"/>
        <v>23,-0.88</v>
      </c>
    </row>
    <row r="27" spans="1:13">
      <c r="A27" s="81">
        <v>24</v>
      </c>
      <c r="B27" s="82">
        <v>1.4</v>
      </c>
      <c r="C27" s="82">
        <v>0.28000000000000003</v>
      </c>
      <c r="D27" s="82">
        <v>1.35</v>
      </c>
      <c r="E27" s="82">
        <v>-0.88</v>
      </c>
      <c r="F27" s="83" t="str">
        <f t="shared" si="4"/>
        <v>1.4</v>
      </c>
      <c r="G27" s="83" t="str">
        <f t="shared" si="4"/>
        <v>0.28</v>
      </c>
      <c r="H27" s="83" t="str">
        <f t="shared" si="4"/>
        <v>1.35</v>
      </c>
      <c r="I27" s="83" t="str">
        <f t="shared" si="4"/>
        <v>-0.88</v>
      </c>
      <c r="J27" s="84" t="str">
        <f t="shared" si="5"/>
        <v>24,1.4</v>
      </c>
      <c r="K27" s="84" t="str">
        <f t="shared" si="5"/>
        <v>24,0.28</v>
      </c>
      <c r="L27" s="84" t="str">
        <f t="shared" si="5"/>
        <v>24,1.35</v>
      </c>
      <c r="M27" s="84" t="str">
        <f t="shared" si="5"/>
        <v>24,-0.88</v>
      </c>
    </row>
    <row r="28" spans="1:13">
      <c r="A28" s="81">
        <v>25</v>
      </c>
      <c r="B28" s="82">
        <v>1.35</v>
      </c>
      <c r="C28" s="82">
        <v>0.28000000000000003</v>
      </c>
      <c r="D28" s="82">
        <v>1.4</v>
      </c>
      <c r="E28" s="82">
        <v>-0.88</v>
      </c>
      <c r="F28" s="83" t="str">
        <f t="shared" si="4"/>
        <v>1.35</v>
      </c>
      <c r="G28" s="83" t="str">
        <f t="shared" si="4"/>
        <v>0.28</v>
      </c>
      <c r="H28" s="83" t="str">
        <f t="shared" si="4"/>
        <v>1.4</v>
      </c>
      <c r="I28" s="83" t="str">
        <f t="shared" si="4"/>
        <v>-0.88</v>
      </c>
      <c r="J28" s="84" t="str">
        <f t="shared" si="5"/>
        <v>25,1.35</v>
      </c>
      <c r="K28" s="84" t="str">
        <f t="shared" si="5"/>
        <v>25,0.28</v>
      </c>
      <c r="L28" s="84" t="str">
        <f t="shared" si="5"/>
        <v>25,1.4</v>
      </c>
      <c r="M28" s="84" t="str">
        <f t="shared" si="5"/>
        <v>25,-0.88</v>
      </c>
    </row>
    <row r="29" spans="1:13">
      <c r="A29" s="81">
        <v>26</v>
      </c>
      <c r="B29" s="82">
        <v>1.35</v>
      </c>
      <c r="C29" s="82">
        <v>0.28000000000000003</v>
      </c>
      <c r="D29" s="82">
        <v>1.45</v>
      </c>
      <c r="E29" s="82">
        <v>-0.87</v>
      </c>
      <c r="F29" s="83" t="str">
        <f t="shared" si="4"/>
        <v>1.35</v>
      </c>
      <c r="G29" s="83" t="str">
        <f t="shared" si="4"/>
        <v>0.28</v>
      </c>
      <c r="H29" s="83" t="str">
        <f t="shared" si="4"/>
        <v>1.45</v>
      </c>
      <c r="I29" s="83" t="str">
        <f t="shared" si="4"/>
        <v>-0.87</v>
      </c>
      <c r="J29" s="84" t="str">
        <f t="shared" si="5"/>
        <v>26,1.35</v>
      </c>
      <c r="K29" s="84" t="str">
        <f t="shared" si="5"/>
        <v>26,0.28</v>
      </c>
      <c r="L29" s="84" t="str">
        <f t="shared" si="5"/>
        <v>26,1.45</v>
      </c>
      <c r="M29" s="84" t="str">
        <f t="shared" si="5"/>
        <v>26,-0.87</v>
      </c>
    </row>
    <row r="30" spans="1:13">
      <c r="A30" s="81">
        <v>27</v>
      </c>
      <c r="B30" s="82">
        <v>1.35</v>
      </c>
      <c r="C30" s="82">
        <v>0.23</v>
      </c>
      <c r="D30" s="82">
        <v>1.5</v>
      </c>
      <c r="E30" s="82">
        <v>-0.87</v>
      </c>
      <c r="F30" s="83" t="str">
        <f t="shared" si="4"/>
        <v>1.35</v>
      </c>
      <c r="G30" s="83" t="str">
        <f t="shared" si="4"/>
        <v>0.23</v>
      </c>
      <c r="H30" s="83" t="str">
        <f t="shared" si="4"/>
        <v>1.5</v>
      </c>
      <c r="I30" s="83" t="str">
        <f t="shared" si="4"/>
        <v>-0.87</v>
      </c>
      <c r="J30" s="84" t="str">
        <f t="shared" si="5"/>
        <v>27,1.35</v>
      </c>
      <c r="K30" s="84" t="str">
        <f t="shared" si="5"/>
        <v>27,0.23</v>
      </c>
      <c r="L30" s="84" t="str">
        <f t="shared" si="5"/>
        <v>27,1.5</v>
      </c>
      <c r="M30" s="84" t="str">
        <f t="shared" si="5"/>
        <v>27,-0.87</v>
      </c>
    </row>
    <row r="31" spans="1:13">
      <c r="A31" s="81">
        <v>28</v>
      </c>
      <c r="B31" s="82">
        <v>1.3</v>
      </c>
      <c r="C31" s="82">
        <v>0.35</v>
      </c>
      <c r="D31" s="82">
        <v>1.3</v>
      </c>
      <c r="E31" s="82">
        <v>-0.86</v>
      </c>
      <c r="F31" s="83" t="str">
        <f t="shared" si="4"/>
        <v>1.3</v>
      </c>
      <c r="G31" s="83" t="str">
        <f t="shared" si="4"/>
        <v>0.35</v>
      </c>
      <c r="H31" s="83" t="str">
        <f t="shared" si="4"/>
        <v>1.3</v>
      </c>
      <c r="I31" s="83" t="str">
        <f t="shared" si="4"/>
        <v>-0.86</v>
      </c>
      <c r="J31" s="84" t="str">
        <f t="shared" si="5"/>
        <v>28,1.3</v>
      </c>
      <c r="K31" s="84" t="str">
        <f t="shared" si="5"/>
        <v>28,0.35</v>
      </c>
      <c r="L31" s="84" t="str">
        <f t="shared" si="5"/>
        <v>28,1.3</v>
      </c>
      <c r="M31" s="84" t="str">
        <f t="shared" si="5"/>
        <v>28,-0.86</v>
      </c>
    </row>
    <row r="32" spans="1:13">
      <c r="A32" s="81">
        <v>29</v>
      </c>
      <c r="B32" s="82">
        <v>1.3</v>
      </c>
      <c r="C32" s="82">
        <v>0.24</v>
      </c>
      <c r="D32" s="82">
        <v>1.4</v>
      </c>
      <c r="E32" s="82">
        <v>-0.86</v>
      </c>
      <c r="F32" s="83" t="str">
        <f t="shared" si="4"/>
        <v>1.3</v>
      </c>
      <c r="G32" s="83" t="str">
        <f t="shared" si="4"/>
        <v>0.24</v>
      </c>
      <c r="H32" s="83" t="str">
        <f t="shared" si="4"/>
        <v>1.4</v>
      </c>
      <c r="I32" s="83" t="str">
        <f t="shared" si="4"/>
        <v>-0.86</v>
      </c>
      <c r="J32" s="84" t="str">
        <f t="shared" si="5"/>
        <v>29,1.3</v>
      </c>
      <c r="K32" s="84" t="str">
        <f t="shared" si="5"/>
        <v>29,0.24</v>
      </c>
      <c r="L32" s="84" t="str">
        <f t="shared" si="5"/>
        <v>29,1.4</v>
      </c>
      <c r="M32" s="84" t="str">
        <f t="shared" si="5"/>
        <v>29,-0.86</v>
      </c>
    </row>
    <row r="33" spans="1:13">
      <c r="A33" s="81">
        <v>30</v>
      </c>
      <c r="B33" s="82">
        <v>1.3</v>
      </c>
      <c r="C33" s="82">
        <v>0.35</v>
      </c>
      <c r="D33" s="82">
        <v>1.4</v>
      </c>
      <c r="E33" s="82">
        <v>-0.86</v>
      </c>
      <c r="F33" s="83" t="str">
        <f t="shared" si="4"/>
        <v>1.3</v>
      </c>
      <c r="G33" s="83" t="str">
        <f t="shared" si="4"/>
        <v>0.35</v>
      </c>
      <c r="H33" s="83" t="str">
        <f t="shared" si="4"/>
        <v>1.4</v>
      </c>
      <c r="I33" s="83" t="str">
        <f t="shared" si="4"/>
        <v>-0.86</v>
      </c>
      <c r="J33" s="84" t="str">
        <f t="shared" si="5"/>
        <v>30,1.3</v>
      </c>
      <c r="K33" s="84" t="str">
        <f t="shared" si="5"/>
        <v>30,0.35</v>
      </c>
      <c r="L33" s="84" t="str">
        <f t="shared" si="5"/>
        <v>30,1.4</v>
      </c>
      <c r="M33" s="84" t="str">
        <f t="shared" si="5"/>
        <v>30,-0.86</v>
      </c>
    </row>
    <row r="34" spans="1:13">
      <c r="A34" s="81" t="s">
        <v>14</v>
      </c>
      <c r="B34" s="82">
        <v>1.3</v>
      </c>
      <c r="C34" s="82">
        <v>0.35</v>
      </c>
      <c r="D34" s="82">
        <v>1.35</v>
      </c>
      <c r="E34" s="82">
        <v>-0.86</v>
      </c>
      <c r="F34" s="83" t="str">
        <f t="shared" si="4"/>
        <v>1.3</v>
      </c>
      <c r="G34" s="83" t="str">
        <f t="shared" si="4"/>
        <v>0.35</v>
      </c>
      <c r="H34" s="83" t="str">
        <f t="shared" si="4"/>
        <v>1.35</v>
      </c>
      <c r="I34" s="83" t="str">
        <f t="shared" si="4"/>
        <v>-0.86</v>
      </c>
      <c r="J34" s="84" t="str">
        <f t="shared" si="5"/>
        <v>B,1.3</v>
      </c>
      <c r="K34" s="84" t="str">
        <f t="shared" si="5"/>
        <v>B,0.35</v>
      </c>
      <c r="L34" s="84" t="str">
        <f t="shared" si="5"/>
        <v>B,1.35</v>
      </c>
      <c r="M34" s="84" t="str">
        <f t="shared" si="5"/>
        <v>B,-0.86</v>
      </c>
    </row>
    <row r="35" spans="1:13">
      <c r="A35" s="85" t="s">
        <v>15</v>
      </c>
      <c r="B35" s="86">
        <v>1.7</v>
      </c>
      <c r="C35" s="86">
        <v>0.12</v>
      </c>
      <c r="D35" s="86">
        <v>1.55</v>
      </c>
      <c r="F35" s="83" t="str">
        <f t="shared" si="4"/>
        <v>1.7</v>
      </c>
      <c r="G35" s="83" t="str">
        <f t="shared" si="4"/>
        <v>0.12</v>
      </c>
      <c r="H35" s="83" t="str">
        <f t="shared" si="4"/>
        <v>1.55</v>
      </c>
      <c r="J35" s="84" t="str">
        <f t="shared" si="5"/>
        <v>A,1.7</v>
      </c>
      <c r="K35" s="84" t="str">
        <f t="shared" si="5"/>
        <v>A,0.12</v>
      </c>
      <c r="L35" s="84" t="str">
        <f t="shared" si="5"/>
        <v>A,1.55</v>
      </c>
    </row>
    <row r="36" spans="1:13">
      <c r="A36" s="81">
        <v>1</v>
      </c>
      <c r="B36" s="82">
        <v>1.7</v>
      </c>
      <c r="C36" s="82">
        <v>0.14000000000000001</v>
      </c>
      <c r="D36" s="82">
        <v>1.5</v>
      </c>
      <c r="F36" s="83" t="str">
        <f t="shared" si="4"/>
        <v>1.7</v>
      </c>
      <c r="G36" s="83" t="str">
        <f t="shared" si="4"/>
        <v>0.14</v>
      </c>
      <c r="H36" s="83" t="str">
        <f t="shared" si="4"/>
        <v>1.5</v>
      </c>
      <c r="J36" s="84" t="str">
        <f t="shared" si="5"/>
        <v>1,1.7</v>
      </c>
      <c r="K36" s="84" t="str">
        <f t="shared" si="5"/>
        <v>1,0.14</v>
      </c>
      <c r="L36" s="84" t="str">
        <f t="shared" si="5"/>
        <v>1,1.5</v>
      </c>
    </row>
    <row r="37" spans="1:13">
      <c r="A37" s="81">
        <v>2</v>
      </c>
      <c r="B37" s="82">
        <v>1.5</v>
      </c>
      <c r="C37" s="82">
        <v>0.14000000000000001</v>
      </c>
      <c r="D37" s="82">
        <v>1.5</v>
      </c>
      <c r="F37" s="83" t="str">
        <f t="shared" si="4"/>
        <v>1.5</v>
      </c>
      <c r="G37" s="83" t="str">
        <f t="shared" si="4"/>
        <v>0.14</v>
      </c>
      <c r="H37" s="83" t="str">
        <f t="shared" si="4"/>
        <v>1.5</v>
      </c>
      <c r="J37" s="84" t="str">
        <f t="shared" si="5"/>
        <v>2,1.5</v>
      </c>
      <c r="K37" s="84" t="str">
        <f t="shared" si="5"/>
        <v>2,0.14</v>
      </c>
      <c r="L37" s="84" t="str">
        <f t="shared" si="5"/>
        <v>2,1.5</v>
      </c>
    </row>
    <row r="38" spans="1:13">
      <c r="A38" s="81">
        <v>3</v>
      </c>
      <c r="B38" s="82">
        <v>1.45</v>
      </c>
      <c r="C38" s="82">
        <v>0.14000000000000001</v>
      </c>
      <c r="D38" s="82">
        <v>1.5</v>
      </c>
      <c r="F38" s="83" t="str">
        <f t="shared" si="4"/>
        <v>1.45</v>
      </c>
      <c r="G38" s="83" t="str">
        <f t="shared" si="4"/>
        <v>0.14</v>
      </c>
      <c r="H38" s="83" t="str">
        <f t="shared" si="4"/>
        <v>1.5</v>
      </c>
      <c r="J38" s="84" t="str">
        <f t="shared" si="5"/>
        <v>3,1.45</v>
      </c>
      <c r="K38" s="84" t="str">
        <f t="shared" si="5"/>
        <v>3,0.14</v>
      </c>
      <c r="L38" s="84" t="str">
        <f t="shared" si="5"/>
        <v>3,1.5</v>
      </c>
    </row>
    <row r="39" spans="1:13">
      <c r="A39" s="81">
        <v>4</v>
      </c>
      <c r="B39" s="82">
        <v>1.45</v>
      </c>
      <c r="C39" s="82">
        <v>0.12</v>
      </c>
      <c r="D39" s="82">
        <v>1.45</v>
      </c>
      <c r="F39" s="83" t="str">
        <f t="shared" si="4"/>
        <v>1.45</v>
      </c>
      <c r="G39" s="83" t="str">
        <f t="shared" si="4"/>
        <v>0.12</v>
      </c>
      <c r="H39" s="83" t="str">
        <f t="shared" si="4"/>
        <v>1.45</v>
      </c>
      <c r="J39" s="84" t="str">
        <f t="shared" si="5"/>
        <v>4,1.45</v>
      </c>
      <c r="K39" s="84" t="str">
        <f t="shared" si="5"/>
        <v>4,0.12</v>
      </c>
      <c r="L39" s="84" t="str">
        <f t="shared" si="5"/>
        <v>4,1.45</v>
      </c>
    </row>
    <row r="40" spans="1:13">
      <c r="A40" s="81">
        <v>5</v>
      </c>
      <c r="B40" s="82">
        <v>1.45</v>
      </c>
      <c r="C40" s="82">
        <v>0.12</v>
      </c>
      <c r="D40" s="82">
        <v>1.5</v>
      </c>
      <c r="F40" s="83" t="str">
        <f t="shared" si="4"/>
        <v>1.45</v>
      </c>
      <c r="G40" s="83" t="str">
        <f t="shared" si="4"/>
        <v>0.12</v>
      </c>
      <c r="H40" s="83" t="str">
        <f t="shared" si="4"/>
        <v>1.5</v>
      </c>
      <c r="J40" s="84" t="str">
        <f t="shared" si="5"/>
        <v>5,1.45</v>
      </c>
      <c r="K40" s="84" t="str">
        <f t="shared" si="5"/>
        <v>5,0.12</v>
      </c>
      <c r="L40" s="84" t="str">
        <f t="shared" si="5"/>
        <v>5,1.5</v>
      </c>
    </row>
    <row r="41" spans="1:13">
      <c r="A41" s="81">
        <v>6</v>
      </c>
      <c r="B41" s="82">
        <v>1.45</v>
      </c>
      <c r="C41" s="82">
        <v>0.12</v>
      </c>
      <c r="D41" s="82">
        <v>1.5</v>
      </c>
      <c r="F41" s="83" t="str">
        <f t="shared" si="4"/>
        <v>1.45</v>
      </c>
      <c r="G41" s="83" t="str">
        <f t="shared" si="4"/>
        <v>0.12</v>
      </c>
      <c r="H41" s="83" t="str">
        <f t="shared" si="4"/>
        <v>1.5</v>
      </c>
      <c r="J41" s="84" t="str">
        <f t="shared" si="5"/>
        <v>6,1.45</v>
      </c>
      <c r="K41" s="84" t="str">
        <f t="shared" si="5"/>
        <v>6,0.12</v>
      </c>
      <c r="L41" s="84" t="str">
        <f t="shared" si="5"/>
        <v>6,1.5</v>
      </c>
    </row>
    <row r="42" spans="1:13">
      <c r="A42" s="81">
        <v>7</v>
      </c>
      <c r="B42" s="82">
        <v>1.55</v>
      </c>
      <c r="C42" s="82">
        <v>0.1</v>
      </c>
      <c r="D42" s="82">
        <v>1.6</v>
      </c>
      <c r="F42" s="83" t="str">
        <f t="shared" si="4"/>
        <v>1.55</v>
      </c>
      <c r="G42" s="83" t="str">
        <f t="shared" si="4"/>
        <v>0.1</v>
      </c>
      <c r="H42" s="83" t="str">
        <f t="shared" si="4"/>
        <v>1.6</v>
      </c>
      <c r="J42" s="84" t="str">
        <f t="shared" si="5"/>
        <v>7,1.55</v>
      </c>
      <c r="K42" s="84" t="str">
        <f t="shared" si="5"/>
        <v>7,0.1</v>
      </c>
      <c r="L42" s="84" t="str">
        <f t="shared" si="5"/>
        <v>7,1.6</v>
      </c>
    </row>
    <row r="43" spans="1:13">
      <c r="A43" s="81">
        <v>8</v>
      </c>
      <c r="B43" s="82">
        <v>1.55</v>
      </c>
      <c r="C43" s="82">
        <v>0.14000000000000001</v>
      </c>
      <c r="D43" s="82">
        <v>1.5</v>
      </c>
      <c r="F43" s="83" t="str">
        <f t="shared" si="4"/>
        <v>1.55</v>
      </c>
      <c r="G43" s="83" t="str">
        <f t="shared" si="4"/>
        <v>0.14</v>
      </c>
      <c r="H43" s="83" t="str">
        <f t="shared" si="4"/>
        <v>1.5</v>
      </c>
      <c r="J43" s="84" t="str">
        <f t="shared" si="5"/>
        <v>8,1.55</v>
      </c>
      <c r="K43" s="84" t="str">
        <f t="shared" si="5"/>
        <v>8,0.14</v>
      </c>
      <c r="L43" s="84" t="str">
        <f t="shared" si="5"/>
        <v>8,1.5</v>
      </c>
    </row>
    <row r="44" spans="1:13">
      <c r="A44" s="81">
        <v>9</v>
      </c>
      <c r="B44" s="82">
        <v>1.35</v>
      </c>
      <c r="C44" s="82">
        <v>0.11</v>
      </c>
      <c r="D44" s="82">
        <v>1.5</v>
      </c>
      <c r="F44" s="83" t="str">
        <f t="shared" si="4"/>
        <v>1.35</v>
      </c>
      <c r="G44" s="83" t="str">
        <f t="shared" si="4"/>
        <v>0.11</v>
      </c>
      <c r="H44" s="83" t="str">
        <f t="shared" si="4"/>
        <v>1.5</v>
      </c>
      <c r="J44" s="84" t="str">
        <f t="shared" si="5"/>
        <v>9,1.35</v>
      </c>
      <c r="K44" s="84" t="str">
        <f t="shared" si="5"/>
        <v>9,0.11</v>
      </c>
      <c r="L44" s="84" t="str">
        <f t="shared" si="5"/>
        <v>9,1.5</v>
      </c>
    </row>
    <row r="45" spans="1:13">
      <c r="A45" s="81">
        <v>10</v>
      </c>
      <c r="B45" s="82">
        <v>1.3</v>
      </c>
      <c r="C45" s="82">
        <v>7.0000000000000007E-2</v>
      </c>
      <c r="D45" s="82">
        <v>1.5</v>
      </c>
      <c r="F45" s="83" t="str">
        <f t="shared" si="4"/>
        <v>1.3</v>
      </c>
      <c r="G45" s="83" t="str">
        <f t="shared" si="4"/>
        <v>0.07</v>
      </c>
      <c r="H45" s="83" t="str">
        <f t="shared" si="4"/>
        <v>1.5</v>
      </c>
      <c r="J45" s="84" t="str">
        <f t="shared" si="5"/>
        <v>10,1.3</v>
      </c>
      <c r="K45" s="84" t="str">
        <f t="shared" si="5"/>
        <v>10,0.07</v>
      </c>
      <c r="L45" s="84" t="str">
        <f t="shared" si="5"/>
        <v>10,1.5</v>
      </c>
    </row>
    <row r="46" spans="1:13">
      <c r="A46" s="81">
        <v>11</v>
      </c>
      <c r="B46" s="82">
        <v>1.4</v>
      </c>
      <c r="C46" s="82">
        <v>0.06</v>
      </c>
      <c r="D46" s="82">
        <v>1.5</v>
      </c>
      <c r="F46" s="83" t="str">
        <f t="shared" si="4"/>
        <v>1.4</v>
      </c>
      <c r="G46" s="83" t="str">
        <f t="shared" si="4"/>
        <v>0.06</v>
      </c>
      <c r="H46" s="83" t="str">
        <f t="shared" si="4"/>
        <v>1.5</v>
      </c>
      <c r="J46" s="84" t="str">
        <f t="shared" si="5"/>
        <v>11,1.4</v>
      </c>
      <c r="K46" s="84" t="str">
        <f t="shared" si="5"/>
        <v>11,0.06</v>
      </c>
      <c r="L46" s="84" t="str">
        <f t="shared" si="5"/>
        <v>11,1.5</v>
      </c>
    </row>
    <row r="47" spans="1:13">
      <c r="A47" s="81" t="s">
        <v>60</v>
      </c>
      <c r="B47" s="82">
        <v>1.4</v>
      </c>
      <c r="C47" s="82">
        <v>0.05</v>
      </c>
      <c r="D47" s="82">
        <v>1.5</v>
      </c>
      <c r="F47" s="83" t="str">
        <f t="shared" si="4"/>
        <v>1.4</v>
      </c>
      <c r="G47" s="83" t="str">
        <f t="shared" si="4"/>
        <v>0.05</v>
      </c>
      <c r="H47" s="83" t="str">
        <f t="shared" si="4"/>
        <v>1.5</v>
      </c>
      <c r="J47" s="84" t="str">
        <f t="shared" si="5"/>
        <v>b,1.4</v>
      </c>
      <c r="K47" s="84" t="str">
        <f t="shared" si="5"/>
        <v>b,0.05</v>
      </c>
      <c r="L47" s="84" t="str">
        <f t="shared" si="5"/>
        <v>b,1.5</v>
      </c>
    </row>
    <row r="48" spans="1:13">
      <c r="A48" s="85" t="s">
        <v>15</v>
      </c>
      <c r="B48" s="86">
        <v>1.8</v>
      </c>
      <c r="C48" s="86">
        <v>0.05</v>
      </c>
      <c r="D48" s="86">
        <v>1.8</v>
      </c>
      <c r="F48" s="83" t="str">
        <f t="shared" si="4"/>
        <v>1.8</v>
      </c>
      <c r="G48" s="83" t="str">
        <f t="shared" si="4"/>
        <v>0.05</v>
      </c>
      <c r="H48" s="83" t="str">
        <f t="shared" si="4"/>
        <v>1.8</v>
      </c>
      <c r="J48" s="84" t="str">
        <f t="shared" si="5"/>
        <v>A,1.8</v>
      </c>
      <c r="K48" s="84" t="str">
        <f t="shared" si="5"/>
        <v>A,0.05</v>
      </c>
      <c r="L48" s="84" t="str">
        <f t="shared" si="5"/>
        <v>A,1.8</v>
      </c>
    </row>
    <row r="49" spans="1:12">
      <c r="A49" s="81">
        <v>1</v>
      </c>
      <c r="B49" s="82">
        <v>1.35</v>
      </c>
      <c r="C49" s="82">
        <v>0.33</v>
      </c>
      <c r="D49" s="82">
        <v>1.5</v>
      </c>
      <c r="F49" s="83" t="str">
        <f t="shared" si="4"/>
        <v>1.35</v>
      </c>
      <c r="G49" s="83" t="str">
        <f t="shared" si="4"/>
        <v>0.33</v>
      </c>
      <c r="H49" s="83" t="str">
        <f t="shared" si="4"/>
        <v>1.5</v>
      </c>
      <c r="J49" s="84" t="str">
        <f t="shared" si="5"/>
        <v>1,1.35</v>
      </c>
      <c r="K49" s="84" t="str">
        <f t="shared" si="5"/>
        <v>1,0.33</v>
      </c>
      <c r="L49" s="84" t="str">
        <f t="shared" si="5"/>
        <v>1,1.5</v>
      </c>
    </row>
    <row r="50" spans="1:12">
      <c r="A50" s="81">
        <v>2</v>
      </c>
      <c r="B50" s="82">
        <v>1.3</v>
      </c>
      <c r="C50" s="82">
        <v>0.38</v>
      </c>
      <c r="D50" s="82">
        <v>1.5</v>
      </c>
      <c r="F50" s="83" t="str">
        <f t="shared" si="4"/>
        <v>1.3</v>
      </c>
      <c r="G50" s="83" t="str">
        <f t="shared" si="4"/>
        <v>0.38</v>
      </c>
      <c r="H50" s="83" t="str">
        <f t="shared" si="4"/>
        <v>1.5</v>
      </c>
      <c r="J50" s="84" t="str">
        <f t="shared" si="5"/>
        <v>2,1.3</v>
      </c>
      <c r="K50" s="84" t="str">
        <f t="shared" si="5"/>
        <v>2,0.38</v>
      </c>
      <c r="L50" s="84" t="str">
        <f t="shared" si="5"/>
        <v>2,1.5</v>
      </c>
    </row>
    <row r="51" spans="1:12">
      <c r="A51" s="81">
        <v>3</v>
      </c>
      <c r="B51" s="82">
        <v>1.25</v>
      </c>
      <c r="C51" s="82">
        <v>0.38</v>
      </c>
      <c r="D51" s="82">
        <v>1.5</v>
      </c>
      <c r="F51" s="83" t="str">
        <f t="shared" si="4"/>
        <v>1.25</v>
      </c>
      <c r="G51" s="83" t="str">
        <f t="shared" si="4"/>
        <v>0.38</v>
      </c>
      <c r="H51" s="83" t="str">
        <f t="shared" si="4"/>
        <v>1.5</v>
      </c>
      <c r="J51" s="84" t="str">
        <f t="shared" si="5"/>
        <v>3,1.25</v>
      </c>
      <c r="K51" s="84" t="str">
        <f t="shared" si="5"/>
        <v>3,0.38</v>
      </c>
      <c r="L51" s="84" t="str">
        <f t="shared" si="5"/>
        <v>3,1.5</v>
      </c>
    </row>
    <row r="52" spans="1:12">
      <c r="A52" s="81">
        <v>4</v>
      </c>
      <c r="B52" s="82">
        <v>1.3</v>
      </c>
      <c r="C52" s="82">
        <v>0.43</v>
      </c>
      <c r="D52" s="82">
        <v>1.35</v>
      </c>
      <c r="F52" s="83" t="str">
        <f t="shared" si="4"/>
        <v>1.3</v>
      </c>
      <c r="G52" s="83" t="str">
        <f t="shared" si="4"/>
        <v>0.43</v>
      </c>
      <c r="H52" s="83" t="str">
        <f t="shared" si="4"/>
        <v>1.35</v>
      </c>
      <c r="J52" s="84" t="str">
        <f t="shared" si="5"/>
        <v>4,1.3</v>
      </c>
      <c r="K52" s="84" t="str">
        <f t="shared" si="5"/>
        <v>4,0.43</v>
      </c>
      <c r="L52" s="84" t="str">
        <f t="shared" si="5"/>
        <v>4,1.35</v>
      </c>
    </row>
    <row r="53" spans="1:12">
      <c r="A53" s="81">
        <v>5</v>
      </c>
      <c r="B53" s="82">
        <v>1.3</v>
      </c>
      <c r="C53" s="82">
        <v>0.37</v>
      </c>
      <c r="D53" s="82">
        <v>1.35</v>
      </c>
      <c r="F53" s="83" t="str">
        <f t="shared" si="4"/>
        <v>1.3</v>
      </c>
      <c r="G53" s="83" t="str">
        <f t="shared" si="4"/>
        <v>0.37</v>
      </c>
      <c r="H53" s="83" t="str">
        <f t="shared" si="4"/>
        <v>1.35</v>
      </c>
      <c r="J53" s="84" t="str">
        <f t="shared" si="5"/>
        <v>5,1.3</v>
      </c>
      <c r="K53" s="84" t="str">
        <f t="shared" si="5"/>
        <v>5,0.37</v>
      </c>
      <c r="L53" s="84" t="str">
        <f t="shared" si="5"/>
        <v>5,1.35</v>
      </c>
    </row>
    <row r="54" spans="1:12">
      <c r="A54" s="81">
        <v>6</v>
      </c>
      <c r="B54" s="82">
        <v>1.35</v>
      </c>
      <c r="C54" s="82">
        <v>0.37</v>
      </c>
      <c r="D54" s="82">
        <v>1.3</v>
      </c>
      <c r="F54" s="83" t="str">
        <f t="shared" si="4"/>
        <v>1.35</v>
      </c>
      <c r="G54" s="83" t="str">
        <f t="shared" si="4"/>
        <v>0.37</v>
      </c>
      <c r="H54" s="83" t="str">
        <f t="shared" si="4"/>
        <v>1.3</v>
      </c>
      <c r="J54" s="84" t="str">
        <f t="shared" si="5"/>
        <v>6,1.35</v>
      </c>
      <c r="K54" s="84" t="str">
        <f t="shared" si="5"/>
        <v>6,0.37</v>
      </c>
      <c r="L54" s="84" t="str">
        <f t="shared" si="5"/>
        <v>6,1.3</v>
      </c>
    </row>
    <row r="55" spans="1:12">
      <c r="A55" s="81" t="s">
        <v>14</v>
      </c>
      <c r="B55" s="82">
        <v>1.3</v>
      </c>
      <c r="C55" s="82">
        <v>0.32</v>
      </c>
      <c r="D55" s="82">
        <v>1.3</v>
      </c>
      <c r="F55" s="83" t="str">
        <f t="shared" si="4"/>
        <v>1.3</v>
      </c>
      <c r="G55" s="83" t="str">
        <f t="shared" si="4"/>
        <v>0.32</v>
      </c>
      <c r="H55" s="83" t="str">
        <f t="shared" si="4"/>
        <v>1.3</v>
      </c>
      <c r="J55" s="84" t="str">
        <f t="shared" si="5"/>
        <v>B,1.3</v>
      </c>
      <c r="K55" s="84" t="str">
        <f t="shared" si="5"/>
        <v>B,0.32</v>
      </c>
      <c r="L55" s="84" t="str">
        <f t="shared" si="5"/>
        <v>B,1.3</v>
      </c>
    </row>
    <row r="56" spans="1:12">
      <c r="A56" s="85" t="s">
        <v>15</v>
      </c>
      <c r="B56" s="86">
        <v>3</v>
      </c>
      <c r="C56" s="86">
        <v>0.09</v>
      </c>
      <c r="D56" s="86">
        <v>1.5</v>
      </c>
      <c r="F56" s="83" t="str">
        <f t="shared" si="4"/>
        <v>3</v>
      </c>
      <c r="G56" s="83" t="str">
        <f t="shared" si="4"/>
        <v>0.09</v>
      </c>
      <c r="H56" s="83" t="str">
        <f t="shared" si="4"/>
        <v>1.5</v>
      </c>
      <c r="J56" s="84" t="str">
        <f t="shared" si="5"/>
        <v>A,3</v>
      </c>
      <c r="K56" s="84" t="str">
        <f t="shared" si="5"/>
        <v>A,0.09</v>
      </c>
      <c r="L56" s="84" t="str">
        <f t="shared" si="5"/>
        <v>A,1.5</v>
      </c>
    </row>
    <row r="57" spans="1:12">
      <c r="A57" s="81">
        <v>1</v>
      </c>
      <c r="B57" s="82">
        <v>3</v>
      </c>
      <c r="C57" s="82">
        <v>0.06</v>
      </c>
      <c r="D57" s="82">
        <v>1.55</v>
      </c>
      <c r="F57" s="83" t="str">
        <f t="shared" si="4"/>
        <v>3</v>
      </c>
      <c r="G57" s="83" t="str">
        <f t="shared" si="4"/>
        <v>0.06</v>
      </c>
      <c r="H57" s="83" t="str">
        <f t="shared" si="4"/>
        <v>1.55</v>
      </c>
      <c r="J57" s="84" t="str">
        <f t="shared" si="5"/>
        <v>1,3</v>
      </c>
      <c r="K57" s="84" t="str">
        <f t="shared" si="5"/>
        <v>1,0.06</v>
      </c>
      <c r="L57" s="84" t="str">
        <f t="shared" si="5"/>
        <v>1,1.55</v>
      </c>
    </row>
    <row r="58" spans="1:12">
      <c r="A58" s="81">
        <v>2</v>
      </c>
      <c r="B58" s="82">
        <v>1.45</v>
      </c>
      <c r="C58" s="82">
        <v>0.08</v>
      </c>
      <c r="D58" s="82">
        <v>1.55</v>
      </c>
      <c r="F58" s="83" t="str">
        <f t="shared" si="4"/>
        <v>1.45</v>
      </c>
      <c r="G58" s="83" t="str">
        <f t="shared" si="4"/>
        <v>0.08</v>
      </c>
      <c r="H58" s="83" t="str">
        <f t="shared" si="4"/>
        <v>1.55</v>
      </c>
      <c r="J58" s="84" t="str">
        <f t="shared" si="5"/>
        <v>2,1.45</v>
      </c>
      <c r="K58" s="84" t="str">
        <f t="shared" si="5"/>
        <v>2,0.08</v>
      </c>
      <c r="L58" s="84" t="str">
        <f t="shared" si="5"/>
        <v>2,1.55</v>
      </c>
    </row>
    <row r="59" spans="1:12">
      <c r="A59" s="81">
        <v>3</v>
      </c>
      <c r="B59" s="82">
        <v>1.45</v>
      </c>
      <c r="C59" s="82">
        <v>0.05</v>
      </c>
      <c r="D59" s="82">
        <v>1.55</v>
      </c>
      <c r="F59" s="83" t="str">
        <f t="shared" si="4"/>
        <v>1.45</v>
      </c>
      <c r="G59" s="83" t="str">
        <f t="shared" si="4"/>
        <v>0.05</v>
      </c>
      <c r="H59" s="83" t="str">
        <f t="shared" si="4"/>
        <v>1.55</v>
      </c>
      <c r="J59" s="84" t="str">
        <f t="shared" si="5"/>
        <v>3,1.45</v>
      </c>
      <c r="K59" s="84" t="str">
        <f t="shared" si="5"/>
        <v>3,0.05</v>
      </c>
      <c r="L59" s="84" t="str">
        <f t="shared" si="5"/>
        <v>3,1.55</v>
      </c>
    </row>
    <row r="60" spans="1:12">
      <c r="A60" s="81">
        <v>4</v>
      </c>
      <c r="B60" s="82">
        <v>1.45</v>
      </c>
      <c r="C60" s="82">
        <v>7.0000000000000007E-2</v>
      </c>
      <c r="D60" s="82">
        <v>1.35</v>
      </c>
      <c r="F60" s="83" t="str">
        <f t="shared" si="4"/>
        <v>1.45</v>
      </c>
      <c r="G60" s="83" t="str">
        <f t="shared" si="4"/>
        <v>0.07</v>
      </c>
      <c r="H60" s="83" t="str">
        <f t="shared" si="4"/>
        <v>1.35</v>
      </c>
      <c r="J60" s="84" t="str">
        <f t="shared" si="5"/>
        <v>4,1.45</v>
      </c>
      <c r="K60" s="84" t="str">
        <f t="shared" si="5"/>
        <v>4,0.07</v>
      </c>
      <c r="L60" s="84" t="str">
        <f t="shared" si="5"/>
        <v>4,1.35</v>
      </c>
    </row>
    <row r="61" spans="1:12">
      <c r="A61" s="81">
        <v>5</v>
      </c>
      <c r="B61" s="82">
        <v>1.45</v>
      </c>
      <c r="C61" s="82">
        <v>0.08</v>
      </c>
      <c r="D61" s="82">
        <v>1.4</v>
      </c>
      <c r="F61" s="83" t="str">
        <f t="shared" si="4"/>
        <v>1.45</v>
      </c>
      <c r="G61" s="83" t="str">
        <f t="shared" si="4"/>
        <v>0.08</v>
      </c>
      <c r="H61" s="83" t="str">
        <f t="shared" si="4"/>
        <v>1.4</v>
      </c>
      <c r="J61" s="84" t="str">
        <f t="shared" si="5"/>
        <v>5,1.45</v>
      </c>
      <c r="K61" s="84" t="str">
        <f t="shared" si="5"/>
        <v>5,0.08</v>
      </c>
      <c r="L61" s="84" t="str">
        <f t="shared" si="5"/>
        <v>5,1.4</v>
      </c>
    </row>
    <row r="62" spans="1:12">
      <c r="A62" s="81">
        <v>6</v>
      </c>
      <c r="B62" s="82">
        <v>1.45</v>
      </c>
      <c r="C62" s="82">
        <v>0.05</v>
      </c>
      <c r="D62" s="82">
        <v>1.45</v>
      </c>
      <c r="F62" s="83" t="str">
        <f t="shared" si="4"/>
        <v>1.45</v>
      </c>
      <c r="G62" s="83" t="str">
        <f t="shared" si="4"/>
        <v>0.05</v>
      </c>
      <c r="H62" s="83" t="str">
        <f t="shared" si="4"/>
        <v>1.45</v>
      </c>
      <c r="J62" s="84" t="str">
        <f t="shared" si="5"/>
        <v>6,1.45</v>
      </c>
      <c r="K62" s="84" t="str">
        <f t="shared" si="5"/>
        <v>6,0.05</v>
      </c>
      <c r="L62" s="84" t="str">
        <f t="shared" si="5"/>
        <v>6,1.45</v>
      </c>
    </row>
    <row r="63" spans="1:12">
      <c r="A63" s="81">
        <v>7</v>
      </c>
      <c r="B63" s="82">
        <v>1.4</v>
      </c>
      <c r="C63" s="82">
        <v>0.02</v>
      </c>
      <c r="D63" s="82">
        <v>1.45</v>
      </c>
      <c r="F63" s="83" t="str">
        <f t="shared" si="4"/>
        <v>1.4</v>
      </c>
      <c r="G63" s="83" t="str">
        <f t="shared" si="4"/>
        <v>0.02</v>
      </c>
      <c r="H63" s="83" t="str">
        <f t="shared" si="4"/>
        <v>1.45</v>
      </c>
      <c r="J63" s="84" t="str">
        <f t="shared" si="5"/>
        <v>7,1.4</v>
      </c>
      <c r="K63" s="84" t="str">
        <f t="shared" si="5"/>
        <v>7,0.02</v>
      </c>
      <c r="L63" s="84" t="str">
        <f t="shared" si="5"/>
        <v>7,1.45</v>
      </c>
    </row>
    <row r="64" spans="1:12">
      <c r="A64" s="81">
        <v>8</v>
      </c>
      <c r="B64" s="82">
        <v>1.4</v>
      </c>
      <c r="C64" s="82">
        <v>7.0000000000000007E-2</v>
      </c>
      <c r="D64" s="82">
        <v>1.45</v>
      </c>
      <c r="F64" s="83" t="str">
        <f t="shared" si="4"/>
        <v>1.4</v>
      </c>
      <c r="G64" s="83" t="str">
        <f t="shared" si="4"/>
        <v>0.07</v>
      </c>
      <c r="H64" s="83" t="str">
        <f t="shared" si="4"/>
        <v>1.45</v>
      </c>
      <c r="J64" s="84" t="str">
        <f t="shared" si="5"/>
        <v>8,1.4</v>
      </c>
      <c r="K64" s="84" t="str">
        <f t="shared" si="5"/>
        <v>8,0.07</v>
      </c>
      <c r="L64" s="84" t="str">
        <f t="shared" si="5"/>
        <v>8,1.45</v>
      </c>
    </row>
    <row r="65" spans="1:12">
      <c r="A65" s="81">
        <v>9</v>
      </c>
      <c r="B65" s="82">
        <v>1.5</v>
      </c>
      <c r="C65" s="82">
        <v>0.05</v>
      </c>
      <c r="D65" s="82">
        <v>1.45</v>
      </c>
      <c r="F65" s="83" t="str">
        <f t="shared" si="4"/>
        <v>1.5</v>
      </c>
      <c r="G65" s="83" t="str">
        <f t="shared" si="4"/>
        <v>0.05</v>
      </c>
      <c r="H65" s="83" t="str">
        <f t="shared" si="4"/>
        <v>1.45</v>
      </c>
      <c r="J65" s="84" t="str">
        <f t="shared" si="5"/>
        <v>9,1.5</v>
      </c>
      <c r="K65" s="84" t="str">
        <f t="shared" si="5"/>
        <v>9,0.05</v>
      </c>
      <c r="L65" s="84" t="str">
        <f t="shared" si="5"/>
        <v>9,1.45</v>
      </c>
    </row>
    <row r="66" spans="1:12">
      <c r="A66" s="81">
        <v>10</v>
      </c>
      <c r="B66" s="82">
        <v>1.4</v>
      </c>
      <c r="C66" s="82">
        <v>0.05</v>
      </c>
      <c r="D66" s="82">
        <v>1.45</v>
      </c>
      <c r="F66" s="83" t="str">
        <f t="shared" si="4"/>
        <v>1.4</v>
      </c>
      <c r="G66" s="83" t="str">
        <f t="shared" si="4"/>
        <v>0.05</v>
      </c>
      <c r="H66" s="83" t="str">
        <f t="shared" si="4"/>
        <v>1.45</v>
      </c>
      <c r="J66" s="84" t="str">
        <f t="shared" si="5"/>
        <v>10,1.4</v>
      </c>
      <c r="K66" s="84" t="str">
        <f t="shared" si="5"/>
        <v>10,0.05</v>
      </c>
      <c r="L66" s="84" t="str">
        <f t="shared" si="5"/>
        <v>10,1.45</v>
      </c>
    </row>
    <row r="67" spans="1:12">
      <c r="A67" s="81">
        <v>11</v>
      </c>
      <c r="B67" s="82">
        <v>1.55</v>
      </c>
      <c r="C67" s="82">
        <v>0.05</v>
      </c>
      <c r="D67" s="82">
        <v>1.45</v>
      </c>
      <c r="F67" s="83" t="str">
        <f t="shared" si="4"/>
        <v>1.55</v>
      </c>
      <c r="G67" s="83" t="str">
        <f t="shared" si="4"/>
        <v>0.05</v>
      </c>
      <c r="H67" s="83" t="str">
        <f t="shared" si="4"/>
        <v>1.45</v>
      </c>
      <c r="J67" s="84" t="str">
        <f t="shared" si="5"/>
        <v>11,1.55</v>
      </c>
      <c r="K67" s="84" t="str">
        <f t="shared" si="5"/>
        <v>11,0.05</v>
      </c>
      <c r="L67" s="84" t="str">
        <f t="shared" si="5"/>
        <v>11,1.45</v>
      </c>
    </row>
    <row r="68" spans="1:12">
      <c r="A68" s="81">
        <v>12</v>
      </c>
      <c r="B68" s="82">
        <v>1.55</v>
      </c>
      <c r="C68" s="82">
        <v>0.05</v>
      </c>
      <c r="D68" s="82">
        <v>1.45</v>
      </c>
      <c r="F68" s="83" t="str">
        <f t="shared" si="4"/>
        <v>1.55</v>
      </c>
      <c r="G68" s="83" t="str">
        <f t="shared" si="4"/>
        <v>0.05</v>
      </c>
      <c r="H68" s="83" t="str">
        <f t="shared" si="4"/>
        <v>1.45</v>
      </c>
      <c r="J68" s="84" t="str">
        <f t="shared" si="5"/>
        <v>12,1.55</v>
      </c>
      <c r="K68" s="84" t="str">
        <f t="shared" si="5"/>
        <v>12,0.05</v>
      </c>
      <c r="L68" s="84" t="str">
        <f t="shared" si="5"/>
        <v>12,1.45</v>
      </c>
    </row>
    <row r="69" spans="1:12">
      <c r="A69" s="81">
        <v>13</v>
      </c>
      <c r="B69" s="82">
        <v>1.55</v>
      </c>
      <c r="C69" s="82">
        <v>0.04</v>
      </c>
      <c r="D69" s="82">
        <v>1.45</v>
      </c>
      <c r="F69" s="83" t="str">
        <f t="shared" si="4"/>
        <v>1.55</v>
      </c>
      <c r="G69" s="83" t="str">
        <f t="shared" si="4"/>
        <v>0.04</v>
      </c>
      <c r="H69" s="83" t="str">
        <f t="shared" si="4"/>
        <v>1.45</v>
      </c>
      <c r="J69" s="84" t="str">
        <f t="shared" si="5"/>
        <v>13,1.55</v>
      </c>
      <c r="K69" s="84" t="str">
        <f t="shared" si="5"/>
        <v>13,0.04</v>
      </c>
      <c r="L69" s="84" t="str">
        <f t="shared" si="5"/>
        <v>13,1.45</v>
      </c>
    </row>
    <row r="70" spans="1:12">
      <c r="A70" s="81">
        <v>14</v>
      </c>
      <c r="B70" s="82">
        <v>1.55</v>
      </c>
      <c r="C70" s="82">
        <v>0.01</v>
      </c>
      <c r="D70" s="82">
        <v>1.4</v>
      </c>
      <c r="F70" s="83" t="str">
        <f t="shared" si="4"/>
        <v>1.55</v>
      </c>
      <c r="G70" s="83" t="str">
        <f t="shared" si="4"/>
        <v>0.01</v>
      </c>
      <c r="H70" s="83" t="str">
        <f t="shared" si="4"/>
        <v>1.4</v>
      </c>
      <c r="J70" s="84" t="str">
        <f t="shared" si="5"/>
        <v>14,1.55</v>
      </c>
      <c r="K70" s="84" t="str">
        <f t="shared" si="5"/>
        <v>14,0.01</v>
      </c>
      <c r="L70" s="84" t="str">
        <f t="shared" si="5"/>
        <v>14,1.4</v>
      </c>
    </row>
    <row r="71" spans="1:12">
      <c r="A71" s="81">
        <v>15</v>
      </c>
      <c r="B71" s="82">
        <v>1.55</v>
      </c>
      <c r="C71" s="82">
        <v>7.0000000000000007E-2</v>
      </c>
      <c r="D71" s="82">
        <v>1.4</v>
      </c>
      <c r="F71" s="83" t="str">
        <f t="shared" si="4"/>
        <v>1.55</v>
      </c>
      <c r="G71" s="83" t="str">
        <f t="shared" si="4"/>
        <v>0.07</v>
      </c>
      <c r="H71" s="83" t="str">
        <f t="shared" si="4"/>
        <v>1.4</v>
      </c>
      <c r="J71" s="84" t="str">
        <f t="shared" si="5"/>
        <v>15,1.55</v>
      </c>
      <c r="K71" s="84" t="str">
        <f t="shared" si="5"/>
        <v>15,0.07</v>
      </c>
      <c r="L71" s="84" t="str">
        <f t="shared" si="5"/>
        <v>15,1.4</v>
      </c>
    </row>
    <row r="72" spans="1:12">
      <c r="A72" s="81">
        <v>16</v>
      </c>
      <c r="B72" s="82">
        <v>1.45</v>
      </c>
      <c r="C72" s="82">
        <v>0.09</v>
      </c>
      <c r="D72" s="82">
        <v>1.4</v>
      </c>
      <c r="F72" s="83" t="str">
        <f t="shared" si="4"/>
        <v>1.45</v>
      </c>
      <c r="G72" s="83" t="str">
        <f t="shared" si="4"/>
        <v>0.09</v>
      </c>
      <c r="H72" s="83" t="str">
        <f t="shared" si="4"/>
        <v>1.4</v>
      </c>
      <c r="J72" s="84" t="str">
        <f t="shared" si="5"/>
        <v>16,1.45</v>
      </c>
      <c r="K72" s="84" t="str">
        <f t="shared" si="5"/>
        <v>16,0.09</v>
      </c>
      <c r="L72" s="84" t="str">
        <f t="shared" si="5"/>
        <v>16,1.4</v>
      </c>
    </row>
    <row r="73" spans="1:12">
      <c r="A73" s="81" t="s">
        <v>14</v>
      </c>
      <c r="B73" s="82">
        <v>1.35</v>
      </c>
      <c r="C73" s="82">
        <v>0.03</v>
      </c>
      <c r="D73" s="82">
        <v>1.4</v>
      </c>
      <c r="F73" s="83" t="str">
        <f t="shared" ref="F73" si="6">SUBSTITUTE(VALUE(B73),",",".")</f>
        <v>1.35</v>
      </c>
      <c r="G73" s="83" t="str">
        <f t="shared" ref="G73" si="7">SUBSTITUTE(VALUE(C73),",",".")</f>
        <v>0.03</v>
      </c>
      <c r="H73" s="83" t="str">
        <f t="shared" ref="H73" si="8">SUBSTITUTE(VALUE(D73),",",".")</f>
        <v>1.4</v>
      </c>
      <c r="J73" s="84" t="str">
        <f t="shared" ref="J73" si="9">$A73&amp;","&amp;F73</f>
        <v>B,1.35</v>
      </c>
      <c r="K73" s="84" t="str">
        <f t="shared" ref="K73" si="10">$A73&amp;","&amp;G73</f>
        <v>B,0.03</v>
      </c>
      <c r="L73" s="84" t="str">
        <f t="shared" ref="L73" si="11">$A73&amp;","&amp;H73</f>
        <v>B,1.4</v>
      </c>
    </row>
  </sheetData>
  <mergeCells count="4">
    <mergeCell ref="A1:A2"/>
    <mergeCell ref="B1:D1"/>
    <mergeCell ref="F1:H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KL</vt:lpstr>
      <vt:lpstr>TH</vt:lpstr>
      <vt:lpstr>KL đào, đắp</vt:lpstr>
      <vt:lpstr>Khao sat</vt:lpstr>
      <vt:lpstr>Cao do</vt:lpstr>
      <vt:lpstr>'Khao sat'!Print_Area</vt:lpstr>
      <vt:lpstr>KL!Print_Area</vt:lpstr>
      <vt:lpstr>'KL đào, đắp'!Print_Area</vt:lpstr>
      <vt:lpstr>TH!Print_Area</vt:lpstr>
      <vt:lpstr>'KL đào, đắp'!Print_Titles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2026-07-08T08:48:17Z</cp:lastPrinted>
  <dcterms:created xsi:type="dcterms:W3CDTF">2020-05-06T02:00:20Z</dcterms:created>
  <dcterms:modified xsi:type="dcterms:W3CDTF">2026-07-21T09:04:27Z</dcterms:modified>
</cp:coreProperties>
</file>