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u ky thuat 2016\Tu ky thuat 2016\Phòng  KH - KT\Năm 2026\KH Duy tu BD, SC máy móc M2026\"/>
    </mc:Choice>
  </mc:AlternateContent>
  <xr:revisionPtr revIDLastSave="0" documentId="13_ncr:1_{80DFF185-9060-464C-B9D5-0B5DCB94031B}" xr6:coauthVersionLast="47" xr6:coauthVersionMax="47" xr10:uidLastSave="{00000000-0000-0000-0000-000000000000}"/>
  <bookViews>
    <workbookView xWindow="-120" yWindow="-120" windowWidth="29040" windowHeight="15840" firstSheet="1" activeTab="6" xr2:uid="{00000000-000D-0000-FFFF-FFFF00000000}"/>
  </bookViews>
  <sheets>
    <sheet name="foxz" sheetId="6" state="veryHidden" r:id="rId1"/>
    <sheet name="Bảng kê vật tư T6-2026 KH" sheetId="48" r:id="rId2"/>
    <sheet name="tổng hợp vật tư KH" sheetId="39" r:id="rId3"/>
    <sheet name="BIỂU 01.2 (2)" sheetId="31" state="hidden" r:id="rId4"/>
    <sheet name="BIỂU 01.2" sheetId="29" state="hidden" r:id="rId5"/>
    <sheet name="BIỂU 01.3" sheetId="30" state="hidden" r:id="rId6"/>
    <sheet name="Bảng dự trù  kinh phí " sheetId="49" r:id="rId7"/>
    <sheet name="kênh tưới" sheetId="32" state="hidden" r:id="rId8"/>
    <sheet name="kênh chìm" sheetId="33" state="hidden" r:id="rId9"/>
    <sheet name="BIỂU 01" sheetId="20" state="hidden" r:id="rId10"/>
    <sheet name="BIỂU 02" sheetId="27" state="hidden" r:id="rId11"/>
    <sheet name="BIỂU 03" sheetId="8" state="hidden" r:id="rId12"/>
    <sheet name="BIỂU 04" sheetId="9" state="hidden" r:id="rId13"/>
    <sheet name="BIỂU 05" sheetId="12" state="hidden" r:id="rId14"/>
    <sheet name="BIỂU 06" sheetId="3" state="hidden" r:id="rId15"/>
    <sheet name="BIỂU 07" sheetId="11" state="hidden" r:id="rId16"/>
  </sheets>
  <definedNames>
    <definedName name="_xlnm.Print_Area" localSheetId="1">'Bảng kê vật tư T6-2026 KH'!$A$1:$BD$19</definedName>
    <definedName name="_xlnm.Print_Area" localSheetId="9">'BIỂU 01'!$A$1:$L$43</definedName>
    <definedName name="_xlnm.Print_Area" localSheetId="4">'BIỂU 01.2'!$A$1:$Q$121</definedName>
    <definedName name="_xlnm.Print_Area" localSheetId="3">'BIỂU 01.2 (2)'!$A$1:$Q$121</definedName>
    <definedName name="_xlnm.Print_Area" localSheetId="5">'BIỂU 01.3'!$A$1:$M$24</definedName>
    <definedName name="_xlnm.Print_Area" localSheetId="10">'BIỂU 02'!$A$1:$L$53</definedName>
    <definedName name="_xlnm.Print_Area" localSheetId="11">'BIỂU 03'!$A$1:$L$45</definedName>
    <definedName name="_xlnm.Print_Area" localSheetId="12">'BIỂU 04'!$A$1:$L$48</definedName>
    <definedName name="_xlnm.Print_Area" localSheetId="13">'BIỂU 05'!$A$1:$K$48</definedName>
    <definedName name="_xlnm.Print_Area" localSheetId="14">'BIỂU 06'!$A$1:$Q$47</definedName>
    <definedName name="_xlnm.Print_Area" localSheetId="15">'BIỂU 07'!$A$1:$K$41</definedName>
    <definedName name="_xlnm.Print_Area" localSheetId="8">'kênh chìm'!$A$1:$M$23</definedName>
    <definedName name="_xlnm.Print_Area" localSheetId="7">'kênh tưới'!$A$1:$M$28</definedName>
    <definedName name="_xlnm.Print_Area" localSheetId="2">'tổng hợp vật tư KH'!$A$1:$G$38</definedName>
    <definedName name="_xlnm.Print_Titles" localSheetId="6">'Bảng dự trù  kinh phí '!$5:$5</definedName>
    <definedName name="_xlnm.Print_Titles" localSheetId="1">'Bảng kê vật tư T6-2026 KH'!$3:$4</definedName>
    <definedName name="_xlnm.Print_Titles" localSheetId="4">'BIỂU 01.2'!$9:$10</definedName>
    <definedName name="_xlnm.Print_Titles" localSheetId="3">'BIỂU 01.2 (2)'!$9:$10</definedName>
    <definedName name="_xlnm.Print_Titles" localSheetId="5">'BIỂU 01.3'!$8:$9</definedName>
    <definedName name="_xlnm.Print_Titles" localSheetId="10">'BIỂU 02'!$8:$9</definedName>
    <definedName name="_xlnm.Print_Titles" localSheetId="11">'BIỂU 03'!$8:$9</definedName>
    <definedName name="_xlnm.Print_Titles" localSheetId="12">'BIỂU 04'!$8:$9</definedName>
    <definedName name="_xlnm.Print_Titles" localSheetId="13">'BIỂU 05'!$8:$9</definedName>
    <definedName name="_xlnm.Print_Titles" localSheetId="14">'BIỂU 06'!$9:$10</definedName>
    <definedName name="_xlnm.Print_Titles" localSheetId="7">'kênh tưới'!$8:$9</definedName>
    <definedName name="_xlnm.Print_Titles" localSheetId="2">'tổng hợp vật tư KH'!$6:$6</definedName>
  </definedNames>
  <calcPr calcId="181029"/>
</workbook>
</file>

<file path=xl/calcChain.xml><?xml version="1.0" encoding="utf-8"?>
<calcChain xmlns="http://schemas.openxmlformats.org/spreadsheetml/2006/main">
  <c r="E14" i="48" l="1"/>
  <c r="D8" i="39" s="1"/>
  <c r="F7" i="49" s="1"/>
  <c r="H7" i="49" s="1"/>
  <c r="F14" i="48"/>
  <c r="D9" i="39" s="1"/>
  <c r="F8" i="49" s="1"/>
  <c r="H8" i="49" s="1"/>
  <c r="G14" i="48"/>
  <c r="D10" i="39" s="1"/>
  <c r="F9" i="49" s="1"/>
  <c r="H9" i="49" s="1"/>
  <c r="H14" i="48"/>
  <c r="D11" i="39" s="1"/>
  <c r="F10" i="49" s="1"/>
  <c r="H10" i="49" s="1"/>
  <c r="I14" i="48"/>
  <c r="J14" i="48"/>
  <c r="D12" i="39" s="1"/>
  <c r="F11" i="49" s="1"/>
  <c r="H11" i="49" s="1"/>
  <c r="K14" i="48"/>
  <c r="D13" i="39" s="1"/>
  <c r="F12" i="49" s="1"/>
  <c r="H12" i="49" s="1"/>
  <c r="L14" i="48"/>
  <c r="M14" i="48"/>
  <c r="N14" i="48"/>
  <c r="O14" i="48"/>
  <c r="P14" i="48"/>
  <c r="D14" i="39" s="1"/>
  <c r="F13" i="49" s="1"/>
  <c r="H13" i="49" s="1"/>
  <c r="Q14" i="48"/>
  <c r="D15" i="39" s="1"/>
  <c r="F14" i="49" s="1"/>
  <c r="H14" i="49" s="1"/>
  <c r="R14" i="48"/>
  <c r="D16" i="39" s="1"/>
  <c r="F15" i="49" s="1"/>
  <c r="H15" i="49" s="1"/>
  <c r="S14" i="48"/>
  <c r="D17" i="39" s="1"/>
  <c r="F16" i="49" s="1"/>
  <c r="H16" i="49" s="1"/>
  <c r="T14" i="48"/>
  <c r="D18" i="39" s="1"/>
  <c r="F17" i="49" s="1"/>
  <c r="H17" i="49" s="1"/>
  <c r="U14" i="48"/>
  <c r="V14" i="48"/>
  <c r="D19" i="39" s="1"/>
  <c r="F18" i="49" s="1"/>
  <c r="H18" i="49" s="1"/>
  <c r="W14" i="48"/>
  <c r="D20" i="39" s="1"/>
  <c r="F19" i="49" s="1"/>
  <c r="H19" i="49" s="1"/>
  <c r="X14" i="48"/>
  <c r="Y14" i="48"/>
  <c r="D21" i="39" s="1"/>
  <c r="F20" i="49" s="1"/>
  <c r="H20" i="49" s="1"/>
  <c r="Z14" i="48"/>
  <c r="AA14" i="48"/>
  <c r="D22" i="39" s="1"/>
  <c r="F21" i="49" s="1"/>
  <c r="H21" i="49" s="1"/>
  <c r="AB14" i="48"/>
  <c r="AC14" i="48"/>
  <c r="AD14" i="48"/>
  <c r="AE14" i="48"/>
  <c r="AF14" i="48"/>
  <c r="AG14" i="48"/>
  <c r="AH14" i="48"/>
  <c r="AI14" i="48"/>
  <c r="AJ14" i="48"/>
  <c r="AK14" i="48"/>
  <c r="AL14" i="48"/>
  <c r="AM14" i="48"/>
  <c r="AN14" i="48"/>
  <c r="AO14" i="48"/>
  <c r="AP14" i="48"/>
  <c r="AQ14" i="48"/>
  <c r="D23" i="39" s="1"/>
  <c r="F22" i="49" s="1"/>
  <c r="H22" i="49" s="1"/>
  <c r="AR14" i="48"/>
  <c r="D24" i="39" s="1"/>
  <c r="F23" i="49" s="1"/>
  <c r="H23" i="49" s="1"/>
  <c r="AS14" i="48"/>
  <c r="D25" i="39" s="1"/>
  <c r="F24" i="49" s="1"/>
  <c r="H24" i="49" s="1"/>
  <c r="AT14" i="48"/>
  <c r="D26" i="39" s="1"/>
  <c r="F25" i="49" s="1"/>
  <c r="H25" i="49" s="1"/>
  <c r="AU14" i="48"/>
  <c r="D27" i="39" s="1"/>
  <c r="F26" i="49" s="1"/>
  <c r="H26" i="49" s="1"/>
  <c r="AV14" i="48"/>
  <c r="D28" i="39" s="1"/>
  <c r="F27" i="49" s="1"/>
  <c r="H27" i="49" s="1"/>
  <c r="AW14" i="48"/>
  <c r="AX14" i="48"/>
  <c r="AY14" i="48"/>
  <c r="AZ14" i="48"/>
  <c r="BA14" i="48"/>
  <c r="BB14" i="48"/>
  <c r="D29" i="39" s="1"/>
  <c r="F28" i="49" s="1"/>
  <c r="H28" i="49" s="1"/>
  <c r="D14" i="48"/>
  <c r="D7" i="39" s="1"/>
  <c r="F6" i="49" s="1"/>
  <c r="H6" i="49" s="1"/>
  <c r="H29" i="49" l="1"/>
  <c r="H30" i="49"/>
  <c r="H31" i="49" s="1"/>
  <c r="H32" i="49" s="1"/>
  <c r="BC14" i="48"/>
  <c r="BD14" i="48"/>
  <c r="J17" i="33" l="1"/>
  <c r="J21" i="32"/>
  <c r="E21" i="32"/>
  <c r="D17" i="33" l="1"/>
  <c r="N107" i="31"/>
  <c r="M107" i="31"/>
  <c r="L107" i="31"/>
  <c r="K107" i="31"/>
  <c r="J107" i="31"/>
  <c r="I107" i="31"/>
  <c r="H107" i="31"/>
  <c r="G107" i="31"/>
  <c r="F107" i="31"/>
  <c r="E107" i="31"/>
  <c r="Q75" i="31"/>
  <c r="C113" i="31" s="1"/>
  <c r="P75" i="31"/>
  <c r="C112" i="31" s="1"/>
  <c r="O75" i="31"/>
  <c r="C111" i="31" s="1"/>
  <c r="N75" i="31"/>
  <c r="C110" i="31" s="1"/>
  <c r="F110" i="31" s="1"/>
  <c r="M75" i="31"/>
  <c r="C109" i="31" s="1"/>
  <c r="F109" i="31" s="1"/>
  <c r="F75" i="31"/>
  <c r="F107" i="29"/>
  <c r="G107" i="29"/>
  <c r="H107" i="29"/>
  <c r="I107" i="29"/>
  <c r="J107" i="29"/>
  <c r="K107" i="29"/>
  <c r="L107" i="29"/>
  <c r="M107" i="29"/>
  <c r="N107" i="29"/>
  <c r="E107" i="29"/>
  <c r="F75" i="29" l="1"/>
  <c r="N75" i="29"/>
  <c r="C110" i="29" s="1"/>
  <c r="F110" i="29" s="1"/>
  <c r="O75" i="29"/>
  <c r="C111" i="29" s="1"/>
  <c r="P75" i="29"/>
  <c r="C112" i="29" s="1"/>
  <c r="Q75" i="29"/>
  <c r="C113" i="29" s="1"/>
  <c r="M75" i="29"/>
  <c r="C109" i="29" s="1"/>
  <c r="F109" i="29" s="1"/>
  <c r="I39" i="12" l="1"/>
  <c r="F10" i="9" l="1"/>
  <c r="J45" i="27"/>
</calcChain>
</file>

<file path=xl/sharedStrings.xml><?xml version="1.0" encoding="utf-8"?>
<sst xmlns="http://schemas.openxmlformats.org/spreadsheetml/2006/main" count="995" uniqueCount="455">
  <si>
    <t>TT</t>
  </si>
  <si>
    <t>Tên công trình</t>
  </si>
  <si>
    <t>Địa điểm</t>
  </si>
  <si>
    <t>Hiện trạng</t>
  </si>
  <si>
    <t>Ghi chú</t>
  </si>
  <si>
    <t>Loại máy</t>
  </si>
  <si>
    <t>Công suất</t>
  </si>
  <si>
    <t>I</t>
  </si>
  <si>
    <t>Cải tạo, nâng cấp trạm bơm điện</t>
  </si>
  <si>
    <t>II</t>
  </si>
  <si>
    <t>Xây dựng nhà quản lý trạm bơm</t>
  </si>
  <si>
    <t>TỔNG CỘNG</t>
  </si>
  <si>
    <t>CÔNG TY TNHH MTV KHAI THÁC CÔNG TRÌNH THỦY LỢI ĐA ĐỘ</t>
  </si>
  <si>
    <t>Năm xây dựng</t>
  </si>
  <si>
    <t>Kinh phí 
(Triệu đồng)</t>
  </si>
  <si>
    <t>Hình ảnh hiện trạng</t>
  </si>
  <si>
    <t>Quy mô
 nâng cấp</t>
  </si>
  <si>
    <t>Thứ tự
 ưu tiên</t>
  </si>
  <si>
    <t>Vị trí</t>
  </si>
  <si>
    <t>Quy mô</t>
  </si>
  <si>
    <t>Tình trạng xuống cấp</t>
  </si>
  <si>
    <t>Chiều dài</t>
  </si>
  <si>
    <t>Tên trạm bơm</t>
  </si>
  <si>
    <t>Q
( m3/h )</t>
  </si>
  <si>
    <t>P
( Kw )</t>
  </si>
  <si>
    <t>Dầu
nhờn</t>
  </si>
  <si>
    <t>Dầu
DieZel</t>
  </si>
  <si>
    <t>Mỡ
các loại</t>
  </si>
  <si>
    <t>Sợi
Amiăng</t>
  </si>
  <si>
    <t>Giẻ lau</t>
  </si>
  <si>
    <t>Tên cống</t>
  </si>
  <si>
    <t>Thiết bị đóng mở</t>
  </si>
  <si>
    <t>Biểu số 05</t>
  </si>
  <si>
    <t>Các cống bờ Đa Độ</t>
  </si>
  <si>
    <t>Các cống đầu kênh</t>
  </si>
  <si>
    <t>Quy mô
cải tạo, nâng cấp</t>
  </si>
  <si>
    <t>Biểu số 06</t>
  </si>
  <si>
    <t>Các công trình Trạm bơm</t>
  </si>
  <si>
    <t>Các công trình Cống</t>
  </si>
  <si>
    <t>Hiện trạng máy móc, thiết bị</t>
  </si>
  <si>
    <t>Quy mô sửa chữa</t>
  </si>
  <si>
    <t>Loại máy móc, thiết bị</t>
  </si>
  <si>
    <t>Năm sửa chữa gần đây nhất</t>
  </si>
  <si>
    <t>Biểu số 01</t>
  </si>
  <si>
    <t>Biểu số 02</t>
  </si>
  <si>
    <t>Biểu số 03</t>
  </si>
  <si>
    <t>Biểu số 04</t>
  </si>
  <si>
    <t>Biểu số 07</t>
  </si>
  <si>
    <r>
      <t xml:space="preserve">CÔNG HÒA XÃ HỘI CHỦ NGHĨA VIỆT NAM
</t>
    </r>
    <r>
      <rPr>
        <b/>
        <sz val="12"/>
        <color theme="1"/>
        <rFont val="Times New Roman"/>
        <family val="1"/>
      </rPr>
      <t>Độc lập - Tự do - Hạnh phúc</t>
    </r>
  </si>
  <si>
    <t>CỘNG HÒA XÃ HỘI CHỦ NGHĨA ViỆT NAM</t>
  </si>
  <si>
    <t>Độc lập- Tự do- Hạnh Phúc</t>
  </si>
  <si>
    <t>Trục ngang</t>
  </si>
  <si>
    <r>
      <t xml:space="preserve">CÔNG HÒA XÃ HỘI CHỦ NGHĨA VIỆT NAM
</t>
    </r>
    <r>
      <rPr>
        <b/>
        <sz val="9"/>
        <color indexed="8"/>
        <rFont val="Times New Roman"/>
        <family val="1"/>
      </rPr>
      <t>Độc lập - Tự do - Hạnh phúc</t>
    </r>
  </si>
  <si>
    <t>S
phục vụ
( ha/vụ )</t>
  </si>
  <si>
    <t>Thời gian
để tưới</t>
  </si>
  <si>
    <t>Định mức</t>
  </si>
  <si>
    <t>Diện tích
( ha )</t>
  </si>
  <si>
    <t>Dầu, 
nhờn</t>
  </si>
  <si>
    <t>CỘNG HÒA XÃ HỘI CHỦ NGHĨA VIỆT NAM</t>
  </si>
  <si>
    <t>Xã Thụy Hương</t>
  </si>
  <si>
    <t>Trạm bơm xuống cấp</t>
  </si>
  <si>
    <t>Nâng cấp trạm bơm Trà Phương 2</t>
  </si>
  <si>
    <t>Người tổng hợp</t>
  </si>
  <si>
    <t>(Kèm theo Thông báo số …../TB- TLĐ ngày …../8/2022)</t>
  </si>
  <si>
    <t>…………………………….</t>
  </si>
  <si>
    <t>Người lập</t>
  </si>
  <si>
    <t>………………………..</t>
  </si>
  <si>
    <t>Kinh phí dự kiến
(Triệu đồng)</t>
  </si>
  <si>
    <t>…</t>
  </si>
  <si>
    <t>……………………………………………..</t>
  </si>
  <si>
    <t>……………………….</t>
  </si>
  <si>
    <t>……………………………………….</t>
  </si>
  <si>
    <t>…………………………………</t>
  </si>
  <si>
    <t>…………………………</t>
  </si>
  <si>
    <t>………………….</t>
  </si>
  <si>
    <t>KẾ HOẠCH SỬA CHỮA CÁC TUYẾN KÊNH CẤP 1, 2 NĂM 2023</t>
  </si>
  <si>
    <t>…………………</t>
  </si>
  <si>
    <t>…………………………..</t>
  </si>
  <si>
    <t>……………………</t>
  </si>
  <si>
    <t>KẾ HOẠCH BẢO TRÌ, BẢO DƯỠNG MÁY MÓC THIẾT BỊ NĂM 2023</t>
  </si>
  <si>
    <t xml:space="preserve">I.  VẬT TƯ, NHIÊN LIỆU BẢO DƯỠNG TRẠM BƠM ĐIỆN </t>
  </si>
  <si>
    <t>Số
tổ máy</t>
  </si>
  <si>
    <t>Tổng (I):</t>
  </si>
  <si>
    <t>Tổng (II):</t>
  </si>
  <si>
    <t>Tổng cộng (I+II):</t>
  </si>
  <si>
    <t>Số cửa cống</t>
  </si>
  <si>
    <t>Dầu nhờn</t>
  </si>
  <si>
    <t>Dầu Diezel</t>
  </si>
  <si>
    <t>Mỡ các loại</t>
  </si>
  <si>
    <t>KẾ HOẠCH SỬA CHỮA MÁY MÓC, THIẾT BỊ NĂM 2023</t>
  </si>
  <si>
    <t>KẾ HOẠCH SỬA CHỮA  CÁC TUYẾN KÊNH TƯỚI SAU TRẠM BƠM NĂM 2023</t>
  </si>
  <si>
    <t>Biểu số 01.2</t>
  </si>
  <si>
    <t xml:space="preserve">II. VẬT TƯ, NHIÊN LIỆU, BẢO DƯỠNG MÁY ĐÓNG MỞ </t>
  </si>
  <si>
    <t>II. VẬT TƯ, NHIÊN LIỆU, BẢO DƯỠNG MÁY ĐÓNG MỞ</t>
  </si>
  <si>
    <t>Quy mô
 sửa chữa</t>
  </si>
  <si>
    <t>DANH MỤC SỬA CHỮA CÁC CÔNG TRÌNH CẤP BÁCH PHỤC VỤ SẢN XUẤT NÔNG NGHIỆP VỤ MÙA 2022</t>
  </si>
  <si>
    <t>BẢNG TỔNG HỢP BẢO DƯỠNG MÁY MÓC THIẾT BỊ PHỤC VỤ SẢN XUẤT NÔNG NGHIỆP VỤ MÙA 2022</t>
  </si>
  <si>
    <t>KẾ HOẠCH SỬA CHỮA CÁC TRẠM BƠM ĐIỆN, NHÀ QUẢN LÝ TRẠM BƠM NĂM 2023</t>
  </si>
  <si>
    <t>KẾ HOẠCH SỬA CHỮA CÁC CỐNG BỜ ĐA ĐỘ, CỐNG ĐẦU KÊNH, CỐNG TRÊN KÊNH NĂM 2023</t>
  </si>
  <si>
    <t>KẾ HOẠCH SỬA CHỮA CÁC TRỤ SỞ LÀM VIỆC NĂM 2023</t>
  </si>
  <si>
    <t>TRẠMKTCTTL KIẾN THỤY</t>
  </si>
  <si>
    <t>Kiến Thụy, ngày     tháng 8 năm 2022</t>
  </si>
  <si>
    <t>TRƯỞNG TRẠM</t>
  </si>
  <si>
    <t>TRẠM KTCTTL KIẾN THỤY</t>
  </si>
  <si>
    <t xml:space="preserve">TRẠM KTCTTL KIẾN THỤY
</t>
  </si>
  <si>
    <t xml:space="preserve">TRƯỞNG TRẠM </t>
  </si>
  <si>
    <t>Kiến Thụy, ngày      tháng     năm 2022</t>
  </si>
  <si>
    <t>Kiến Thụy, ngày        tháng      năm 2022</t>
  </si>
  <si>
    <t>TRẠM KTCTTL KIẾN THỤY.</t>
  </si>
  <si>
    <t>Kiến Thụy, ngày        tháng     năm 2022</t>
  </si>
  <si>
    <t>TRẠM KTCTL KIẾN THỤY</t>
  </si>
  <si>
    <t>Kiến Thụy, ngày           tháng 8 năm 2022</t>
  </si>
  <si>
    <t>TRẠM KTCTTK KIẾN THỤY</t>
  </si>
  <si>
    <t>Kiến Thụy+11:31, ngày     tháng 8 năm 2022</t>
  </si>
  <si>
    <t>Kiến Thụy ngày           tháng 8 năm 2022</t>
  </si>
  <si>
    <t>Đại Hợp 1</t>
  </si>
  <si>
    <t>Các công trình cống dưới đê, cống bờ Đa Độ, cống đầu kênh, cống trên kênh cấp I, nhà quản lý cống, văn phòng trụ sở</t>
  </si>
  <si>
    <t>Tân Trào</t>
  </si>
  <si>
    <t>Đại Hà</t>
  </si>
  <si>
    <t>Sửa chữa</t>
  </si>
  <si>
    <t>Thị trấn Núi Đối</t>
  </si>
  <si>
    <t>100m2</t>
  </si>
  <si>
    <t>Mái nhà bị ngấm dột, trần nhà bị hỏng</t>
  </si>
  <si>
    <t>Thay thế cửa sổ, cửa đi của 1 số phòng làm việc, nhà quản lý, nhà máy trạm bơm, cống của công trình trên địa bàn huyện Kiến Thụy</t>
  </si>
  <si>
    <t>Huyện Kiến Thụy</t>
  </si>
  <si>
    <t>Theo hiện trạng thực tế</t>
  </si>
  <si>
    <t>Cánh cửa gỗ bị mục, mọt, hỏng</t>
  </si>
  <si>
    <t xml:space="preserve">Các công trình trạm bơm điện </t>
  </si>
  <si>
    <t>III</t>
  </si>
  <si>
    <t>Các công trình kênh tưới sau trạm bơm</t>
  </si>
  <si>
    <t>Kênh tưới sau TB Đa Ngư</t>
  </si>
  <si>
    <t>Kênh tưới sau TB Đoàn Xá 1</t>
  </si>
  <si>
    <t>Các công trình giải tỏa, nạo vét, đắp bờ kênh cấp I</t>
  </si>
  <si>
    <t>IV</t>
  </si>
  <si>
    <t>Kênh hút TB Úc Gián</t>
  </si>
  <si>
    <t>Kênh hút TB Tân Trào</t>
  </si>
  <si>
    <t>Lòng kênh nông đầy và bị 
co hẹp</t>
  </si>
  <si>
    <t>Thụy Hương</t>
  </si>
  <si>
    <t>Đại Hợp 2</t>
  </si>
  <si>
    <t>Đầm Chợ</t>
  </si>
  <si>
    <t>Nãi Sơn 3</t>
  </si>
  <si>
    <t>Cao Hòa</t>
  </si>
  <si>
    <t>Đoàn Xá 2</t>
  </si>
  <si>
    <t>Úc Gián</t>
  </si>
  <si>
    <t>Du Lễ 2</t>
  </si>
  <si>
    <t>Tú Đôi 1</t>
  </si>
  <si>
    <t>Tú Đôi 2</t>
  </si>
  <si>
    <t>Cửa In</t>
  </si>
  <si>
    <t>Vườn Cây</t>
  </si>
  <si>
    <t>Cẩm Hoàn</t>
  </si>
  <si>
    <t>Bắc Sơn</t>
  </si>
  <si>
    <t>Tam Kiệt</t>
  </si>
  <si>
    <t>Đại Đồng 2</t>
  </si>
  <si>
    <t>Đồng Quan</t>
  </si>
  <si>
    <t>Đại Đồng 1</t>
  </si>
  <si>
    <t>Đức Phong</t>
  </si>
  <si>
    <t>Mai Dương</t>
  </si>
  <si>
    <t>Đầu Voi</t>
  </si>
  <si>
    <t>Ngũ Đoan</t>
  </si>
  <si>
    <t>Núi Đối</t>
  </si>
  <si>
    <t>Trà Phương 1</t>
  </si>
  <si>
    <t>Đại Trà</t>
  </si>
  <si>
    <t>Kim Đới</t>
  </si>
  <si>
    <t>Cống Ngũ Đoan</t>
  </si>
  <si>
    <t xml:space="preserve">Nãi Sơn 1 </t>
  </si>
  <si>
    <t>Nãi Sơn 2</t>
  </si>
  <si>
    <t>Lê Xá</t>
  </si>
  <si>
    <t>Cây Đa</t>
  </si>
  <si>
    <t>Đông Tác</t>
  </si>
  <si>
    <t>Đoàn Xá 1</t>
  </si>
  <si>
    <t>Tiến Lập</t>
  </si>
  <si>
    <t>Lão Phú 1</t>
  </si>
  <si>
    <t xml:space="preserve">Lão phú 2 </t>
  </si>
  <si>
    <t>Lão Phong</t>
  </si>
  <si>
    <t>Gò Ngô</t>
  </si>
  <si>
    <t xml:space="preserve"> Chùa Ngoài </t>
  </si>
  <si>
    <t>Đa Ngư</t>
  </si>
  <si>
    <t>Kỳ Sơn</t>
  </si>
  <si>
    <t>Gốc Đa</t>
  </si>
  <si>
    <t>Phương Đôi</t>
  </si>
  <si>
    <t>Trà Phương 2</t>
  </si>
  <si>
    <t xml:space="preserve"> Đội 6 </t>
  </si>
  <si>
    <t xml:space="preserve">Mả Giềng </t>
  </si>
  <si>
    <t>Cửa Đăng</t>
  </si>
  <si>
    <t>Xuân La</t>
  </si>
  <si>
    <t xml:space="preserve">Văn Cao </t>
  </si>
  <si>
    <t>Lò Ngói</t>
  </si>
  <si>
    <t>Du Lễ 3</t>
  </si>
  <si>
    <t>Sau Kho</t>
  </si>
  <si>
    <t>Hòa Liễu</t>
  </si>
  <si>
    <t>Xuân Úc</t>
  </si>
  <si>
    <t>Xuân Chiếng 1</t>
  </si>
  <si>
    <t>Xuân Chiếng 2</t>
  </si>
  <si>
    <t>Đồng Ca</t>
  </si>
  <si>
    <t>Xuân Đông</t>
  </si>
  <si>
    <t>Xuân Đoài</t>
  </si>
  <si>
    <t>Lạng Côn</t>
  </si>
  <si>
    <t>Minh Tân 1</t>
  </si>
  <si>
    <t>Minh Tân 2</t>
  </si>
  <si>
    <t>Cống Dưới đê</t>
  </si>
  <si>
    <t>Cống TB Đông Tác</t>
  </si>
  <si>
    <t>Cống Đông Tác</t>
  </si>
  <si>
    <t>Cống Nam Hải</t>
  </si>
  <si>
    <t>Cống Thông</t>
  </si>
  <si>
    <t>Cống Thống</t>
  </si>
  <si>
    <t>Cống Đa Ngư</t>
  </si>
  <si>
    <t>Cống Kim Sơn ( Mom Hầu )</t>
  </si>
  <si>
    <t xml:space="preserve">Cống Đồng Thẻo </t>
  </si>
  <si>
    <t>Cống Hòa Bình</t>
  </si>
  <si>
    <t>Cống Xuân Quan</t>
  </si>
  <si>
    <t>Cống Đáy</t>
  </si>
  <si>
    <r>
      <t xml:space="preserve">CÔNG HÒA XÃ HỘI CHỦ NGHĨA VIỆT NAM
</t>
    </r>
    <r>
      <rPr>
        <b/>
        <sz val="12"/>
        <color indexed="8"/>
        <rFont val="Times New Roman"/>
        <family val="1"/>
      </rPr>
      <t>Độc lập - Tự do - Hạnh phúc</t>
    </r>
  </si>
  <si>
    <t xml:space="preserve">Cống Trên kênh </t>
  </si>
  <si>
    <t>Đập Đầm Tám</t>
  </si>
  <si>
    <t>Cống Bè Lang</t>
  </si>
  <si>
    <t>Cống Bè Lang 1</t>
  </si>
  <si>
    <t>Cống Ông Ghi</t>
  </si>
  <si>
    <t>Cống Ông Bèn</t>
  </si>
  <si>
    <t xml:space="preserve">Cống Đầu kênh hút TB Đoàn
 Xá 1 </t>
  </si>
  <si>
    <t>Cống C6 ( Cuối Kênh 
Đông Tác )</t>
  </si>
  <si>
    <t>Cống Ông Do ( Bờ trái Kênh 
Đông Tác )</t>
  </si>
  <si>
    <t>Cống Vĩnh ( Trên kênh 
Đồng Thẻo )</t>
  </si>
  <si>
    <t>Cống Đầu kênh hút TB Bắc Sơn ( Bờ trái Kênh Đồng Thẻo 2 )</t>
  </si>
  <si>
    <t>Đập Nhân ( Trên kênh Cống 
Thống 1 )</t>
  </si>
  <si>
    <t>Cống Ông Rốp ( Bờ trái Kênh Cống Thống 1 )</t>
  </si>
  <si>
    <t>Cống Ông Thụ ( Bờ Phải Kênh Cống Thống 1 )</t>
  </si>
  <si>
    <t>Cống Lô Cốt ( Bờ Phải Kênh cống Ngũ Đoan )</t>
  </si>
  <si>
    <t>Cống Mục Đồng ( Trên kênh Mai Dương 1 )</t>
  </si>
  <si>
    <t>V0</t>
  </si>
  <si>
    <t>V3</t>
  </si>
  <si>
    <t>V5</t>
  </si>
  <si>
    <t>Tời 5 T</t>
  </si>
  <si>
    <t>Tời 6 T</t>
  </si>
  <si>
    <t>Pa Lăng</t>
  </si>
  <si>
    <t>kg</t>
  </si>
  <si>
    <t>lít</t>
  </si>
  <si>
    <t xml:space="preserve"> -Khối lượng riêng của dầu nhờn là 0,8 kg/lít</t>
  </si>
  <si>
    <t xml:space="preserve"> -Khối lượng riêng của dầu diezel là 0,832 kg/lít</t>
  </si>
  <si>
    <t>3- Tổng hợp Lượng vật tư, nhiên liệu bảo dưỡng máy móc thiết bị vụ mùa năm 2022</t>
  </si>
  <si>
    <t>Dầu DieZel</t>
  </si>
  <si>
    <t>Sợi Amiăng</t>
  </si>
  <si>
    <t>kg (tương ứng )</t>
  </si>
  <si>
    <t>Kích thước</t>
  </si>
  <si>
    <t>Nội dung sửa chữa</t>
  </si>
  <si>
    <t>100 m2</t>
  </si>
  <si>
    <t>3086 m</t>
  </si>
  <si>
    <t>770 m</t>
  </si>
  <si>
    <t>95 m2</t>
  </si>
  <si>
    <t>Đoạn từ  từ bể xả về phía cuối tuyến 250 m: Tường nghiêng, đứt tách chân, vữa trát tróc dụng, hông
 còn áp trúc</t>
  </si>
  <si>
    <t>250 m</t>
  </si>
  <si>
    <t>- 17 m
- 523 m</t>
  </si>
  <si>
    <t>- Xây mới
- Nâng cấp</t>
  </si>
  <si>
    <t>Sửa chữa , nâng cấp</t>
  </si>
  <si>
    <t>119 m</t>
  </si>
  <si>
    <t>265 m</t>
  </si>
  <si>
    <t>Nạo vét</t>
  </si>
  <si>
    <t>- Đổ vỡ không thể sử dụng 17m
- Đoạn từ bể xả rẽ về 2 phía , dài 523 m: một số chỗ tường nghiêng, tách chân tường với đáy, vữa trát tróc dụng, một bên một số chỗ không còn áp trúc</t>
  </si>
  <si>
    <t>Thay mới</t>
  </si>
  <si>
    <t>Xã Tân Trào</t>
  </si>
  <si>
    <t>Xã Đoàn Xá</t>
  </si>
  <si>
    <t>Xã Đại Hợp</t>
  </si>
  <si>
    <t>Sửa chữa chống dột, trần mái nhà tầng 2 khu nhà làm việc đ/c Trạm trưởng</t>
  </si>
  <si>
    <t>Xã Đại Hà</t>
  </si>
  <si>
    <t>Xã Kiến Quốc</t>
  </si>
  <si>
    <t>Xã Thuận Thiên</t>
  </si>
  <si>
    <t>Xã Tân trào</t>
  </si>
  <si>
    <t>Sữa chữa</t>
  </si>
  <si>
    <t>Kênh tưới sau TB Tú Đôi1</t>
  </si>
  <si>
    <t>Đoạn từ bể xả đến cầu máng 380m dò đáy, nứt tường, không có áp trúc</t>
  </si>
  <si>
    <t>380 m</t>
  </si>
  <si>
    <t>1106 m</t>
  </si>
  <si>
    <t>CÔNG HÒA XÃ HỘI CHỦ NGHĨA VIỆT NAM
Độc lập - Tự do - Hạnh phúc</t>
  </si>
  <si>
    <t xml:space="preserve">Cống Đầu kênh hút TB Đoàn Xá 1 </t>
  </si>
  <si>
    <t>Cống C6 ( Cuối Kênh Đông Tác )</t>
  </si>
  <si>
    <t>Cống Ông Do ( Bờ trái Kênh Đông Tác )</t>
  </si>
  <si>
    <t>Cống Vĩnh ( Trên kênh Đồng Thẻo )</t>
  </si>
  <si>
    <t>Đập Nhân ( Trên kênh Cống Thống 1 )</t>
  </si>
  <si>
    <t>Xã Đại Đồng</t>
  </si>
  <si>
    <t>CỘNG HÒA XÃ HỘI CHỦ NGHĨA VIỆT NAM
Độc lập - Tự do - Hạnh phúc</t>
  </si>
  <si>
    <t xml:space="preserve">KẾ HOẠCH SỬA CHỮA CẤP BÁCH </t>
  </si>
  <si>
    <t xml:space="preserve"> CÁC TUYẾN KÊNH TƯỚI SAU TRẠM BƠM VỤ MÙA NĂM 2023</t>
  </si>
  <si>
    <t>Ghi chú 
(Tên tuyến kênh tưới sau TB)</t>
  </si>
  <si>
    <t>Tình hình xử lý</t>
  </si>
  <si>
    <t>Quy mô
(m)</t>
  </si>
  <si>
    <t xml:space="preserve">Nội dung sửa chữa </t>
  </si>
  <si>
    <t>Kích thước
(m)</t>
  </si>
  <si>
    <t>Kênh tưới sau TB Đại Hợp 1</t>
  </si>
  <si>
    <t>Đáy kênh: Nứt, sụt, rò rỉ. Tường kênh: Nghiêng, đổ vỡ nhiều đoạn, nứt dọc tường</t>
  </si>
  <si>
    <t>K.c1 - 2 TB Đại Hợp 1( Từ vị trí cách bể xả 145m : K0+145 đến K0+375) đoạn sát đường nhựa hướng về TB Đại Hợp 2</t>
  </si>
  <si>
    <t>Kênh tưới sau TB Sau Kho</t>
  </si>
  <si>
    <t xml:space="preserve">Xã Du Lễ </t>
  </si>
  <si>
    <t>Vỡ 1 bên tường máng</t>
  </si>
  <si>
    <t>K.c 1 - 1 TB Sau Kho. Vị trí cách bể xả 40 m</t>
  </si>
  <si>
    <t>Đã xử lý</t>
  </si>
  <si>
    <t>Kênh tưới sau TB Kỳ Sơn</t>
  </si>
  <si>
    <t>K.c 1 - 1 TB Kỳ Sơn. Vị trí cách bể xả 100 m</t>
  </si>
  <si>
    <t>Bể xả TB Trà Phương 1</t>
  </si>
  <si>
    <t xml:space="preserve">Nứt tường, dò đáy, tụt đáy bể xả, thất thoát nước </t>
  </si>
  <si>
    <t>BxH = 1,9x 1,5</t>
  </si>
  <si>
    <t>Bể xả TB Minh Tân 2</t>
  </si>
  <si>
    <t>Xã Minh Tân</t>
  </si>
  <si>
    <t>- Sửa chữa xây tường
- Láng đáy</t>
  </si>
  <si>
    <t>- BxLxH= 3x30x1,5
- S = 45 m2</t>
  </si>
  <si>
    <t>Bể xả TB Đức Phong</t>
  </si>
  <si>
    <t>- BxLxH= 2,4x10x1,3
- S = 26 m2</t>
  </si>
  <si>
    <t>Kênh tưới sau TB Lão Phú 2</t>
  </si>
  <si>
    <t>Xã Tân Phong</t>
  </si>
  <si>
    <t>K.c1 - 3 TB Lão Phú 2 ( Từ vị đầu tuyến : K0 đến K0 + 225) ngay sát đường bê tông</t>
  </si>
  <si>
    <t>Kênh tưới sau TB Đại Hà</t>
  </si>
  <si>
    <t>K.c1 - 1 TB Đại Hà ( Từ vị trí bể xả  : K0 đến K0+563)</t>
  </si>
  <si>
    <t>Kênh tưới sau TB Mả Giềng</t>
  </si>
  <si>
    <t>K.c1 - 3 TB Mả Giềng ( cả tuyến Kc 1-3 )</t>
  </si>
  <si>
    <t>Kênh tưới sau TB Gốc Đa</t>
  </si>
  <si>
    <t xml:space="preserve"> </t>
  </si>
  <si>
    <t>K.c1 TB Gốc Đa ( Từ bể xả đến hết tuyến )</t>
  </si>
  <si>
    <t>Vũ Hữu Trung</t>
  </si>
  <si>
    <t>Phạm Thị Diễm Hương</t>
  </si>
  <si>
    <t>Độc lập - Tự do - Hạnh Phúc</t>
  </si>
  <si>
    <t>CÁC TUYẾN KÊNH CẤP 1, 2 VỤ MÙA NĂM 2023</t>
  </si>
  <si>
    <t>Chiều dài
(m)</t>
  </si>
  <si>
    <t>Chiều dài 
(m)</t>
  </si>
  <si>
    <t>Lòng kênh nông đầy, co hẹp</t>
  </si>
  <si>
    <t>Nạo vét , đắp bở</t>
  </si>
  <si>
    <t>Kênh Minh Tân 1</t>
  </si>
  <si>
    <t>Xã Minh Tân</t>
  </si>
  <si>
    <t>Đoạn từ TB Minh Tân 1 đến Cống Vịt : 2110m lòng kênh nông đầy</t>
  </si>
  <si>
    <t>Kênh Đại Trà 1</t>
  </si>
  <si>
    <t>Xã Đông Phương</t>
  </si>
  <si>
    <t>Kênh hút TB Kỳ Sơn</t>
  </si>
  <si>
    <t>Kênh Đức Phong 1</t>
  </si>
  <si>
    <t>Đoạn từ cống ông Đằng đến tiếp giáp p. Hòa Nghĩa - q.Dương Kinh : 2462 m Lòng kênh nông đầy, co hẹp</t>
  </si>
  <si>
    <t>Kênh ngăn mặn Đại Hợp</t>
  </si>
  <si>
    <t>Xã Đại Hợp</t>
  </si>
  <si>
    <t>Đoạn từ đường thanh niên đến nút giao với kênh Đông Tác : 2053m . Lòng kênh nông đầy</t>
  </si>
  <si>
    <t xml:space="preserve">Kênh tưới sau TB Tân Trào </t>
  </si>
  <si>
    <r>
      <t>K.c 1 TB Tân Trào. Vị trí cách bể xả</t>
    </r>
    <r>
      <rPr>
        <sz val="11"/>
        <color rgb="FFFF0000"/>
        <rFont val="Times New Roman"/>
        <family val="1"/>
      </rPr>
      <t xml:space="preserve"> 300</t>
    </r>
    <r>
      <rPr>
        <sz val="11"/>
        <rFont val="Times New Roman"/>
        <family val="1"/>
      </rPr>
      <t xml:space="preserve"> m</t>
    </r>
  </si>
  <si>
    <t>Kênh cống Thống 1</t>
  </si>
  <si>
    <t>Xã Đại Hà, Xã Tân Trào</t>
  </si>
  <si>
    <t xml:space="preserve">Đoạn từ TB Cửa In đến cống ông Thụ chiều dài 733 m lòng kênh nông đầy, co hẹp </t>
  </si>
  <si>
    <t>Đoạn từ cống sau chùa Lạng Côn đến cống Chéo: 1870m lòng kênh nông đầy , ùn tắc nặng.</t>
  </si>
  <si>
    <t>Kiến Thụy, ngày     tháng    năm 2023</t>
  </si>
  <si>
    <t>Kiến Thụy, ngày    tháng     năm 2023</t>
  </si>
  <si>
    <t>Chưa xử lý</t>
  </si>
  <si>
    <r>
      <t xml:space="preserve">C.TY TNHH MTV KHAI THÁC CTTL ĐA ĐỘ
</t>
    </r>
    <r>
      <rPr>
        <b/>
        <sz val="12"/>
        <rFont val="Times New Roman"/>
        <family val="1"/>
      </rPr>
      <t>TRẠM KTCTTL KIẾN THỤY</t>
    </r>
  </si>
  <si>
    <r>
      <t xml:space="preserve">CỘNG HÒA XÃ HỘI CHỦ NGHĨA VIỆT NAM
</t>
    </r>
    <r>
      <rPr>
        <b/>
        <sz val="12"/>
        <rFont val="Times New Roman"/>
        <family val="1"/>
      </rPr>
      <t>Độc Lập - Tự do - Hạnh Phúc</t>
    </r>
  </si>
  <si>
    <t>Tên vật tư</t>
  </si>
  <si>
    <t>Đơn vị</t>
  </si>
  <si>
    <t>Khối lượng</t>
  </si>
  <si>
    <t>Đơn giá
( đ )</t>
  </si>
  <si>
    <t>Thành tiền
( đ )</t>
  </si>
  <si>
    <t>Cái</t>
  </si>
  <si>
    <t>Tròn số</t>
  </si>
  <si>
    <t>TRẠM KTCTTL KIẾN THỤY
TRƯỞNG TRẠM</t>
  </si>
  <si>
    <t>NGƯỜI LẬP</t>
  </si>
  <si>
    <t>Nguyễn Công Tứ</t>
  </si>
  <si>
    <t xml:space="preserve">TỔNG HỢP KHỐI LƯỢNG </t>
  </si>
  <si>
    <t>Tên trạm bơm, Cống</t>
  </si>
  <si>
    <t>Bu long (cái)</t>
  </si>
  <si>
    <t>Gioăng cao su (cái)</t>
  </si>
  <si>
    <t>Bi bơm 6310 cầu + côn
( Bộ )</t>
  </si>
  <si>
    <t>Bi bơm 6313 - 7314 cầu+côn
( Bộ )</t>
  </si>
  <si>
    <t>Cao su các đăng D350 ( Cái )</t>
  </si>
  <si>
    <t>Bulong các đăng (cái)</t>
  </si>
  <si>
    <t>Bạc trục máy
( bộ )</t>
  </si>
  <si>
    <t>Cánh quạt bơm
( cái )</t>
  </si>
  <si>
    <t>Bi động cơ (Vòng)</t>
  </si>
  <si>
    <t>Cốt đồng Nhôm</t>
  </si>
  <si>
    <t>Đồng hồ A
(Cái)</t>
  </si>
  <si>
    <t>Đồng hồ V
(Cái)</t>
  </si>
  <si>
    <t>Buồng hút
( cái )</t>
  </si>
  <si>
    <t>Tiện trục bơm
( cái )</t>
  </si>
  <si>
    <t>Gối đỡ bạc ( Cái )</t>
  </si>
  <si>
    <t>Buli máy bơm 1200 (Cái)</t>
  </si>
  <si>
    <t>Bầu dầu 1200 ( Cái )</t>
  </si>
  <si>
    <t>Bu lông chân máy 1200 ( cái )</t>
  </si>
  <si>
    <t>Ghíp chí (Cái)</t>
  </si>
  <si>
    <t>Kẹp siết (Cái)</t>
  </si>
  <si>
    <t>Ốp móc (Cái)</t>
  </si>
  <si>
    <t>Bom treo (Cái)</t>
  </si>
  <si>
    <t>Lạt
(Cái)</t>
  </si>
  <si>
    <t>Khóa
(Cái)</t>
  </si>
  <si>
    <t>Mặt bích D650 (cái)</t>
  </si>
  <si>
    <t>Lưới chắn rác 
( m2 )</t>
  </si>
  <si>
    <t>M16 - 75</t>
  </si>
  <si>
    <t>M18-100</t>
  </si>
  <si>
    <t>D
300</t>
  </si>
  <si>
    <t>D
350</t>
  </si>
  <si>
    <t>D
450</t>
  </si>
  <si>
    <t>D
550</t>
  </si>
  <si>
    <t>HTĐ
700
(800)</t>
  </si>
  <si>
    <t>HTĐ
700</t>
  </si>
  <si>
    <t>HTĐ
1800</t>
  </si>
  <si>
    <t>63A
(Cái)</t>
  </si>
  <si>
    <t>80A
(Cái)</t>
  </si>
  <si>
    <t>100A
(Cái)</t>
  </si>
  <si>
    <t>11 kW</t>
  </si>
  <si>
    <t>22 kW</t>
  </si>
  <si>
    <t>33 kW</t>
  </si>
  <si>
    <t>1200
( Cái )</t>
  </si>
  <si>
    <t>700
( Cái )</t>
  </si>
  <si>
    <t>1800
( Cái )</t>
  </si>
  <si>
    <t>Kích thước
( m )</t>
  </si>
  <si>
    <t>Diện tích 
( m2 )</t>
  </si>
  <si>
    <t xml:space="preserve">BẢNG KÊ VẬT TƯ THAY THẾ, SỬA CHỮA </t>
  </si>
  <si>
    <t>Dây hạ thế: Cáp vặn xoắn AC50 (m)</t>
  </si>
  <si>
    <t>Bánh răng quả dứa Z14 máy đóng mở V5-kèm trục D36,3 dài 221
(Cái)</t>
  </si>
  <si>
    <t>Bệ sắt đỡ động cơ máy V5 (Bộ)</t>
  </si>
  <si>
    <t>NGƯỜI TỔNG HỢP</t>
  </si>
  <si>
    <t>Cao su các đăng (Cái)</t>
  </si>
  <si>
    <t>Sợi Ami ăng (kg)</t>
  </si>
  <si>
    <t>Khối lượng</t>
  </si>
  <si>
    <t>Bu lông M16 - 75</t>
  </si>
  <si>
    <t>Gioăng cao su D350</t>
  </si>
  <si>
    <t>Bi bơm 6310 cầu+côn</t>
  </si>
  <si>
    <t>Bộ</t>
  </si>
  <si>
    <t>Cánh quạt bơm  HTĐ 1200</t>
  </si>
  <si>
    <t>Áptomat 80A</t>
  </si>
  <si>
    <t>Áptomat 100A</t>
  </si>
  <si>
    <t>Kẹp siết</t>
  </si>
  <si>
    <t>Ốp móc</t>
  </si>
  <si>
    <t>Bom treo</t>
  </si>
  <si>
    <t>Lạt</t>
  </si>
  <si>
    <t xml:space="preserve">Khoá </t>
  </si>
  <si>
    <t xml:space="preserve">Dây hạ thế: Cáp vặn xoắn AC50 </t>
  </si>
  <si>
    <t>m</t>
  </si>
  <si>
    <t xml:space="preserve">Cao su các đăng </t>
  </si>
  <si>
    <t>Ống nối
(Cái)</t>
  </si>
  <si>
    <t>Quấn Động cơ 22 KW (Cái)</t>
  </si>
  <si>
    <t>Bi động cơ 22 Kw</t>
  </si>
  <si>
    <t>Vòng</t>
  </si>
  <si>
    <t>Ống xả D350, tôn dày 3 ly
 (m)</t>
  </si>
  <si>
    <t>Hải Phòng, ngày    tháng      năm 2026</t>
  </si>
  <si>
    <t>Hải Phòng, ngày       tháng     năm 2026</t>
  </si>
  <si>
    <t>Lão Phú 2</t>
  </si>
  <si>
    <t>Chùa Ngoài</t>
  </si>
  <si>
    <t>Tổng Cộng</t>
  </si>
  <si>
    <t>Vật tư bổ sung thường xuyên</t>
  </si>
  <si>
    <t>Aptomat</t>
  </si>
  <si>
    <t>Bu lông M18 - 100</t>
  </si>
  <si>
    <t>Gioăng cao su D300</t>
  </si>
  <si>
    <t>Gioăng cao su D450</t>
  </si>
  <si>
    <t>Bi bơm 6313-7314 cầu+côn</t>
  </si>
  <si>
    <t>Bạc trục máy HTĐ 1200 (800)(700)</t>
  </si>
  <si>
    <t>Cánh quạt bơm  HTĐ 1800</t>
  </si>
  <si>
    <t xml:space="preserve">Bạc trục máy HTĐ 1800 </t>
  </si>
  <si>
    <t>Cánh quạt bơm  HTĐ 700</t>
  </si>
  <si>
    <t>Cốt đồng nhôm</t>
  </si>
  <si>
    <t>Cộng</t>
  </si>
  <si>
    <t>Thuế GTGT (10%)</t>
  </si>
  <si>
    <t>Tổng cộng = Cộng + GTGT</t>
  </si>
  <si>
    <t xml:space="preserve"> CÁC CÔNG TRÌNH TRẠM BƠM THÁNG 6 NĂM 2026
 TRẠM KTCTTL KIẾN THỤY</t>
  </si>
  <si>
    <t>THAY THẾ VẬT TƯ  SỬA CHỮA MỘT SỐ CÔNG TRÌNH TRẠM BƠM
 THÁNG 6  NĂM 2026</t>
  </si>
  <si>
    <t>BẢNG DỰ TRÙ KINH PHÍ 
Thay thế vật tư sửa chữa một số công trình trạm bơm 
Tháng 6 năm 2026</t>
  </si>
  <si>
    <t>HTĐ
1200
(700)</t>
  </si>
  <si>
    <t xml:space="preserve">Bằng chữ: Ba mươi mốt triệu, ba trăm mười ba nghìn đồng chẵn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</si>
</sst>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 * #,##0.00_ ;_ * \-#,##0.00_ ;_ * &quot;-&quot;??_ ;_ @_ "/>
    <numFmt numFmtId="167" formatCode="_(* #,##0.00_);_(* \(#,##0.00\);_(* &quot;-&quot;??_);_(@_)"/>
    <numFmt numFmtId="168" formatCode="_(* #,##0_);_(* \(#,##0\);_(* &quot;-&quot;??_);_(@_)"/>
    <numFmt numFmtId="169" formatCode="0.000"/>
    <numFmt numFmtId="170" formatCode="_(* #,##0.0_);_(* \(#,##0.0\);_(* &quot;-&quot;??_);_(@_)"/>
    <numFmt numFmtId="171" formatCode="_ * #,##0_ ;_ * \-#,##0_ ;_ * &quot;-&quot;??_ ;_ @_ "/>
    <numFmt numFmtId="172" formatCode="_(* #,##0_);_(* \(#,##0\);_(* &quot;-&quot;_);_(@_)"/>
  </numFmts>
  <fonts count="69" x14ac:knownFonts="1">
    <font>
      <sz val="12"/>
      <color theme="1"/>
      <name val="Times New Roman"/>
      <family val="2"/>
    </font>
    <font>
      <sz val="11"/>
      <color theme="1"/>
      <name val="Arial"/>
      <family val="2"/>
      <charset val="163"/>
      <scheme val="minor"/>
    </font>
    <font>
      <b/>
      <sz val="11"/>
      <name val="Times New Roman"/>
      <family val="1"/>
    </font>
    <font>
      <sz val="12"/>
      <name val=".VnTime"/>
      <family val="2"/>
    </font>
    <font>
      <sz val="12"/>
      <name val="Times New Roman"/>
      <family val="1"/>
    </font>
    <font>
      <b/>
      <sz val="11"/>
      <name val="Times New Roman"/>
      <family val="2"/>
    </font>
    <font>
      <b/>
      <sz val="13"/>
      <name val="Times New Roman"/>
      <family val="2"/>
    </font>
    <font>
      <b/>
      <i/>
      <sz val="11"/>
      <name val="Times New Roman"/>
      <family val="2"/>
    </font>
    <font>
      <sz val="11"/>
      <name val="Times New Roman"/>
      <family val="2"/>
    </font>
    <font>
      <sz val="11"/>
      <color rgb="FFFF0000"/>
      <name val="Times New Roman"/>
      <family val="2"/>
    </font>
    <font>
      <sz val="11"/>
      <color theme="1"/>
      <name val="Times New Roman"/>
      <family val="2"/>
    </font>
    <font>
      <i/>
      <sz val="12"/>
      <color theme="1"/>
      <name val="Times New Roman"/>
      <family val="1"/>
    </font>
    <font>
      <b/>
      <sz val="11"/>
      <color theme="1"/>
      <name val="Times New Roman"/>
      <family val="2"/>
    </font>
    <font>
      <i/>
      <sz val="11"/>
      <name val="Times New Roman"/>
      <family val="1"/>
    </font>
    <font>
      <sz val="11"/>
      <name val="Times New Roman"/>
      <family val="1"/>
    </font>
    <font>
      <sz val="13"/>
      <name val="Times New Roman"/>
      <family val="1"/>
    </font>
    <font>
      <b/>
      <i/>
      <sz val="11"/>
      <name val="Times New Roman"/>
      <family val="1"/>
    </font>
    <font>
      <i/>
      <sz val="12.5"/>
      <name val="Times New Roman"/>
      <family val="1"/>
    </font>
    <font>
      <b/>
      <i/>
      <u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9"/>
      <color theme="1"/>
      <name val="Times New Roman"/>
      <family val="2"/>
    </font>
    <font>
      <sz val="9"/>
      <name val="Arial"/>
      <family val="2"/>
    </font>
    <font>
      <b/>
      <sz val="9"/>
      <color indexed="8"/>
      <name val="Times New Roman"/>
      <family val="1"/>
    </font>
    <font>
      <b/>
      <sz val="9"/>
      <color theme="1"/>
      <name val="Times New Roman"/>
      <family val="2"/>
    </font>
    <font>
      <b/>
      <sz val="13"/>
      <name val="Times New Roman"/>
      <family val="1"/>
    </font>
    <font>
      <b/>
      <sz val="9"/>
      <name val="Times New Roman"/>
      <family val="1"/>
    </font>
    <font>
      <i/>
      <sz val="11"/>
      <name val="Times New Roman"/>
      <family val="2"/>
    </font>
    <font>
      <i/>
      <sz val="11"/>
      <color theme="1"/>
      <name val="Times New Roman"/>
      <family val="2"/>
    </font>
    <font>
      <b/>
      <sz val="13"/>
      <color rgb="FFFF0000"/>
      <name val="Times New Roman"/>
      <family val="1"/>
    </font>
    <font>
      <sz val="12"/>
      <color theme="1"/>
      <name val="Times New Roman"/>
      <family val="2"/>
    </font>
    <font>
      <sz val="12"/>
      <color theme="1"/>
      <name val="Times New Roman"/>
      <family val="2"/>
      <charset val="163"/>
    </font>
    <font>
      <sz val="12"/>
      <name val="Arial"/>
      <family val="2"/>
      <charset val="163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2"/>
      <charset val="163"/>
    </font>
    <font>
      <b/>
      <sz val="12"/>
      <color indexed="8"/>
      <name val="Times New Roman"/>
      <family val="1"/>
      <charset val="163"/>
    </font>
    <font>
      <b/>
      <sz val="12"/>
      <name val="Times New Roman"/>
      <family val="1"/>
      <charset val="163"/>
    </font>
    <font>
      <sz val="12"/>
      <name val="Times New Roman"/>
      <family val="1"/>
      <charset val="163"/>
    </font>
    <font>
      <b/>
      <i/>
      <u/>
      <sz val="12"/>
      <color theme="1"/>
      <name val="Times New Roman"/>
      <family val="1"/>
      <charset val="163"/>
    </font>
    <font>
      <b/>
      <u/>
      <sz val="12"/>
      <color theme="1"/>
      <name val="Times New Roman"/>
      <family val="1"/>
      <charset val="163"/>
    </font>
    <font>
      <b/>
      <sz val="12"/>
      <name val="Times New Roman"/>
      <family val="2"/>
      <charset val="163"/>
    </font>
    <font>
      <i/>
      <sz val="12"/>
      <name val="Times New Roman"/>
      <family val="1"/>
      <charset val="163"/>
    </font>
    <font>
      <sz val="12"/>
      <name val="Times New Roman"/>
      <family val="2"/>
      <charset val="163"/>
    </font>
    <font>
      <b/>
      <sz val="12"/>
      <color theme="1"/>
      <name val="Times New Roman"/>
      <family val="1"/>
      <charset val="163"/>
    </font>
    <font>
      <i/>
      <sz val="12"/>
      <color theme="1"/>
      <name val="Times New Roman"/>
      <family val="2"/>
      <charset val="163"/>
    </font>
    <font>
      <sz val="11"/>
      <color theme="1"/>
      <name val="Times New Roman"/>
      <family val="1"/>
    </font>
    <font>
      <sz val="8"/>
      <name val="Times New Roman"/>
      <family val="2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indexed="8"/>
      <name val="Times New Roman"/>
      <family val="1"/>
    </font>
    <font>
      <sz val="10"/>
      <color theme="1"/>
      <name val="Times New Roman"/>
      <family val="1"/>
    </font>
    <font>
      <sz val="9"/>
      <color rgb="FFFF0000"/>
      <name val="Times New Roman"/>
      <family val="1"/>
    </font>
    <font>
      <b/>
      <i/>
      <sz val="11"/>
      <color theme="1"/>
      <name val="Times New Roman"/>
      <family val="1"/>
    </font>
    <font>
      <i/>
      <sz val="12"/>
      <name val="Times New Roman"/>
      <family val="1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i/>
      <sz val="13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color indexed="8"/>
      <name val="Times New Roman"/>
      <family val="1"/>
    </font>
    <font>
      <sz val="13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1" fillId="0" borderId="0"/>
    <xf numFmtId="167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4" fillId="0" borderId="0"/>
    <xf numFmtId="167" fontId="3" fillId="0" borderId="0" applyFont="0" applyFill="0" applyBorder="0" applyAlignment="0" applyProtection="0"/>
    <xf numFmtId="0" fontId="24" fillId="0" borderId="0"/>
    <xf numFmtId="166" fontId="34" fillId="0" borderId="0" applyFont="0" applyFill="0" applyBorder="0" applyAlignment="0" applyProtection="0"/>
    <xf numFmtId="0" fontId="63" fillId="0" borderId="0"/>
    <xf numFmtId="165" fontId="63" fillId="0" borderId="0" applyFont="0" applyFill="0" applyBorder="0" applyAlignment="0" applyProtection="0"/>
    <xf numFmtId="0" fontId="4" fillId="0" borderId="0"/>
    <xf numFmtId="0" fontId="64" fillId="0" borderId="0"/>
  </cellStyleXfs>
  <cellXfs count="429">
    <xf numFmtId="0" fontId="0" fillId="0" borderId="0" xfId="0"/>
    <xf numFmtId="0" fontId="5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left" vertical="center" shrinkToFit="1"/>
    </xf>
    <xf numFmtId="0" fontId="8" fillId="2" borderId="1" xfId="3" applyFont="1" applyFill="1" applyBorder="1" applyAlignment="1">
      <alignment horizontal="center" vertical="center" shrinkToFit="1"/>
    </xf>
    <xf numFmtId="0" fontId="8" fillId="2" borderId="1" xfId="1" applyFont="1" applyFill="1" applyBorder="1" applyAlignment="1">
      <alignment horizontal="center" vertical="center" shrinkToFit="1"/>
    </xf>
    <xf numFmtId="168" fontId="8" fillId="2" borderId="1" xfId="2" applyNumberFormat="1" applyFont="1" applyFill="1" applyBorder="1" applyAlignment="1">
      <alignment vertical="center" shrinkToFit="1"/>
    </xf>
    <xf numFmtId="168" fontId="9" fillId="2" borderId="1" xfId="2" applyNumberFormat="1" applyFont="1" applyFill="1" applyBorder="1" applyAlignment="1">
      <alignment vertical="center" wrapText="1"/>
    </xf>
    <xf numFmtId="0" fontId="8" fillId="2" borderId="1" xfId="3" applyFont="1" applyFill="1" applyBorder="1" applyAlignment="1">
      <alignment horizontal="center" vertical="center" wrapText="1"/>
    </xf>
    <xf numFmtId="168" fontId="8" fillId="2" borderId="1" xfId="2" applyNumberFormat="1" applyFont="1" applyFill="1" applyBorder="1" applyAlignment="1">
      <alignment vertical="center" wrapText="1"/>
    </xf>
    <xf numFmtId="3" fontId="5" fillId="2" borderId="1" xfId="1" applyNumberFormat="1" applyFont="1" applyFill="1" applyBorder="1" applyAlignment="1">
      <alignment vertical="center" wrapText="1"/>
    </xf>
    <xf numFmtId="3" fontId="5" fillId="2" borderId="1" xfId="1" applyNumberFormat="1" applyFont="1" applyFill="1" applyBorder="1" applyAlignment="1">
      <alignment horizontal="center" vertical="center" wrapText="1"/>
    </xf>
    <xf numFmtId="168" fontId="13" fillId="2" borderId="1" xfId="2" applyNumberFormat="1" applyFont="1" applyFill="1" applyBorder="1" applyAlignment="1">
      <alignment horizontal="center" vertical="center" wrapText="1"/>
    </xf>
    <xf numFmtId="0" fontId="8" fillId="2" borderId="1" xfId="1" quotePrefix="1" applyFont="1" applyFill="1" applyBorder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169" fontId="4" fillId="3" borderId="1" xfId="0" applyNumberFormat="1" applyFont="1" applyFill="1" applyBorder="1" applyAlignment="1">
      <alignment vertical="center"/>
    </xf>
    <xf numFmtId="0" fontId="11" fillId="0" borderId="0" xfId="0" applyFont="1"/>
    <xf numFmtId="0" fontId="16" fillId="2" borderId="1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5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0" fillId="0" borderId="0" xfId="0" applyFont="1" applyAlignment="1">
      <alignment horizontal="center"/>
    </xf>
    <xf numFmtId="0" fontId="5" fillId="2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shrinkToFit="1"/>
    </xf>
    <xf numFmtId="0" fontId="4" fillId="0" borderId="1" xfId="4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center"/>
    </xf>
    <xf numFmtId="2" fontId="21" fillId="0" borderId="1" xfId="4" applyNumberFormat="1" applyFont="1" applyBorder="1" applyAlignment="1">
      <alignment vertical="center" wrapText="1"/>
    </xf>
    <xf numFmtId="0" fontId="4" fillId="0" borderId="1" xfId="4" applyFont="1" applyBorder="1" applyAlignment="1">
      <alignment horizontal="center" vertical="center" wrapText="1"/>
    </xf>
    <xf numFmtId="0" fontId="0" fillId="0" borderId="1" xfId="0" applyBorder="1"/>
    <xf numFmtId="2" fontId="21" fillId="0" borderId="1" xfId="4" applyNumberFormat="1" applyFont="1" applyBorder="1" applyAlignment="1">
      <alignment vertical="center"/>
    </xf>
    <xf numFmtId="0" fontId="4" fillId="0" borderId="1" xfId="4" quotePrefix="1" applyFont="1" applyBorder="1" applyAlignment="1">
      <alignment horizontal="left" vertical="center" wrapText="1"/>
    </xf>
    <xf numFmtId="0" fontId="21" fillId="0" borderId="1" xfId="4" applyFont="1" applyBorder="1" applyAlignment="1">
      <alignment vertical="center"/>
    </xf>
    <xf numFmtId="0" fontId="4" fillId="0" borderId="0" xfId="0" applyFont="1"/>
    <xf numFmtId="0" fontId="23" fillId="0" borderId="0" xfId="0" applyFont="1"/>
    <xf numFmtId="0" fontId="23" fillId="3" borderId="1" xfId="0" applyFont="1" applyFill="1" applyBorder="1"/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wrapText="1"/>
    </xf>
    <xf numFmtId="0" fontId="28" fillId="0" borderId="0" xfId="0" applyFont="1"/>
    <xf numFmtId="0" fontId="27" fillId="0" borderId="0" xfId="8" applyFont="1" applyAlignment="1">
      <alignment horizontal="center" vertical="top" wrapText="1"/>
    </xf>
    <xf numFmtId="0" fontId="29" fillId="0" borderId="0" xfId="0" applyFont="1"/>
    <xf numFmtId="0" fontId="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169" fontId="2" fillId="3" borderId="1" xfId="0" applyNumberFormat="1" applyFont="1" applyFill="1" applyBorder="1"/>
    <xf numFmtId="0" fontId="23" fillId="3" borderId="0" xfId="0" applyFont="1" applyFill="1"/>
    <xf numFmtId="168" fontId="8" fillId="2" borderId="1" xfId="2" applyNumberFormat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3" fontId="14" fillId="2" borderId="1" xfId="1" applyNumberFormat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left" vertical="center"/>
    </xf>
    <xf numFmtId="0" fontId="14" fillId="2" borderId="1" xfId="1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center" wrapText="1" shrinkToFit="1"/>
    </xf>
    <xf numFmtId="0" fontId="8" fillId="2" borderId="1" xfId="1" applyFont="1" applyFill="1" applyBorder="1" applyAlignment="1">
      <alignment horizontal="left" vertical="center" wrapText="1"/>
    </xf>
    <xf numFmtId="168" fontId="31" fillId="2" borderId="1" xfId="2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 shrinkToFit="1"/>
    </xf>
    <xf numFmtId="0" fontId="7" fillId="2" borderId="1" xfId="1" applyFont="1" applyFill="1" applyBorder="1" applyAlignment="1">
      <alignment horizontal="left" vertical="center" wrapText="1"/>
    </xf>
    <xf numFmtId="0" fontId="8" fillId="2" borderId="1" xfId="1" quotePrefix="1" applyFont="1" applyFill="1" applyBorder="1" applyAlignment="1">
      <alignment horizontal="center" vertical="center" wrapText="1" shrinkToFit="1"/>
    </xf>
    <xf numFmtId="0" fontId="22" fillId="0" borderId="0" xfId="0" applyFont="1" applyAlignment="1">
      <alignment horizontal="center"/>
    </xf>
    <xf numFmtId="0" fontId="0" fillId="0" borderId="0" xfId="0" applyAlignment="1">
      <alignment horizontal="center"/>
    </xf>
    <xf numFmtId="168" fontId="8" fillId="2" borderId="1" xfId="2" applyNumberFormat="1" applyFont="1" applyFill="1" applyBorder="1" applyAlignment="1">
      <alignment horizontal="left" vertical="center" shrinkToFit="1"/>
    </xf>
    <xf numFmtId="168" fontId="8" fillId="2" borderId="1" xfId="2" applyNumberFormat="1" applyFont="1" applyFill="1" applyBorder="1" applyAlignment="1">
      <alignment horizontal="left" vertical="center" wrapText="1" shrinkToFit="1"/>
    </xf>
    <xf numFmtId="3" fontId="8" fillId="2" borderId="1" xfId="1" quotePrefix="1" applyNumberFormat="1" applyFont="1" applyFill="1" applyBorder="1" applyAlignment="1">
      <alignment vertical="center" wrapText="1" shrinkToFit="1"/>
    </xf>
    <xf numFmtId="0" fontId="14" fillId="2" borderId="1" xfId="1" applyFont="1" applyFill="1" applyBorder="1" applyAlignment="1">
      <alignment vertical="center" wrapText="1"/>
    </xf>
    <xf numFmtId="0" fontId="14" fillId="2" borderId="3" xfId="1" applyFont="1" applyFill="1" applyBorder="1" applyAlignment="1">
      <alignment horizontal="center" vertical="center" wrapText="1"/>
    </xf>
    <xf numFmtId="168" fontId="14" fillId="2" borderId="1" xfId="1" applyNumberFormat="1" applyFont="1" applyFill="1" applyBorder="1" applyAlignment="1">
      <alignment horizontal="center" vertical="center" wrapText="1"/>
    </xf>
    <xf numFmtId="0" fontId="20" fillId="0" borderId="9" xfId="0" applyFont="1" applyBorder="1"/>
    <xf numFmtId="0" fontId="2" fillId="2" borderId="0" xfId="1" applyFont="1" applyFill="1" applyAlignment="1">
      <alignment vertical="center" wrapText="1"/>
    </xf>
    <xf numFmtId="0" fontId="20" fillId="0" borderId="0" xfId="0" applyFont="1"/>
    <xf numFmtId="168" fontId="2" fillId="2" borderId="1" xfId="1" applyNumberFormat="1" applyFont="1" applyFill="1" applyBorder="1" applyAlignment="1">
      <alignment horizontal="center" vertical="center" wrapText="1"/>
    </xf>
    <xf numFmtId="168" fontId="2" fillId="2" borderId="1" xfId="2" applyNumberFormat="1" applyFont="1" applyFill="1" applyBorder="1" applyAlignment="1">
      <alignment vertical="center" wrapText="1"/>
    </xf>
    <xf numFmtId="3" fontId="5" fillId="2" borderId="1" xfId="1" applyNumberFormat="1" applyFont="1" applyFill="1" applyBorder="1" applyAlignment="1">
      <alignment horizontal="right" vertical="center" wrapText="1"/>
    </xf>
    <xf numFmtId="170" fontId="8" fillId="2" borderId="1" xfId="2" applyNumberFormat="1" applyFont="1" applyFill="1" applyBorder="1" applyAlignment="1">
      <alignment vertical="center" shrinkToFit="1"/>
    </xf>
    <xf numFmtId="164" fontId="0" fillId="0" borderId="0" xfId="0" applyNumberFormat="1"/>
    <xf numFmtId="164" fontId="2" fillId="2" borderId="1" xfId="1" applyNumberFormat="1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8" fillId="0" borderId="1" xfId="3" applyFont="1" applyBorder="1" applyAlignment="1">
      <alignment horizontal="left" vertical="center" shrinkToFit="1"/>
    </xf>
    <xf numFmtId="0" fontId="8" fillId="0" borderId="1" xfId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left" vertical="center" wrapText="1" shrinkToFit="1"/>
    </xf>
    <xf numFmtId="0" fontId="7" fillId="0" borderId="1" xfId="1" applyFont="1" applyBorder="1" applyAlignment="1">
      <alignment horizontal="center" vertical="center" wrapText="1"/>
    </xf>
    <xf numFmtId="168" fontId="8" fillId="0" borderId="1" xfId="2" applyNumberFormat="1" applyFont="1" applyFill="1" applyBorder="1" applyAlignment="1">
      <alignment vertical="center" shrinkToFit="1"/>
    </xf>
    <xf numFmtId="168" fontId="14" fillId="0" borderId="1" xfId="1" applyNumberFormat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/>
    </xf>
    <xf numFmtId="0" fontId="17" fillId="2" borderId="0" xfId="1" applyFont="1" applyFill="1" applyAlignment="1">
      <alignment horizontal="center" vertical="center"/>
    </xf>
    <xf numFmtId="0" fontId="23" fillId="3" borderId="1" xfId="0" applyFont="1" applyFill="1" applyBorder="1" applyAlignment="1">
      <alignment horizontal="center"/>
    </xf>
    <xf numFmtId="169" fontId="23" fillId="0" borderId="1" xfId="0" applyNumberFormat="1" applyFont="1" applyBorder="1" applyAlignment="1">
      <alignment vertical="center"/>
    </xf>
    <xf numFmtId="169" fontId="2" fillId="0" borderId="1" xfId="0" applyNumberFormat="1" applyFont="1" applyBorder="1"/>
    <xf numFmtId="0" fontId="23" fillId="3" borderId="0" xfId="0" applyFont="1" applyFill="1" applyAlignment="1">
      <alignment horizontal="center"/>
    </xf>
    <xf numFmtId="169" fontId="2" fillId="3" borderId="0" xfId="0" applyNumberFormat="1" applyFont="1" applyFill="1"/>
    <xf numFmtId="169" fontId="2" fillId="0" borderId="0" xfId="0" applyNumberFormat="1" applyFont="1"/>
    <xf numFmtId="0" fontId="23" fillId="3" borderId="6" xfId="0" applyFont="1" applyFill="1" applyBorder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169" fontId="2" fillId="3" borderId="1" xfId="0" applyNumberFormat="1" applyFont="1" applyFill="1" applyBorder="1" applyAlignment="1">
      <alignment horizontal="center" vertical="center"/>
    </xf>
    <xf numFmtId="169" fontId="2" fillId="0" borderId="1" xfId="0" applyNumberFormat="1" applyFont="1" applyBorder="1" applyAlignment="1">
      <alignment horizontal="center" vertical="center"/>
    </xf>
    <xf numFmtId="169" fontId="2" fillId="3" borderId="0" xfId="0" applyNumberFormat="1" applyFont="1" applyFill="1" applyAlignment="1">
      <alignment horizontal="center" vertical="center"/>
    </xf>
    <xf numFmtId="0" fontId="33" fillId="3" borderId="0" xfId="0" applyFont="1" applyFill="1" applyAlignment="1">
      <alignment horizontal="center"/>
    </xf>
    <xf numFmtId="169" fontId="33" fillId="3" borderId="0" xfId="0" applyNumberFormat="1" applyFont="1" applyFill="1"/>
    <xf numFmtId="169" fontId="33" fillId="0" borderId="0" xfId="0" applyNumberFormat="1" applyFont="1"/>
    <xf numFmtId="0" fontId="33" fillId="3" borderId="0" xfId="0" applyFont="1" applyFill="1"/>
    <xf numFmtId="0" fontId="32" fillId="0" borderId="9" xfId="0" applyFont="1" applyBorder="1"/>
    <xf numFmtId="0" fontId="12" fillId="0" borderId="0" xfId="0" applyFont="1"/>
    <xf numFmtId="164" fontId="5" fillId="2" borderId="3" xfId="1" applyNumberFormat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164" fontId="32" fillId="0" borderId="1" xfId="0" applyNumberFormat="1" applyFont="1" applyBorder="1" applyAlignment="1">
      <alignment horizontal="center" vertical="center"/>
    </xf>
    <xf numFmtId="169" fontId="4" fillId="3" borderId="1" xfId="0" applyNumberFormat="1" applyFont="1" applyFill="1" applyBorder="1" applyAlignment="1">
      <alignment horizontal="center" vertical="center"/>
    </xf>
    <xf numFmtId="169" fontId="4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wrapText="1"/>
    </xf>
    <xf numFmtId="0" fontId="38" fillId="0" borderId="0" xfId="0" applyFont="1"/>
    <xf numFmtId="0" fontId="39" fillId="0" borderId="0" xfId="8" applyFont="1" applyAlignment="1">
      <alignment horizontal="center" vertical="top" wrapText="1"/>
    </xf>
    <xf numFmtId="0" fontId="40" fillId="0" borderId="0" xfId="0" applyFont="1"/>
    <xf numFmtId="0" fontId="41" fillId="0" borderId="0" xfId="0" applyFont="1"/>
    <xf numFmtId="0" fontId="41" fillId="0" borderId="0" xfId="0" applyFont="1" applyAlignment="1">
      <alignment horizontal="center"/>
    </xf>
    <xf numFmtId="0" fontId="45" fillId="2" borderId="0" xfId="1" applyFont="1" applyFill="1" applyAlignment="1">
      <alignment horizontal="center" vertical="center"/>
    </xf>
    <xf numFmtId="0" fontId="40" fillId="0" borderId="0" xfId="0" applyFont="1" applyAlignment="1">
      <alignment horizontal="center"/>
    </xf>
    <xf numFmtId="164" fontId="40" fillId="0" borderId="1" xfId="0" applyNumberFormat="1" applyFont="1" applyBorder="1" applyAlignment="1">
      <alignment horizontal="center" vertical="center"/>
    </xf>
    <xf numFmtId="164" fontId="40" fillId="0" borderId="1" xfId="0" applyNumberFormat="1" applyFont="1" applyBorder="1" applyAlignment="1">
      <alignment horizontal="center" vertical="center" wrapText="1"/>
    </xf>
    <xf numFmtId="164" fontId="41" fillId="0" borderId="0" xfId="0" applyNumberFormat="1" applyFont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41" fillId="0" borderId="1" xfId="1" applyFont="1" applyBorder="1" applyAlignment="1">
      <alignment horizontal="center" vertical="center" wrapText="1"/>
    </xf>
    <xf numFmtId="0" fontId="46" fillId="0" borderId="1" xfId="3" applyFont="1" applyBorder="1" applyAlignment="1">
      <alignment horizontal="left" vertical="center" shrinkToFit="1"/>
    </xf>
    <xf numFmtId="0" fontId="41" fillId="0" borderId="1" xfId="0" applyFont="1" applyBorder="1" applyAlignment="1">
      <alignment horizontal="center" vertical="center"/>
    </xf>
    <xf numFmtId="0" fontId="41" fillId="3" borderId="1" xfId="0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vertical="center"/>
    </xf>
    <xf numFmtId="169" fontId="41" fillId="3" borderId="1" xfId="0" applyNumberFormat="1" applyFont="1" applyFill="1" applyBorder="1" applyAlignment="1">
      <alignment horizontal="center" vertical="center"/>
    </xf>
    <xf numFmtId="169" fontId="41" fillId="0" borderId="1" xfId="0" applyNumberFormat="1" applyFont="1" applyBorder="1" applyAlignment="1">
      <alignment horizontal="center" vertical="center"/>
    </xf>
    <xf numFmtId="0" fontId="41" fillId="3" borderId="0" xfId="0" applyFont="1" applyFill="1" applyAlignment="1">
      <alignment vertical="center"/>
    </xf>
    <xf numFmtId="0" fontId="41" fillId="3" borderId="1" xfId="0" applyFont="1" applyFill="1" applyBorder="1" applyAlignment="1">
      <alignment horizontal="left" vertical="center"/>
    </xf>
    <xf numFmtId="0" fontId="41" fillId="3" borderId="6" xfId="0" applyFont="1" applyFill="1" applyBorder="1" applyAlignment="1">
      <alignment horizontal="left" vertical="center"/>
    </xf>
    <xf numFmtId="0" fontId="40" fillId="3" borderId="1" xfId="0" applyFont="1" applyFill="1" applyBorder="1"/>
    <xf numFmtId="0" fontId="40" fillId="3" borderId="6" xfId="0" applyFont="1" applyFill="1" applyBorder="1" applyAlignment="1">
      <alignment horizontal="center" vertical="center"/>
    </xf>
    <xf numFmtId="0" fontId="40" fillId="3" borderId="1" xfId="0" applyFont="1" applyFill="1" applyBorder="1" applyAlignment="1">
      <alignment horizontal="center"/>
    </xf>
    <xf numFmtId="4" fontId="40" fillId="3" borderId="1" xfId="0" applyNumberFormat="1" applyFont="1" applyFill="1" applyBorder="1" applyAlignment="1">
      <alignment horizontal="center" vertical="center"/>
    </xf>
    <xf numFmtId="169" fontId="40" fillId="3" borderId="1" xfId="0" applyNumberFormat="1" applyFont="1" applyFill="1" applyBorder="1"/>
    <xf numFmtId="169" fontId="40" fillId="3" borderId="1" xfId="0" applyNumberFormat="1" applyFont="1" applyFill="1" applyBorder="1" applyAlignment="1">
      <alignment horizontal="center" vertical="center"/>
    </xf>
    <xf numFmtId="0" fontId="40" fillId="3" borderId="0" xfId="0" applyFont="1" applyFill="1"/>
    <xf numFmtId="0" fontId="40" fillId="3" borderId="1" xfId="0" applyFont="1" applyFill="1" applyBorder="1" applyAlignment="1">
      <alignment horizontal="center" vertical="center"/>
    </xf>
    <xf numFmtId="169" fontId="40" fillId="0" borderId="1" xfId="0" applyNumberFormat="1" applyFont="1" applyBorder="1" applyAlignment="1">
      <alignment horizontal="center" vertical="center"/>
    </xf>
    <xf numFmtId="169" fontId="40" fillId="3" borderId="0" xfId="0" applyNumberFormat="1" applyFont="1" applyFill="1" applyAlignment="1">
      <alignment horizontal="center" vertical="center"/>
    </xf>
    <xf numFmtId="0" fontId="40" fillId="3" borderId="0" xfId="0" applyFont="1" applyFill="1" applyAlignment="1">
      <alignment horizontal="center" vertical="center"/>
    </xf>
    <xf numFmtId="0" fontId="40" fillId="3" borderId="0" xfId="0" applyFont="1" applyFill="1" applyAlignment="1">
      <alignment horizontal="center"/>
    </xf>
    <xf numFmtId="169" fontId="40" fillId="0" borderId="1" xfId="0" applyNumberFormat="1" applyFont="1" applyBorder="1"/>
    <xf numFmtId="169" fontId="40" fillId="3" borderId="0" xfId="0" applyNumberFormat="1" applyFont="1" applyFill="1"/>
    <xf numFmtId="169" fontId="40" fillId="0" borderId="0" xfId="0" applyNumberFormat="1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0" fillId="0" borderId="5" xfId="0" applyFont="1" applyBorder="1" applyAlignment="1">
      <alignment horizontal="left" vertical="center"/>
    </xf>
    <xf numFmtId="0" fontId="40" fillId="0" borderId="7" xfId="0" applyFont="1" applyBorder="1" applyAlignment="1">
      <alignment horizontal="left" vertical="center"/>
    </xf>
    <xf numFmtId="0" fontId="40" fillId="0" borderId="6" xfId="0" applyFont="1" applyBorder="1" applyAlignment="1">
      <alignment horizontal="left" vertical="center"/>
    </xf>
    <xf numFmtId="0" fontId="23" fillId="0" borderId="5" xfId="0" applyFont="1" applyBorder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/>
    </xf>
    <xf numFmtId="0" fontId="40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/>
    </xf>
    <xf numFmtId="169" fontId="4" fillId="3" borderId="0" xfId="0" applyNumberFormat="1" applyFont="1" applyFill="1" applyAlignment="1">
      <alignment horizontal="center" vertical="center"/>
    </xf>
    <xf numFmtId="169" fontId="4" fillId="3" borderId="0" xfId="0" applyNumberFormat="1" applyFont="1" applyFill="1" applyAlignment="1">
      <alignment horizontal="left" vertical="center"/>
    </xf>
    <xf numFmtId="164" fontId="14" fillId="2" borderId="1" xfId="1" applyNumberFormat="1" applyFont="1" applyFill="1" applyBorder="1" applyAlignment="1">
      <alignment horizontal="center" vertical="center" wrapText="1"/>
    </xf>
    <xf numFmtId="164" fontId="14" fillId="2" borderId="1" xfId="1" applyNumberFormat="1" applyFont="1" applyFill="1" applyBorder="1" applyAlignment="1">
      <alignment horizontal="left" vertical="center" wrapText="1"/>
    </xf>
    <xf numFmtId="171" fontId="14" fillId="0" borderId="1" xfId="9" applyNumberFormat="1" applyFont="1" applyFill="1" applyBorder="1" applyAlignment="1">
      <alignment horizontal="center" vertical="center" wrapText="1"/>
    </xf>
    <xf numFmtId="164" fontId="14" fillId="0" borderId="4" xfId="1" applyNumberFormat="1" applyFont="1" applyBorder="1" applyAlignment="1">
      <alignment horizontal="center" vertical="center" wrapText="1"/>
    </xf>
    <xf numFmtId="164" fontId="14" fillId="0" borderId="1" xfId="1" applyNumberFormat="1" applyFont="1" applyBorder="1" applyAlignment="1">
      <alignment horizontal="left" vertical="center" wrapText="1"/>
    </xf>
    <xf numFmtId="164" fontId="14" fillId="0" borderId="1" xfId="1" applyNumberFormat="1" applyFont="1" applyBorder="1" applyAlignment="1">
      <alignment horizontal="center" vertical="center" wrapText="1"/>
    </xf>
    <xf numFmtId="3" fontId="14" fillId="0" borderId="1" xfId="1" applyNumberFormat="1" applyFont="1" applyBorder="1" applyAlignment="1">
      <alignment horizontal="center" vertical="center" wrapText="1"/>
    </xf>
    <xf numFmtId="3" fontId="0" fillId="0" borderId="0" xfId="0" applyNumberFormat="1"/>
    <xf numFmtId="164" fontId="14" fillId="0" borderId="1" xfId="1" quotePrefix="1" applyNumberFormat="1" applyFont="1" applyBorder="1" applyAlignment="1">
      <alignment horizontal="left" vertical="center" wrapText="1"/>
    </xf>
    <xf numFmtId="164" fontId="14" fillId="0" borderId="1" xfId="1" quotePrefix="1" applyNumberFormat="1" applyFont="1" applyBorder="1" applyAlignment="1">
      <alignment horizontal="center" vertical="center" wrapText="1"/>
    </xf>
    <xf numFmtId="164" fontId="14" fillId="0" borderId="1" xfId="1" applyNumberFormat="1" applyFont="1" applyBorder="1" applyAlignment="1">
      <alignment vertical="center" wrapText="1"/>
    </xf>
    <xf numFmtId="169" fontId="2" fillId="0" borderId="0" xfId="0" applyNumberFormat="1" applyFont="1" applyAlignment="1">
      <alignment horizontal="center" vertical="center"/>
    </xf>
    <xf numFmtId="171" fontId="49" fillId="0" borderId="1" xfId="9" applyNumberFormat="1" applyFont="1" applyFill="1" applyBorder="1" applyAlignment="1">
      <alignment horizontal="center" vertical="center" wrapText="1"/>
    </xf>
    <xf numFmtId="1" fontId="14" fillId="0" borderId="3" xfId="9" applyNumberFormat="1" applyFont="1" applyFill="1" applyBorder="1" applyAlignment="1">
      <alignment horizontal="center" vertical="center" wrapText="1"/>
    </xf>
    <xf numFmtId="1" fontId="14" fillId="0" borderId="3" xfId="1" applyNumberFormat="1" applyFont="1" applyBorder="1" applyAlignment="1">
      <alignment horizontal="center" vertical="center" wrapText="1"/>
    </xf>
    <xf numFmtId="164" fontId="49" fillId="0" borderId="1" xfId="1" applyNumberFormat="1" applyFont="1" applyBorder="1" applyAlignment="1">
      <alignment horizontal="center" vertical="center" wrapText="1"/>
    </xf>
    <xf numFmtId="164" fontId="49" fillId="0" borderId="1" xfId="1" applyNumberFormat="1" applyFont="1" applyBorder="1" applyAlignment="1">
      <alignment horizontal="left" vertical="center" wrapText="1"/>
    </xf>
    <xf numFmtId="1" fontId="0" fillId="0" borderId="0" xfId="0" applyNumberFormat="1"/>
    <xf numFmtId="164" fontId="2" fillId="0" borderId="1" xfId="1" applyNumberFormat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164" fontId="5" fillId="0" borderId="7" xfId="1" applyNumberFormat="1" applyFont="1" applyBorder="1" applyAlignment="1">
      <alignment vertical="center" wrapText="1"/>
    </xf>
    <xf numFmtId="171" fontId="14" fillId="0" borderId="1" xfId="9" applyNumberFormat="1" applyFont="1" applyFill="1" applyBorder="1" applyAlignment="1">
      <alignment vertical="center" wrapText="1"/>
    </xf>
    <xf numFmtId="171" fontId="14" fillId="0" borderId="1" xfId="9" applyNumberFormat="1" applyFont="1" applyFill="1" applyBorder="1" applyAlignment="1">
      <alignment horizontal="left" vertical="center" wrapText="1"/>
    </xf>
    <xf numFmtId="3" fontId="14" fillId="0" borderId="1" xfId="1" applyNumberFormat="1" applyFont="1" applyBorder="1" applyAlignment="1">
      <alignment horizontal="left" vertical="center" wrapText="1"/>
    </xf>
    <xf numFmtId="171" fontId="2" fillId="0" borderId="1" xfId="9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vertical="center" wrapText="1"/>
    </xf>
    <xf numFmtId="1" fontId="5" fillId="0" borderId="1" xfId="1" applyNumberFormat="1" applyFont="1" applyBorder="1" applyAlignment="1">
      <alignment vertical="center" wrapText="1"/>
    </xf>
    <xf numFmtId="3" fontId="5" fillId="0" borderId="1" xfId="1" applyNumberFormat="1" applyFont="1" applyBorder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3" fontId="5" fillId="0" borderId="0" xfId="1" applyNumberFormat="1" applyFont="1" applyAlignment="1">
      <alignment vertical="center" wrapText="1"/>
    </xf>
    <xf numFmtId="1" fontId="5" fillId="0" borderId="0" xfId="1" applyNumberFormat="1" applyFont="1" applyAlignment="1">
      <alignment vertical="center" wrapText="1"/>
    </xf>
    <xf numFmtId="3" fontId="5" fillId="0" borderId="0" xfId="1" applyNumberFormat="1" applyFont="1" applyAlignment="1">
      <alignment horizontal="center" vertical="center" wrapText="1"/>
    </xf>
    <xf numFmtId="1" fontId="22" fillId="0" borderId="0" xfId="0" applyNumberFormat="1" applyFont="1" applyAlignment="1">
      <alignment horizontal="center"/>
    </xf>
    <xf numFmtId="3" fontId="20" fillId="0" borderId="0" xfId="0" applyNumberFormat="1" applyFont="1" applyAlignment="1">
      <alignment horizontal="center"/>
    </xf>
    <xf numFmtId="1" fontId="20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4" fillId="0" borderId="0" xfId="0" applyFont="1" applyAlignment="1">
      <alignment vertical="center"/>
    </xf>
    <xf numFmtId="169" fontId="23" fillId="3" borderId="0" xfId="0" applyNumberFormat="1" applyFont="1" applyFill="1"/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3" fontId="0" fillId="0" borderId="0" xfId="0" applyNumberFormat="1" applyAlignment="1">
      <alignment vertical="center"/>
    </xf>
    <xf numFmtId="164" fontId="5" fillId="2" borderId="1" xfId="1" applyNumberFormat="1" applyFont="1" applyFill="1" applyBorder="1" applyAlignment="1">
      <alignment vertical="center" wrapText="1"/>
    </xf>
    <xf numFmtId="0" fontId="49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shrinkToFit="1"/>
    </xf>
    <xf numFmtId="3" fontId="22" fillId="0" borderId="1" xfId="0" applyNumberFormat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vertical="center" wrapText="1"/>
    </xf>
    <xf numFmtId="0" fontId="14" fillId="0" borderId="1" xfId="0" quotePrefix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left" vertical="center"/>
    </xf>
    <xf numFmtId="2" fontId="53" fillId="0" borderId="1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168" fontId="54" fillId="0" borderId="1" xfId="0" applyNumberFormat="1" applyFont="1" applyBorder="1" applyAlignment="1">
      <alignment horizontal="center" vertical="center" wrapText="1" shrinkToFit="1"/>
    </xf>
    <xf numFmtId="0" fontId="16" fillId="0" borderId="1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 shrinkToFit="1"/>
    </xf>
    <xf numFmtId="168" fontId="14" fillId="0" borderId="1" xfId="0" applyNumberFormat="1" applyFont="1" applyBorder="1" applyAlignment="1">
      <alignment horizontal="center" vertical="center" wrapText="1" shrinkToFit="1"/>
    </xf>
    <xf numFmtId="3" fontId="14" fillId="0" borderId="1" xfId="0" applyNumberFormat="1" applyFont="1" applyBorder="1" applyAlignment="1">
      <alignment horizontal="center" vertical="center" wrapText="1"/>
    </xf>
    <xf numFmtId="3" fontId="55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168" fontId="14" fillId="0" borderId="1" xfId="0" applyNumberFormat="1" applyFont="1" applyBorder="1" applyAlignment="1">
      <alignment horizontal="justify" vertical="center" wrapText="1" shrinkToFit="1"/>
    </xf>
    <xf numFmtId="3" fontId="49" fillId="0" borderId="1" xfId="0" applyNumberFormat="1" applyFont="1" applyBorder="1" applyAlignment="1">
      <alignment horizontal="center" vertical="center" wrapText="1" shrinkToFit="1"/>
    </xf>
    <xf numFmtId="3" fontId="49" fillId="0" borderId="1" xfId="0" applyNumberFormat="1" applyFont="1" applyBorder="1" applyAlignment="1">
      <alignment horizontal="left" vertical="center"/>
    </xf>
    <xf numFmtId="2" fontId="49" fillId="0" borderId="1" xfId="0" applyNumberFormat="1" applyFont="1" applyBorder="1" applyAlignment="1">
      <alignment horizontal="center" vertical="center"/>
    </xf>
    <xf numFmtId="3" fontId="49" fillId="0" borderId="1" xfId="1" applyNumberFormat="1" applyFont="1" applyBorder="1" applyAlignment="1">
      <alignment horizontal="center" vertical="center" wrapText="1"/>
    </xf>
    <xf numFmtId="0" fontId="56" fillId="0" borderId="1" xfId="1" applyFont="1" applyBorder="1" applyAlignment="1">
      <alignment horizontal="center" vertical="center" wrapText="1"/>
    </xf>
    <xf numFmtId="0" fontId="49" fillId="0" borderId="1" xfId="0" quotePrefix="1" applyFont="1" applyBorder="1" applyAlignment="1">
      <alignment horizontal="justify" vertical="center" wrapText="1" shrinkToFit="1"/>
    </xf>
    <xf numFmtId="168" fontId="49" fillId="0" borderId="1" xfId="0" applyNumberFormat="1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shrinkToFit="1"/>
    </xf>
    <xf numFmtId="3" fontId="14" fillId="0" borderId="1" xfId="0" applyNumberFormat="1" applyFont="1" applyBorder="1" applyAlignment="1">
      <alignment horizontal="left" vertical="center" wrapText="1"/>
    </xf>
    <xf numFmtId="0" fontId="5" fillId="2" borderId="9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horizontal="center" vertical="center" wrapText="1"/>
    </xf>
    <xf numFmtId="3" fontId="5" fillId="2" borderId="9" xfId="1" applyNumberFormat="1" applyFont="1" applyFill="1" applyBorder="1" applyAlignment="1">
      <alignment horizontal="center" vertical="center" wrapText="1"/>
    </xf>
    <xf numFmtId="3" fontId="5" fillId="2" borderId="9" xfId="1" applyNumberFormat="1" applyFont="1" applyFill="1" applyBorder="1" applyAlignment="1">
      <alignment vertical="center" wrapText="1"/>
    </xf>
    <xf numFmtId="2" fontId="53" fillId="0" borderId="1" xfId="0" applyNumberFormat="1" applyFont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19" fillId="0" borderId="0" xfId="0" applyFont="1"/>
    <xf numFmtId="0" fontId="59" fillId="0" borderId="0" xfId="0" applyFont="1" applyAlignment="1">
      <alignment horizontal="center"/>
    </xf>
    <xf numFmtId="0" fontId="21" fillId="0" borderId="0" xfId="0" applyFont="1" applyAlignment="1">
      <alignment wrapText="1"/>
    </xf>
    <xf numFmtId="0" fontId="23" fillId="0" borderId="1" xfId="10" applyFont="1" applyBorder="1" applyAlignment="1">
      <alignment horizontal="center" vertical="center"/>
    </xf>
    <xf numFmtId="0" fontId="23" fillId="0" borderId="1" xfId="10" applyFont="1" applyBorder="1" applyAlignment="1">
      <alignment horizontal="center" vertical="center" wrapText="1"/>
    </xf>
    <xf numFmtId="0" fontId="65" fillId="0" borderId="0" xfId="10" applyFont="1"/>
    <xf numFmtId="0" fontId="65" fillId="0" borderId="0" xfId="10" applyFont="1" applyAlignment="1">
      <alignment horizontal="right"/>
    </xf>
    <xf numFmtId="0" fontId="22" fillId="0" borderId="0" xfId="0" applyFont="1"/>
    <xf numFmtId="0" fontId="58" fillId="0" borderId="1" xfId="0" applyFont="1" applyBorder="1" applyAlignment="1">
      <alignment horizontal="left" vertical="center" wrapText="1"/>
    </xf>
    <xf numFmtId="0" fontId="4" fillId="0" borderId="1" xfId="10" applyFont="1" applyBorder="1" applyAlignment="1">
      <alignment vertical="center"/>
    </xf>
    <xf numFmtId="0" fontId="6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 wrapText="1"/>
    </xf>
    <xf numFmtId="0" fontId="29" fillId="0" borderId="0" xfId="10" applyFont="1" applyAlignment="1">
      <alignment horizontal="center"/>
    </xf>
    <xf numFmtId="0" fontId="6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172" fontId="23" fillId="0" borderId="1" xfId="0" applyNumberFormat="1" applyFont="1" applyBorder="1" applyAlignment="1">
      <alignment horizontal="center" vertical="center" wrapText="1"/>
    </xf>
    <xf numFmtId="0" fontId="0" fillId="4" borderId="0" xfId="0" applyFill="1"/>
    <xf numFmtId="0" fontId="68" fillId="0" borderId="0" xfId="0" applyFont="1"/>
    <xf numFmtId="0" fontId="15" fillId="0" borderId="0" xfId="10" applyFont="1"/>
    <xf numFmtId="0" fontId="59" fillId="0" borderId="8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58" fillId="0" borderId="8" xfId="0" applyFont="1" applyBorder="1" applyAlignment="1">
      <alignment horizontal="center" vertical="center" wrapText="1"/>
    </xf>
    <xf numFmtId="0" fontId="58" fillId="0" borderId="8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9" fillId="0" borderId="0" xfId="10" applyFont="1" applyAlignment="1">
      <alignment horizontal="center" vertical="center" wrapText="1"/>
    </xf>
    <xf numFmtId="0" fontId="66" fillId="0" borderId="0" xfId="10" applyFont="1" applyAlignment="1">
      <alignment horizontal="center" vertical="center" wrapText="1"/>
    </xf>
    <xf numFmtId="0" fontId="58" fillId="0" borderId="5" xfId="0" applyFont="1" applyBorder="1" applyAlignment="1">
      <alignment horizontal="left" vertical="center"/>
    </xf>
    <xf numFmtId="0" fontId="58" fillId="0" borderId="7" xfId="0" applyFont="1" applyBorder="1" applyAlignment="1">
      <alignment horizontal="left" vertical="center"/>
    </xf>
    <xf numFmtId="0" fontId="58" fillId="0" borderId="6" xfId="0" applyFont="1" applyBorder="1" applyAlignment="1">
      <alignment horizontal="left" vertical="center"/>
    </xf>
    <xf numFmtId="0" fontId="66" fillId="0" borderId="0" xfId="10" applyFont="1" applyAlignment="1">
      <alignment horizontal="center" vertical="center"/>
    </xf>
    <xf numFmtId="0" fontId="4" fillId="0" borderId="1" xfId="10" applyFont="1" applyBorder="1" applyAlignment="1">
      <alignment horizontal="center" vertical="center"/>
    </xf>
    <xf numFmtId="0" fontId="23" fillId="0" borderId="7" xfId="10" applyFont="1" applyBorder="1" applyAlignment="1">
      <alignment horizontal="center" vertical="center"/>
    </xf>
    <xf numFmtId="0" fontId="23" fillId="0" borderId="6" xfId="10" applyFont="1" applyBorder="1" applyAlignment="1">
      <alignment horizontal="center" vertical="center"/>
    </xf>
    <xf numFmtId="0" fontId="59" fillId="0" borderId="6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59" fillId="0" borderId="7" xfId="0" applyFont="1" applyBorder="1" applyAlignment="1">
      <alignment horizontal="left" vertical="center"/>
    </xf>
    <xf numFmtId="0" fontId="59" fillId="0" borderId="1" xfId="0" applyFont="1" applyBorder="1" applyAlignment="1">
      <alignment horizontal="center" vertical="center" wrapText="1"/>
    </xf>
    <xf numFmtId="0" fontId="4" fillId="0" borderId="0" xfId="10" applyFont="1" applyAlignment="1">
      <alignment horizontal="center" vertical="center" wrapText="1"/>
    </xf>
    <xf numFmtId="0" fontId="59" fillId="0" borderId="1" xfId="0" applyFont="1" applyBorder="1" applyAlignment="1">
      <alignment horizontal="left" vertical="center" wrapText="1"/>
    </xf>
    <xf numFmtId="0" fontId="58" fillId="0" borderId="7" xfId="0" applyFont="1" applyBorder="1" applyAlignment="1">
      <alignment horizontal="left" vertical="center" wrapText="1"/>
    </xf>
    <xf numFmtId="0" fontId="58" fillId="0" borderId="6" xfId="0" applyFont="1" applyBorder="1" applyAlignment="1">
      <alignment horizontal="left" vertical="center" wrapText="1"/>
    </xf>
    <xf numFmtId="0" fontId="4" fillId="0" borderId="1" xfId="10" applyFont="1" applyBorder="1" applyAlignment="1">
      <alignment horizontal="right" vertical="center" wrapText="1"/>
    </xf>
    <xf numFmtId="3" fontId="4" fillId="0" borderId="1" xfId="10" applyNumberFormat="1" applyFont="1" applyBorder="1" applyAlignment="1">
      <alignment horizontal="right" vertical="center" wrapText="1"/>
    </xf>
    <xf numFmtId="3" fontId="4" fillId="0" borderId="1" xfId="10" applyNumberFormat="1" applyFont="1" applyBorder="1" applyAlignment="1">
      <alignment horizontal="right" vertical="center"/>
    </xf>
    <xf numFmtId="0" fontId="23" fillId="0" borderId="1" xfId="10" applyFont="1" applyBorder="1" applyAlignment="1">
      <alignment horizontal="right" vertical="center"/>
    </xf>
    <xf numFmtId="3" fontId="23" fillId="0" borderId="1" xfId="10" applyNumberFormat="1" applyFont="1" applyBorder="1" applyAlignment="1">
      <alignment horizontal="right" vertical="center"/>
    </xf>
    <xf numFmtId="0" fontId="62" fillId="0" borderId="1" xfId="10" applyFont="1" applyBorder="1" applyAlignment="1">
      <alignment horizontal="center" vertical="center"/>
    </xf>
    <xf numFmtId="0" fontId="62" fillId="0" borderId="1" xfId="10" applyFont="1" applyBorder="1" applyAlignment="1">
      <alignment vertical="center"/>
    </xf>
    <xf numFmtId="3" fontId="62" fillId="0" borderId="1" xfId="10" applyNumberFormat="1" applyFont="1" applyBorder="1" applyAlignment="1">
      <alignment horizontal="right" vertical="center"/>
    </xf>
    <xf numFmtId="0" fontId="58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/>
    <xf numFmtId="0" fontId="20" fillId="0" borderId="1" xfId="0" applyFont="1" applyBorder="1" applyAlignment="1">
      <alignment horizontal="center" vertical="center" wrapText="1"/>
    </xf>
    <xf numFmtId="0" fontId="29" fillId="0" borderId="0" xfId="10" applyFont="1" applyAlignment="1">
      <alignment horizontal="center" vertical="center" wrapText="1"/>
    </xf>
    <xf numFmtId="0" fontId="29" fillId="0" borderId="0" xfId="10" applyFont="1" applyAlignment="1">
      <alignment horizontal="center"/>
    </xf>
    <xf numFmtId="0" fontId="61" fillId="0" borderId="1" xfId="0" applyFont="1" applyBorder="1" applyAlignment="1">
      <alignment horizontal="center" vertical="center" wrapText="1"/>
    </xf>
    <xf numFmtId="0" fontId="61" fillId="0" borderId="5" xfId="0" applyFont="1" applyBorder="1" applyAlignment="1">
      <alignment horizontal="center" vertical="center" wrapText="1"/>
    </xf>
    <xf numFmtId="0" fontId="61" fillId="0" borderId="7" xfId="0" applyFont="1" applyBorder="1" applyAlignment="1">
      <alignment horizontal="center" vertical="center" wrapText="1"/>
    </xf>
    <xf numFmtId="0" fontId="61" fillId="0" borderId="6" xfId="0" applyFont="1" applyBorder="1" applyAlignment="1">
      <alignment horizontal="center" vertical="center" wrapText="1"/>
    </xf>
    <xf numFmtId="0" fontId="67" fillId="0" borderId="0" xfId="6" applyFont="1" applyAlignment="1">
      <alignment horizontal="center" vertical="center"/>
    </xf>
    <xf numFmtId="0" fontId="67" fillId="0" borderId="0" xfId="6" applyFont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/>
    </xf>
    <xf numFmtId="0" fontId="66" fillId="0" borderId="0" xfId="10" applyFont="1" applyAlignment="1">
      <alignment horizontal="center" vertical="center" wrapText="1"/>
    </xf>
    <xf numFmtId="0" fontId="4" fillId="0" borderId="0" xfId="10" applyFont="1" applyAlignment="1">
      <alignment horizontal="center" vertical="center" wrapText="1"/>
    </xf>
    <xf numFmtId="0" fontId="37" fillId="0" borderId="0" xfId="6" applyFont="1" applyAlignment="1">
      <alignment horizontal="center" vertical="center"/>
    </xf>
    <xf numFmtId="0" fontId="37" fillId="0" borderId="0" xfId="6" applyFont="1" applyAlignment="1">
      <alignment horizontal="center" vertical="center" wrapText="1"/>
    </xf>
    <xf numFmtId="0" fontId="57" fillId="0" borderId="0" xfId="10" applyFont="1" applyAlignment="1">
      <alignment horizontal="center" vertical="center" wrapText="1"/>
    </xf>
    <xf numFmtId="0" fontId="44" fillId="2" borderId="0" xfId="1" applyFont="1" applyFill="1" applyAlignment="1">
      <alignment horizontal="center" vertic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 wrapText="1"/>
    </xf>
    <xf numFmtId="0" fontId="38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2" fillId="0" borderId="0" xfId="0" applyFont="1" applyAlignment="1">
      <alignment horizontal="right"/>
    </xf>
    <xf numFmtId="0" fontId="43" fillId="0" borderId="0" xfId="0" applyFont="1" applyAlignment="1">
      <alignment horizontal="right"/>
    </xf>
    <xf numFmtId="16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5" fillId="2" borderId="0" xfId="1" applyFont="1" applyFill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40" fillId="0" borderId="1" xfId="0" applyFont="1" applyBorder="1" applyAlignment="1">
      <alignment horizontal="center" vertical="center" wrapText="1"/>
    </xf>
    <xf numFmtId="164" fontId="40" fillId="0" borderId="1" xfId="0" applyNumberFormat="1" applyFont="1" applyBorder="1" applyAlignment="1">
      <alignment horizontal="center" vertical="center"/>
    </xf>
    <xf numFmtId="0" fontId="40" fillId="3" borderId="5" xfId="0" applyFont="1" applyFill="1" applyBorder="1" applyAlignment="1">
      <alignment horizontal="center"/>
    </xf>
    <xf numFmtId="0" fontId="40" fillId="3" borderId="6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0" fillId="2" borderId="0" xfId="1" applyFont="1" applyFill="1" applyAlignment="1">
      <alignment horizontal="center" vertical="center" wrapText="1"/>
    </xf>
    <xf numFmtId="0" fontId="4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5" fillId="0" borderId="1" xfId="1" applyNumberFormat="1" applyFont="1" applyBorder="1" applyAlignment="1">
      <alignment horizontal="center" vertical="center" wrapText="1"/>
    </xf>
    <xf numFmtId="1" fontId="5" fillId="0" borderId="2" xfId="1" applyNumberFormat="1" applyFont="1" applyBorder="1" applyAlignment="1">
      <alignment horizontal="center" vertical="center" wrapText="1"/>
    </xf>
    <xf numFmtId="1" fontId="5" fillId="0" borderId="3" xfId="1" applyNumberFormat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64" fontId="5" fillId="0" borderId="8" xfId="1" applyNumberFormat="1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left" vertical="center" wrapText="1"/>
    </xf>
    <xf numFmtId="164" fontId="2" fillId="0" borderId="7" xfId="1" applyNumberFormat="1" applyFont="1" applyBorder="1" applyAlignment="1">
      <alignment horizontal="left" vertical="center" wrapText="1"/>
    </xf>
    <xf numFmtId="164" fontId="2" fillId="0" borderId="6" xfId="1" applyNumberFormat="1" applyFont="1" applyBorder="1" applyAlignment="1">
      <alignment horizontal="left" vertical="center" wrapText="1"/>
    </xf>
    <xf numFmtId="164" fontId="5" fillId="0" borderId="1" xfId="1" applyNumberFormat="1" applyFont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17" fillId="0" borderId="0" xfId="1" applyFont="1" applyAlignment="1">
      <alignment horizontal="center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6" fillId="0" borderId="0" xfId="1" applyFont="1" applyAlignment="1">
      <alignment horizontal="center"/>
    </xf>
    <xf numFmtId="164" fontId="5" fillId="0" borderId="5" xfId="1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0" fontId="62" fillId="0" borderId="9" xfId="10" applyFont="1" applyBorder="1" applyAlignment="1">
      <alignment horizontal="center" vertical="center"/>
    </xf>
    <xf numFmtId="0" fontId="23" fillId="0" borderId="5" xfId="10" applyFont="1" applyBorder="1" applyAlignment="1">
      <alignment horizontal="center" vertical="center"/>
    </xf>
    <xf numFmtId="0" fontId="23" fillId="0" borderId="7" xfId="10" applyFont="1" applyBorder="1" applyAlignment="1">
      <alignment horizontal="center" vertical="center"/>
    </xf>
    <xf numFmtId="0" fontId="23" fillId="0" borderId="6" xfId="10" applyFont="1" applyBorder="1" applyAlignment="1">
      <alignment horizontal="center" vertical="center"/>
    </xf>
    <xf numFmtId="0" fontId="62" fillId="0" borderId="5" xfId="10" applyFont="1" applyBorder="1" applyAlignment="1">
      <alignment horizontal="center" vertical="center"/>
    </xf>
    <xf numFmtId="0" fontId="62" fillId="0" borderId="7" xfId="10" applyFont="1" applyBorder="1" applyAlignment="1">
      <alignment horizontal="center" vertical="center"/>
    </xf>
    <xf numFmtId="0" fontId="62" fillId="0" borderId="6" xfId="10" applyFont="1" applyBorder="1" applyAlignment="1">
      <alignment horizontal="center" vertical="center"/>
    </xf>
    <xf numFmtId="0" fontId="15" fillId="0" borderId="0" xfId="10" applyFont="1" applyAlignment="1">
      <alignment horizontal="center" vertical="center" wrapText="1"/>
    </xf>
    <xf numFmtId="0" fontId="23" fillId="0" borderId="0" xfId="10" applyFont="1" applyAlignment="1">
      <alignment horizontal="center" vertical="center" wrapText="1"/>
    </xf>
    <xf numFmtId="0" fontId="23" fillId="0" borderId="0" xfId="10" applyFont="1" applyAlignment="1">
      <alignment horizontal="center" vertical="center"/>
    </xf>
    <xf numFmtId="0" fontId="23" fillId="0" borderId="1" xfId="10" applyFont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6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6" fillId="2" borderId="0" xfId="1" applyFont="1" applyFill="1" applyAlignment="1">
      <alignment horizontal="center" vertical="center"/>
    </xf>
    <xf numFmtId="164" fontId="5" fillId="2" borderId="5" xfId="1" applyNumberFormat="1" applyFont="1" applyFill="1" applyBorder="1" applyAlignment="1">
      <alignment horizontal="center" vertical="center" wrapText="1"/>
    </xf>
    <xf numFmtId="164" fontId="5" fillId="2" borderId="6" xfId="1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7" fillId="2" borderId="0" xfId="1" applyFont="1" applyFill="1" applyAlignment="1">
      <alignment horizontal="center"/>
    </xf>
    <xf numFmtId="0" fontId="5" fillId="2" borderId="8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1" fillId="0" borderId="9" xfId="0" applyFont="1" applyBorder="1" applyAlignment="1">
      <alignment horizontal="center"/>
    </xf>
    <xf numFmtId="164" fontId="5" fillId="2" borderId="2" xfId="1" applyNumberFormat="1" applyFont="1" applyFill="1" applyBorder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20" fillId="0" borderId="9" xfId="0" applyFont="1" applyBorder="1" applyAlignment="1">
      <alignment horizontal="center"/>
    </xf>
    <xf numFmtId="164" fontId="5" fillId="2" borderId="7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7" fillId="2" borderId="0" xfId="1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58" fillId="0" borderId="1" xfId="0" applyFont="1" applyFill="1" applyBorder="1" applyAlignment="1">
      <alignment horizontal="center" vertical="center" wrapText="1"/>
    </xf>
    <xf numFmtId="0" fontId="58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172" fontId="4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center" vertical="center" wrapText="1"/>
    </xf>
  </cellXfs>
  <cellStyles count="14">
    <cellStyle name="Comma" xfId="9" builtinId="3"/>
    <cellStyle name="Comma 2" xfId="11" xr:uid="{00000000-0005-0000-0000-000001000000}"/>
    <cellStyle name="Comma 5" xfId="2" xr:uid="{00000000-0005-0000-0000-000002000000}"/>
    <cellStyle name="Comma 50" xfId="7" xr:uid="{00000000-0005-0000-0000-000003000000}"/>
    <cellStyle name="Normal" xfId="0" builtinId="0"/>
    <cellStyle name="Normal 2" xfId="10" xr:uid="{00000000-0005-0000-0000-000005000000}"/>
    <cellStyle name="Normal 2 3" xfId="1" xr:uid="{00000000-0005-0000-0000-000006000000}"/>
    <cellStyle name="Normal 2 3 2" xfId="3" xr:uid="{00000000-0005-0000-0000-000007000000}"/>
    <cellStyle name="Normal 4" xfId="6" xr:uid="{00000000-0005-0000-0000-000008000000}"/>
    <cellStyle name="Normal 5" xfId="12" xr:uid="{00000000-0005-0000-0000-000009000000}"/>
    <cellStyle name="Normal 58" xfId="5" xr:uid="{00000000-0005-0000-0000-00000A000000}"/>
    <cellStyle name="Normal 58 2" xfId="13" xr:uid="{00000000-0005-0000-0000-00000B000000}"/>
    <cellStyle name="Normal 70" xfId="4" xr:uid="{00000000-0005-0000-0000-00000C000000}"/>
    <cellStyle name="Normal_2" xfId="8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140146</xdr:colOff>
      <xdr:row>0</xdr:row>
      <xdr:rowOff>584079</xdr:rowOff>
    </xdr:from>
    <xdr:to>
      <xdr:col>1</xdr:col>
      <xdr:colOff>1464684</xdr:colOff>
      <xdr:row>0</xdr:row>
      <xdr:rowOff>591221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flipV="1">
          <a:off x="814085" y="584079"/>
          <a:ext cx="1324538" cy="714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934528</xdr:colOff>
      <xdr:row>0</xdr:row>
      <xdr:rowOff>575094</xdr:rowOff>
    </xdr:from>
    <xdr:to>
      <xdr:col>4</xdr:col>
      <xdr:colOff>0</xdr:colOff>
      <xdr:row>0</xdr:row>
      <xdr:rowOff>584080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flipV="1">
          <a:off x="3980731" y="575094"/>
          <a:ext cx="1788184" cy="89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1466850</xdr:colOff>
      <xdr:row>2</xdr:row>
      <xdr:rowOff>9525</xdr:rowOff>
    </xdr:from>
    <xdr:to>
      <xdr:col>4</xdr:col>
      <xdr:colOff>247650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1933575" y="371475"/>
          <a:ext cx="17526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276225</xdr:colOff>
      <xdr:row>1</xdr:row>
      <xdr:rowOff>190500</xdr:rowOff>
    </xdr:from>
    <xdr:to>
      <xdr:col>15</xdr:col>
      <xdr:colOff>247650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V="1">
          <a:off x="6819900" y="352425"/>
          <a:ext cx="1647825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1466850</xdr:colOff>
      <xdr:row>2</xdr:row>
      <xdr:rowOff>9525</xdr:rowOff>
    </xdr:from>
    <xdr:to>
      <xdr:col>4</xdr:col>
      <xdr:colOff>247650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 flipV="1">
          <a:off x="1857375" y="371475"/>
          <a:ext cx="19240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276225</xdr:colOff>
      <xdr:row>1</xdr:row>
      <xdr:rowOff>190500</xdr:rowOff>
    </xdr:from>
    <xdr:to>
      <xdr:col>15</xdr:col>
      <xdr:colOff>247650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 flipV="1">
          <a:off x="6629400" y="352425"/>
          <a:ext cx="148590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906884</xdr:colOff>
      <xdr:row>2</xdr:row>
      <xdr:rowOff>28186</xdr:rowOff>
    </xdr:from>
    <xdr:to>
      <xdr:col>9</xdr:col>
      <xdr:colOff>402836</xdr:colOff>
      <xdr:row>2</xdr:row>
      <xdr:rowOff>28186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8488006" y="446120"/>
          <a:ext cx="105105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1210905</xdr:colOff>
      <xdr:row>2</xdr:row>
      <xdr:rowOff>31361</xdr:rowOff>
    </xdr:from>
    <xdr:to>
      <xdr:col>3</xdr:col>
      <xdr:colOff>461605</xdr:colOff>
      <xdr:row>2</xdr:row>
      <xdr:rowOff>31361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1541364" y="449295"/>
          <a:ext cx="135008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402557</xdr:colOff>
      <xdr:row>0</xdr:row>
      <xdr:rowOff>457191</xdr:rowOff>
    </xdr:from>
    <xdr:to>
      <xdr:col>2</xdr:col>
      <xdr:colOff>585189</xdr:colOff>
      <xdr:row>0</xdr:row>
      <xdr:rowOff>457191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A31C93F-9C12-493C-A42A-5147DA6FBA55}"/>
            </a:ext>
          </a:extLst>
        </xdr:cNvPr>
        <xdr:cNvCxnSpPr/>
      </xdr:nvCxnSpPr>
      <xdr:spPr>
        <a:xfrm>
          <a:off x="869282" y="457191"/>
          <a:ext cx="15161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728866</xdr:colOff>
      <xdr:row>0</xdr:row>
      <xdr:rowOff>438978</xdr:rowOff>
    </xdr:from>
    <xdr:to>
      <xdr:col>7</xdr:col>
      <xdr:colOff>132519</xdr:colOff>
      <xdr:row>0</xdr:row>
      <xdr:rowOff>438978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1BF9396-C161-4DE9-AC34-810065C75E46}"/>
            </a:ext>
          </a:extLst>
        </xdr:cNvPr>
        <xdr:cNvCxnSpPr/>
      </xdr:nvCxnSpPr>
      <xdr:spPr>
        <a:xfrm>
          <a:off x="3909388" y="438978"/>
          <a:ext cx="191328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279400</xdr:colOff>
      <xdr:row>2</xdr:row>
      <xdr:rowOff>38100</xdr:rowOff>
    </xdr:from>
    <xdr:to>
      <xdr:col>11</xdr:col>
      <xdr:colOff>920750</xdr:colOff>
      <xdr:row>2</xdr:row>
      <xdr:rowOff>38100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>
          <a:off x="7931150" y="450850"/>
          <a:ext cx="1911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263525</xdr:colOff>
      <xdr:row>2</xdr:row>
      <xdr:rowOff>19050</xdr:rowOff>
    </xdr:from>
    <xdr:to>
      <xdr:col>6</xdr:col>
      <xdr:colOff>428625</xdr:colOff>
      <xdr:row>2</xdr:row>
      <xdr:rowOff>19050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CxnSpPr/>
      </xdr:nvCxnSpPr>
      <xdr:spPr>
        <a:xfrm>
          <a:off x="2374900" y="431800"/>
          <a:ext cx="1689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742950</xdr:colOff>
      <xdr:row>2</xdr:row>
      <xdr:rowOff>9525</xdr:rowOff>
    </xdr:from>
    <xdr:to>
      <xdr:col>2</xdr:col>
      <xdr:colOff>447675</xdr:colOff>
      <xdr:row>2</xdr:row>
      <xdr:rowOff>9525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CxnSpPr/>
      </xdr:nvCxnSpPr>
      <xdr:spPr>
        <a:xfrm>
          <a:off x="1143000" y="409575"/>
          <a:ext cx="13144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2</xdr:row>
      <xdr:rowOff>25400</xdr:rowOff>
    </xdr:from>
    <xdr:to>
      <xdr:col>10</xdr:col>
      <xdr:colOff>0</xdr:colOff>
      <xdr:row>2</xdr:row>
      <xdr:rowOff>25400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CxnSpPr/>
      </xdr:nvCxnSpPr>
      <xdr:spPr>
        <a:xfrm>
          <a:off x="7667625" y="425450"/>
          <a:ext cx="1562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1514475</xdr:colOff>
      <xdr:row>2</xdr:row>
      <xdr:rowOff>19050</xdr:rowOff>
    </xdr:from>
    <xdr:to>
      <xdr:col>2</xdr:col>
      <xdr:colOff>657225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CxnSpPr/>
      </xdr:nvCxnSpPr>
      <xdr:spPr>
        <a:xfrm flipV="1">
          <a:off x="1771650" y="419100"/>
          <a:ext cx="17811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1190625</xdr:colOff>
      <xdr:row>2</xdr:row>
      <xdr:rowOff>0</xdr:rowOff>
    </xdr:from>
    <xdr:to>
      <xdr:col>9</xdr:col>
      <xdr:colOff>1285875</xdr:colOff>
      <xdr:row>2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CxnSpPr/>
      </xdr:nvCxnSpPr>
      <xdr:spPr>
        <a:xfrm flipV="1">
          <a:off x="10334625" y="400050"/>
          <a:ext cx="17716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1397000</xdr:colOff>
      <xdr:row>2</xdr:row>
      <xdr:rowOff>38100</xdr:rowOff>
    </xdr:from>
    <xdr:to>
      <xdr:col>2</xdr:col>
      <xdr:colOff>889000</xdr:colOff>
      <xdr:row>2</xdr:row>
      <xdr:rowOff>50800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CxnSpPr/>
      </xdr:nvCxnSpPr>
      <xdr:spPr>
        <a:xfrm flipV="1">
          <a:off x="1651000" y="444500"/>
          <a:ext cx="1371600" cy="12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2527300</xdr:colOff>
      <xdr:row>2</xdr:row>
      <xdr:rowOff>63500</xdr:rowOff>
    </xdr:from>
    <xdr:to>
      <xdr:col>9</xdr:col>
      <xdr:colOff>165100</xdr:colOff>
      <xdr:row>2</xdr:row>
      <xdr:rowOff>63500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CxnSpPr/>
      </xdr:nvCxnSpPr>
      <xdr:spPr>
        <a:xfrm>
          <a:off x="10121900" y="469900"/>
          <a:ext cx="1803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12700</xdr:colOff>
      <xdr:row>2</xdr:row>
      <xdr:rowOff>47625</xdr:rowOff>
    </xdr:from>
    <xdr:to>
      <xdr:col>8</xdr:col>
      <xdr:colOff>422275</xdr:colOff>
      <xdr:row>2</xdr:row>
      <xdr:rowOff>47625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CxnSpPr/>
      </xdr:nvCxnSpPr>
      <xdr:spPr>
        <a:xfrm>
          <a:off x="7575550" y="457200"/>
          <a:ext cx="17240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1308100</xdr:colOff>
      <xdr:row>2</xdr:row>
      <xdr:rowOff>50800</xdr:rowOff>
    </xdr:from>
    <xdr:to>
      <xdr:col>3</xdr:col>
      <xdr:colOff>558800</xdr:colOff>
      <xdr:row>2</xdr:row>
      <xdr:rowOff>50800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CxnSpPr/>
      </xdr:nvCxnSpPr>
      <xdr:spPr>
        <a:xfrm>
          <a:off x="1562100" y="469900"/>
          <a:ext cx="1651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1066800</xdr:colOff>
      <xdr:row>2</xdr:row>
      <xdr:rowOff>50800</xdr:rowOff>
    </xdr:from>
    <xdr:to>
      <xdr:col>1</xdr:col>
      <xdr:colOff>2882900</xdr:colOff>
      <xdr:row>2</xdr:row>
      <xdr:rowOff>63500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CxnSpPr/>
      </xdr:nvCxnSpPr>
      <xdr:spPr>
        <a:xfrm flipV="1">
          <a:off x="1320800" y="457200"/>
          <a:ext cx="1816100" cy="12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1181100</xdr:colOff>
      <xdr:row>2</xdr:row>
      <xdr:rowOff>12700</xdr:rowOff>
    </xdr:from>
    <xdr:to>
      <xdr:col>10</xdr:col>
      <xdr:colOff>546100</xdr:colOff>
      <xdr:row>2</xdr:row>
      <xdr:rowOff>25400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CxnSpPr/>
      </xdr:nvCxnSpPr>
      <xdr:spPr>
        <a:xfrm flipV="1">
          <a:off x="8839200" y="419100"/>
          <a:ext cx="1638300" cy="12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1089025</xdr:colOff>
      <xdr:row>2</xdr:row>
      <xdr:rowOff>12700</xdr:rowOff>
    </xdr:from>
    <xdr:to>
      <xdr:col>10</xdr:col>
      <xdr:colOff>228600</xdr:colOff>
      <xdr:row>2</xdr:row>
      <xdr:rowOff>34926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CxnSpPr/>
      </xdr:nvCxnSpPr>
      <xdr:spPr>
        <a:xfrm flipV="1">
          <a:off x="8543925" y="419100"/>
          <a:ext cx="1679575" cy="2222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561975</xdr:colOff>
      <xdr:row>2</xdr:row>
      <xdr:rowOff>28575</xdr:rowOff>
    </xdr:from>
    <xdr:to>
      <xdr:col>3</xdr:col>
      <xdr:colOff>400050</xdr:colOff>
      <xdr:row>2</xdr:row>
      <xdr:rowOff>47625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CxnSpPr/>
      </xdr:nvCxnSpPr>
      <xdr:spPr>
        <a:xfrm flipV="1">
          <a:off x="819150" y="428625"/>
          <a:ext cx="24955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1466850</xdr:colOff>
      <xdr:row>2</xdr:row>
      <xdr:rowOff>9525</xdr:rowOff>
    </xdr:from>
    <xdr:to>
      <xdr:col>4</xdr:col>
      <xdr:colOff>247650</xdr:colOff>
      <xdr:row>2</xdr:row>
      <xdr:rowOff>19050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CxnSpPr/>
      </xdr:nvCxnSpPr>
      <xdr:spPr>
        <a:xfrm flipV="1">
          <a:off x="1857375" y="371475"/>
          <a:ext cx="19240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276225</xdr:colOff>
      <xdr:row>1</xdr:row>
      <xdr:rowOff>190500</xdr:rowOff>
    </xdr:from>
    <xdr:to>
      <xdr:col>15</xdr:col>
      <xdr:colOff>247650</xdr:colOff>
      <xdr:row>2</xdr:row>
      <xdr:rowOff>9525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CxnSpPr/>
      </xdr:nvCxnSpPr>
      <xdr:spPr>
        <a:xfrm flipV="1">
          <a:off x="4505325" y="352425"/>
          <a:ext cx="133350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1121709</xdr:colOff>
      <xdr:row>2</xdr:row>
      <xdr:rowOff>20730</xdr:rowOff>
    </xdr:from>
    <xdr:to>
      <xdr:col>2</xdr:col>
      <xdr:colOff>248210</xdr:colOff>
      <xdr:row>2</xdr:row>
      <xdr:rowOff>30255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CxnSpPr/>
      </xdr:nvCxnSpPr>
      <xdr:spPr>
        <a:xfrm flipV="1">
          <a:off x="1379444" y="424142"/>
          <a:ext cx="20288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1295400</xdr:colOff>
      <xdr:row>2</xdr:row>
      <xdr:rowOff>9525</xdr:rowOff>
    </xdr:from>
    <xdr:to>
      <xdr:col>8</xdr:col>
      <xdr:colOff>304800</xdr:colOff>
      <xdr:row>2</xdr:row>
      <xdr:rowOff>9525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CxnSpPr/>
      </xdr:nvCxnSpPr>
      <xdr:spPr>
        <a:xfrm>
          <a:off x="9629775" y="409575"/>
          <a:ext cx="1609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8FCCC-2070-4DC0-8DAA-F3E403B1298C}">
  <dimension ref="A1:BD19"/>
  <sheetViews>
    <sheetView view="pageBreakPreview" zoomScale="73" zoomScaleNormal="100" zoomScaleSheetLayoutView="73" workbookViewId="0">
      <pane xSplit="3" ySplit="4" topLeftCell="D5" activePane="bottomRight" state="frozen"/>
      <selection pane="topRight" activeCell="D1" sqref="D1"/>
      <selection pane="bottomLeft" activeCell="A6" sqref="A6"/>
      <selection pane="bottomRight" activeCell="K17" sqref="K17"/>
    </sheetView>
  </sheetViews>
  <sheetFormatPr defaultRowHeight="15.75" x14ac:dyDescent="0.25"/>
  <cols>
    <col min="1" max="1" width="4" customWidth="1"/>
    <col min="2" max="2" width="27.5" customWidth="1"/>
    <col min="3" max="3" width="8.25" hidden="1" customWidth="1"/>
    <col min="4" max="4" width="5.75" customWidth="1"/>
    <col min="5" max="5" width="5.875" bestFit="1" customWidth="1"/>
    <col min="6" max="6" width="4.875" bestFit="1" customWidth="1"/>
    <col min="7" max="7" width="8" customWidth="1"/>
    <col min="8" max="8" width="4.625" bestFit="1" customWidth="1"/>
    <col min="9" max="9" width="4.875" hidden="1" customWidth="1"/>
    <col min="10" max="10" width="6.375" customWidth="1"/>
    <col min="11" max="11" width="8.75" customWidth="1"/>
    <col min="12" max="12" width="11.75" hidden="1" customWidth="1"/>
    <col min="13" max="13" width="9.875" hidden="1" customWidth="1"/>
    <col min="14" max="15" width="6.125" hidden="1" customWidth="1"/>
    <col min="16" max="16" width="5.75" customWidth="1"/>
    <col min="17" max="17" width="5.625" bestFit="1" customWidth="1"/>
    <col min="18" max="18" width="4.875" bestFit="1" customWidth="1"/>
    <col min="19" max="19" width="5.5" customWidth="1"/>
    <col min="20" max="20" width="5.25" customWidth="1"/>
    <col min="21" max="21" width="5.625" hidden="1" customWidth="1"/>
    <col min="22" max="22" width="5.875" customWidth="1"/>
    <col min="23" max="23" width="6" customWidth="1"/>
    <col min="24" max="24" width="4.375" hidden="1" customWidth="1"/>
    <col min="25" max="25" width="7.5" style="276" customWidth="1"/>
    <col min="26" max="26" width="0.25" hidden="1" customWidth="1"/>
    <col min="27" max="27" width="6.625" customWidth="1"/>
    <col min="28" max="28" width="10.75" hidden="1" customWidth="1"/>
    <col min="29" max="29" width="11.125" hidden="1" customWidth="1"/>
    <col min="30" max="31" width="6" hidden="1" customWidth="1"/>
    <col min="32" max="33" width="4.875" hidden="1" customWidth="1"/>
    <col min="34" max="34" width="13.625" hidden="1" customWidth="1"/>
    <col min="35" max="35" width="6" hidden="1" customWidth="1"/>
    <col min="36" max="38" width="7.375" hidden="1" customWidth="1"/>
    <col min="39" max="39" width="14.5" hidden="1" customWidth="1"/>
    <col min="40" max="40" width="12" hidden="1" customWidth="1"/>
    <col min="41" max="41" width="18.5" hidden="1" customWidth="1"/>
    <col min="42" max="42" width="5.875" hidden="1" customWidth="1"/>
    <col min="43" max="43" width="5.625" customWidth="1"/>
    <col min="44" max="44" width="6" customWidth="1"/>
    <col min="45" max="45" width="5.625" customWidth="1"/>
    <col min="46" max="46" width="6.125" customWidth="1"/>
    <col min="47" max="47" width="5.875" customWidth="1"/>
    <col min="48" max="48" width="6.125" customWidth="1"/>
    <col min="49" max="49" width="10.375" hidden="1" customWidth="1"/>
    <col min="50" max="50" width="6.125" hidden="1" customWidth="1"/>
    <col min="51" max="51" width="10.375" hidden="1" customWidth="1"/>
    <col min="52" max="52" width="6.625" hidden="1" customWidth="1"/>
    <col min="53" max="53" width="6.375" hidden="1" customWidth="1"/>
    <col min="54" max="54" width="6.375" customWidth="1"/>
    <col min="55" max="55" width="6.125" hidden="1" customWidth="1"/>
    <col min="56" max="56" width="7.25" hidden="1" customWidth="1"/>
  </cols>
  <sheetData>
    <row r="1" spans="1:56" ht="21.75" customHeight="1" x14ac:dyDescent="0.25">
      <c r="A1" s="320" t="s">
        <v>403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  <c r="U1" s="320"/>
      <c r="V1" s="320"/>
      <c r="W1" s="320"/>
      <c r="X1" s="320"/>
      <c r="Y1" s="320"/>
      <c r="Z1" s="320"/>
      <c r="AA1" s="320"/>
      <c r="AB1" s="320"/>
      <c r="AC1" s="320"/>
      <c r="AD1" s="320"/>
      <c r="AE1" s="320"/>
      <c r="AF1" s="320"/>
      <c r="AG1" s="320"/>
      <c r="AH1" s="320"/>
      <c r="AI1" s="320"/>
      <c r="AJ1" s="320"/>
      <c r="AK1" s="320"/>
      <c r="AL1" s="320"/>
      <c r="AM1" s="320"/>
      <c r="AN1" s="320"/>
      <c r="AO1" s="320"/>
      <c r="AP1" s="320"/>
      <c r="AQ1" s="320"/>
      <c r="AR1" s="320"/>
      <c r="AS1" s="320"/>
      <c r="AT1" s="320"/>
      <c r="AU1" s="320"/>
      <c r="AV1" s="320"/>
      <c r="AW1" s="320"/>
      <c r="AX1" s="320"/>
      <c r="AY1" s="320"/>
      <c r="AZ1" s="320"/>
      <c r="BA1" s="320"/>
      <c r="BB1" s="320"/>
      <c r="BC1" s="320"/>
    </row>
    <row r="2" spans="1:56" ht="37.5" customHeight="1" x14ac:dyDescent="0.25">
      <c r="A2" s="321" t="s">
        <v>450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W2" s="320"/>
      <c r="X2" s="320"/>
      <c r="Y2" s="320"/>
      <c r="Z2" s="320"/>
      <c r="AA2" s="320"/>
      <c r="AB2" s="320"/>
      <c r="AC2" s="320"/>
      <c r="AD2" s="320"/>
      <c r="AE2" s="320"/>
      <c r="AF2" s="320"/>
      <c r="AG2" s="320"/>
      <c r="AH2" s="320"/>
      <c r="AI2" s="320"/>
      <c r="AJ2" s="320"/>
      <c r="AK2" s="320"/>
      <c r="AL2" s="320"/>
      <c r="AM2" s="320"/>
      <c r="AN2" s="320"/>
      <c r="AO2" s="320"/>
      <c r="AP2" s="320"/>
      <c r="AQ2" s="320"/>
      <c r="AR2" s="320"/>
      <c r="AS2" s="320"/>
      <c r="AT2" s="320"/>
      <c r="AU2" s="320"/>
      <c r="AV2" s="320"/>
      <c r="AW2" s="320"/>
      <c r="AX2" s="320"/>
      <c r="AY2" s="320"/>
      <c r="AZ2" s="320"/>
      <c r="BA2" s="320"/>
      <c r="BB2" s="320"/>
      <c r="BC2" s="320"/>
    </row>
    <row r="3" spans="1:56" ht="63.75" customHeight="1" x14ac:dyDescent="0.25">
      <c r="A3" s="322" t="s">
        <v>0</v>
      </c>
      <c r="B3" s="322" t="s">
        <v>356</v>
      </c>
      <c r="C3" s="316" t="s">
        <v>430</v>
      </c>
      <c r="D3" s="316" t="s">
        <v>357</v>
      </c>
      <c r="E3" s="316"/>
      <c r="F3" s="270"/>
      <c r="G3" s="270" t="s">
        <v>358</v>
      </c>
      <c r="H3" s="270"/>
      <c r="I3" s="270"/>
      <c r="J3" s="316" t="s">
        <v>359</v>
      </c>
      <c r="K3" s="316" t="s">
        <v>360</v>
      </c>
      <c r="L3" s="316" t="s">
        <v>361</v>
      </c>
      <c r="M3" s="316" t="s">
        <v>362</v>
      </c>
      <c r="N3" s="316" t="s">
        <v>363</v>
      </c>
      <c r="O3" s="316"/>
      <c r="P3" s="316"/>
      <c r="Q3" s="316"/>
      <c r="R3" s="317" t="s">
        <v>364</v>
      </c>
      <c r="S3" s="318"/>
      <c r="T3" s="319"/>
      <c r="U3" s="316" t="s">
        <v>437</v>
      </c>
      <c r="V3" s="316"/>
      <c r="W3" s="323"/>
      <c r="X3" s="316" t="s">
        <v>365</v>
      </c>
      <c r="Y3" s="316"/>
      <c r="Z3" s="316"/>
      <c r="AA3" s="316" t="s">
        <v>366</v>
      </c>
      <c r="AB3" s="316" t="s">
        <v>367</v>
      </c>
      <c r="AC3" s="316" t="s">
        <v>368</v>
      </c>
      <c r="AD3" s="316" t="s">
        <v>369</v>
      </c>
      <c r="AE3" s="316"/>
      <c r="AF3" s="316"/>
      <c r="AG3" s="316"/>
      <c r="AH3" s="316" t="s">
        <v>370</v>
      </c>
      <c r="AI3" s="316" t="s">
        <v>426</v>
      </c>
      <c r="AJ3" s="316" t="s">
        <v>371</v>
      </c>
      <c r="AK3" s="316"/>
      <c r="AL3" s="316"/>
      <c r="AM3" s="316" t="s">
        <v>372</v>
      </c>
      <c r="AN3" s="316" t="s">
        <v>373</v>
      </c>
      <c r="AO3" s="316" t="s">
        <v>374</v>
      </c>
      <c r="AP3" s="316" t="s">
        <v>375</v>
      </c>
      <c r="AQ3" s="316" t="s">
        <v>376</v>
      </c>
      <c r="AR3" s="316" t="s">
        <v>377</v>
      </c>
      <c r="AS3" s="316" t="s">
        <v>378</v>
      </c>
      <c r="AT3" s="316" t="s">
        <v>379</v>
      </c>
      <c r="AU3" s="316" t="s">
        <v>380</v>
      </c>
      <c r="AV3" s="316" t="s">
        <v>404</v>
      </c>
      <c r="AW3" s="316" t="s">
        <v>405</v>
      </c>
      <c r="AX3" s="316" t="s">
        <v>406</v>
      </c>
      <c r="AY3" s="316" t="s">
        <v>381</v>
      </c>
      <c r="AZ3" s="316" t="s">
        <v>382</v>
      </c>
      <c r="BA3" s="316"/>
      <c r="BB3" s="313" t="s">
        <v>408</v>
      </c>
      <c r="BC3" s="313" t="s">
        <v>409</v>
      </c>
      <c r="BD3" s="313" t="s">
        <v>427</v>
      </c>
    </row>
    <row r="4" spans="1:56" ht="61.5" customHeight="1" x14ac:dyDescent="0.25">
      <c r="A4" s="322"/>
      <c r="B4" s="322"/>
      <c r="C4" s="316"/>
      <c r="D4" s="270" t="s">
        <v>383</v>
      </c>
      <c r="E4" s="270" t="s">
        <v>384</v>
      </c>
      <c r="F4" s="270" t="s">
        <v>385</v>
      </c>
      <c r="G4" s="270" t="s">
        <v>386</v>
      </c>
      <c r="H4" s="270" t="s">
        <v>387</v>
      </c>
      <c r="I4" s="270" t="s">
        <v>388</v>
      </c>
      <c r="J4" s="316"/>
      <c r="K4" s="316"/>
      <c r="L4" s="316"/>
      <c r="M4" s="316"/>
      <c r="N4" s="270" t="s">
        <v>389</v>
      </c>
      <c r="O4" s="270" t="s">
        <v>390</v>
      </c>
      <c r="P4" s="270" t="s">
        <v>453</v>
      </c>
      <c r="Q4" s="270" t="s">
        <v>391</v>
      </c>
      <c r="R4" s="270">
        <v>700</v>
      </c>
      <c r="S4" s="270">
        <v>1200</v>
      </c>
      <c r="T4" s="270">
        <v>1800</v>
      </c>
      <c r="U4" s="270" t="s">
        <v>392</v>
      </c>
      <c r="V4" s="270" t="s">
        <v>393</v>
      </c>
      <c r="W4" s="270" t="s">
        <v>394</v>
      </c>
      <c r="X4" s="270" t="s">
        <v>395</v>
      </c>
      <c r="Y4" s="270" t="s">
        <v>396</v>
      </c>
      <c r="Z4" s="270" t="s">
        <v>397</v>
      </c>
      <c r="AA4" s="316"/>
      <c r="AB4" s="316"/>
      <c r="AC4" s="316"/>
      <c r="AD4" s="270">
        <v>1200</v>
      </c>
      <c r="AE4" s="270">
        <v>1800</v>
      </c>
      <c r="AF4" s="270">
        <v>800</v>
      </c>
      <c r="AG4" s="270">
        <v>700</v>
      </c>
      <c r="AH4" s="316"/>
      <c r="AI4" s="316"/>
      <c r="AJ4" s="273" t="s">
        <v>398</v>
      </c>
      <c r="AK4" s="273" t="s">
        <v>399</v>
      </c>
      <c r="AL4" s="273" t="s">
        <v>400</v>
      </c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270" t="s">
        <v>401</v>
      </c>
      <c r="BA4" s="270" t="s">
        <v>402</v>
      </c>
      <c r="BB4" s="313"/>
      <c r="BC4" s="313"/>
      <c r="BD4" s="313"/>
    </row>
    <row r="5" spans="1:56" s="267" customFormat="1" ht="24.95" customHeight="1" x14ac:dyDescent="0.25">
      <c r="A5" s="423">
        <v>1</v>
      </c>
      <c r="B5" s="424" t="s">
        <v>433</v>
      </c>
      <c r="C5" s="425"/>
      <c r="D5" s="426">
        <v>32</v>
      </c>
      <c r="E5" s="425"/>
      <c r="F5" s="425"/>
      <c r="G5" s="425">
        <v>2</v>
      </c>
      <c r="H5" s="425"/>
      <c r="I5" s="425"/>
      <c r="J5" s="425">
        <v>1</v>
      </c>
      <c r="K5" s="425"/>
      <c r="L5" s="425"/>
      <c r="M5" s="425"/>
      <c r="N5" s="425"/>
      <c r="O5" s="425"/>
      <c r="P5" s="425">
        <v>1</v>
      </c>
      <c r="Q5" s="425"/>
      <c r="R5" s="425"/>
      <c r="S5" s="425">
        <v>1</v>
      </c>
      <c r="T5" s="425"/>
      <c r="U5" s="425"/>
      <c r="V5" s="425"/>
      <c r="W5" s="425"/>
      <c r="X5" s="425"/>
      <c r="Y5" s="425"/>
      <c r="Z5" s="425"/>
      <c r="AA5" s="425"/>
      <c r="AB5" s="425"/>
      <c r="AC5" s="425"/>
      <c r="AD5" s="425"/>
      <c r="AE5" s="425"/>
      <c r="AF5" s="425"/>
      <c r="AG5" s="425"/>
      <c r="AH5" s="425"/>
      <c r="AI5" s="425"/>
      <c r="AJ5" s="427"/>
      <c r="AK5" s="427"/>
      <c r="AL5" s="427"/>
      <c r="AM5" s="425"/>
      <c r="AN5" s="425"/>
      <c r="AO5" s="425"/>
      <c r="AP5" s="425"/>
      <c r="AQ5" s="425"/>
      <c r="AR5" s="425"/>
      <c r="AS5" s="425"/>
      <c r="AT5" s="425"/>
      <c r="AU5" s="425"/>
      <c r="AV5" s="425"/>
      <c r="AW5" s="425"/>
      <c r="AX5" s="425"/>
      <c r="AY5" s="425"/>
      <c r="AZ5" s="425"/>
      <c r="BA5" s="425"/>
      <c r="BB5" s="428"/>
      <c r="BC5" s="311"/>
      <c r="BD5" s="312"/>
    </row>
    <row r="6" spans="1:56" s="267" customFormat="1" ht="24.95" customHeight="1" x14ac:dyDescent="0.25">
      <c r="A6" s="423">
        <v>2</v>
      </c>
      <c r="B6" s="424" t="s">
        <v>158</v>
      </c>
      <c r="C6" s="425"/>
      <c r="D6" s="426"/>
      <c r="E6" s="425"/>
      <c r="F6" s="425"/>
      <c r="G6" s="425"/>
      <c r="H6" s="425"/>
      <c r="I6" s="425"/>
      <c r="J6" s="425"/>
      <c r="K6" s="425"/>
      <c r="L6" s="425"/>
      <c r="M6" s="425"/>
      <c r="N6" s="425"/>
      <c r="O6" s="425"/>
      <c r="P6" s="425"/>
      <c r="Q6" s="425"/>
      <c r="R6" s="425"/>
      <c r="S6" s="425"/>
      <c r="T6" s="425"/>
      <c r="U6" s="425"/>
      <c r="V6" s="425"/>
      <c r="W6" s="425">
        <v>1</v>
      </c>
      <c r="X6" s="425"/>
      <c r="Y6" s="425">
        <v>2</v>
      </c>
      <c r="Z6" s="425"/>
      <c r="AA6" s="425">
        <v>8</v>
      </c>
      <c r="AB6" s="425"/>
      <c r="AC6" s="425"/>
      <c r="AD6" s="425"/>
      <c r="AE6" s="425"/>
      <c r="AF6" s="425"/>
      <c r="AG6" s="425"/>
      <c r="AH6" s="425"/>
      <c r="AI6" s="425"/>
      <c r="AJ6" s="427"/>
      <c r="AK6" s="427"/>
      <c r="AL6" s="427"/>
      <c r="AM6" s="425"/>
      <c r="AN6" s="425"/>
      <c r="AO6" s="425"/>
      <c r="AP6" s="425"/>
      <c r="AQ6" s="425"/>
      <c r="AR6" s="425"/>
      <c r="AS6" s="425"/>
      <c r="AT6" s="425"/>
      <c r="AU6" s="425"/>
      <c r="AV6" s="425"/>
      <c r="AW6" s="425"/>
      <c r="AX6" s="425"/>
      <c r="AY6" s="425"/>
      <c r="AZ6" s="425"/>
      <c r="BA6" s="425"/>
      <c r="BB6" s="428"/>
      <c r="BC6" s="311"/>
      <c r="BD6" s="312"/>
    </row>
    <row r="7" spans="1:56" s="267" customFormat="1" ht="24.95" customHeight="1" x14ac:dyDescent="0.25">
      <c r="A7" s="423">
        <v>3</v>
      </c>
      <c r="B7" s="424" t="s">
        <v>179</v>
      </c>
      <c r="C7" s="425"/>
      <c r="D7" s="426"/>
      <c r="E7" s="425"/>
      <c r="F7" s="425"/>
      <c r="G7" s="425"/>
      <c r="H7" s="425"/>
      <c r="I7" s="425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5"/>
      <c r="V7" s="425"/>
      <c r="W7" s="425">
        <v>1</v>
      </c>
      <c r="X7" s="425"/>
      <c r="Y7" s="425"/>
      <c r="Z7" s="425"/>
      <c r="AA7" s="425">
        <v>8</v>
      </c>
      <c r="AB7" s="425"/>
      <c r="AC7" s="425"/>
      <c r="AD7" s="425"/>
      <c r="AE7" s="425"/>
      <c r="AF7" s="425"/>
      <c r="AG7" s="425"/>
      <c r="AH7" s="425"/>
      <c r="AI7" s="425"/>
      <c r="AJ7" s="427"/>
      <c r="AK7" s="427"/>
      <c r="AL7" s="427"/>
      <c r="AM7" s="425"/>
      <c r="AN7" s="425"/>
      <c r="AO7" s="425"/>
      <c r="AP7" s="425"/>
      <c r="AQ7" s="425">
        <v>2</v>
      </c>
      <c r="AR7" s="425">
        <v>4</v>
      </c>
      <c r="AS7" s="425"/>
      <c r="AT7" s="425">
        <v>4</v>
      </c>
      <c r="AU7" s="425">
        <v>8</v>
      </c>
      <c r="AV7" s="425">
        <v>45</v>
      </c>
      <c r="AW7" s="425"/>
      <c r="AX7" s="425"/>
      <c r="AY7" s="425"/>
      <c r="AZ7" s="425"/>
      <c r="BA7" s="425"/>
      <c r="BB7" s="428"/>
      <c r="BC7" s="311"/>
      <c r="BD7" s="312"/>
    </row>
    <row r="8" spans="1:56" s="267" customFormat="1" ht="24.95" customHeight="1" x14ac:dyDescent="0.25">
      <c r="A8" s="423">
        <v>4</v>
      </c>
      <c r="B8" s="424" t="s">
        <v>161</v>
      </c>
      <c r="C8" s="425"/>
      <c r="D8" s="426"/>
      <c r="E8" s="425"/>
      <c r="F8" s="425"/>
      <c r="G8" s="425"/>
      <c r="H8" s="425"/>
      <c r="I8" s="425"/>
      <c r="J8" s="425"/>
      <c r="K8" s="425"/>
      <c r="L8" s="425"/>
      <c r="M8" s="425"/>
      <c r="N8" s="425"/>
      <c r="O8" s="425"/>
      <c r="P8" s="425"/>
      <c r="Q8" s="425"/>
      <c r="R8" s="425"/>
      <c r="S8" s="425"/>
      <c r="T8" s="425"/>
      <c r="U8" s="425"/>
      <c r="V8" s="425"/>
      <c r="W8" s="425"/>
      <c r="X8" s="425"/>
      <c r="Y8" s="425"/>
      <c r="Z8" s="425"/>
      <c r="AA8" s="425"/>
      <c r="AB8" s="425"/>
      <c r="AC8" s="425"/>
      <c r="AD8" s="425"/>
      <c r="AE8" s="425"/>
      <c r="AF8" s="425"/>
      <c r="AG8" s="425"/>
      <c r="AH8" s="425"/>
      <c r="AI8" s="425"/>
      <c r="AJ8" s="427"/>
      <c r="AK8" s="427"/>
      <c r="AL8" s="427"/>
      <c r="AM8" s="425"/>
      <c r="AN8" s="425"/>
      <c r="AO8" s="425"/>
      <c r="AP8" s="425"/>
      <c r="AQ8" s="425">
        <v>2</v>
      </c>
      <c r="AR8" s="425">
        <v>2</v>
      </c>
      <c r="AS8" s="425"/>
      <c r="AT8" s="425">
        <v>4</v>
      </c>
      <c r="AU8" s="425">
        <v>8</v>
      </c>
      <c r="AV8" s="425"/>
      <c r="AW8" s="425"/>
      <c r="AX8" s="425"/>
      <c r="AY8" s="425"/>
      <c r="AZ8" s="425"/>
      <c r="BA8" s="425"/>
      <c r="BB8" s="428"/>
      <c r="BC8" s="311"/>
      <c r="BD8" s="312"/>
    </row>
    <row r="9" spans="1:56" s="267" customFormat="1" ht="24.95" customHeight="1" x14ac:dyDescent="0.25">
      <c r="A9" s="423">
        <v>5</v>
      </c>
      <c r="B9" s="424" t="s">
        <v>434</v>
      </c>
      <c r="C9" s="425"/>
      <c r="D9" s="426"/>
      <c r="E9" s="425"/>
      <c r="F9" s="425"/>
      <c r="G9" s="425"/>
      <c r="H9" s="425"/>
      <c r="I9" s="425"/>
      <c r="J9" s="425"/>
      <c r="K9" s="425"/>
      <c r="L9" s="425"/>
      <c r="M9" s="425"/>
      <c r="N9" s="425"/>
      <c r="O9" s="425"/>
      <c r="P9" s="425"/>
      <c r="Q9" s="425"/>
      <c r="R9" s="425"/>
      <c r="S9" s="425"/>
      <c r="T9" s="425"/>
      <c r="U9" s="425"/>
      <c r="V9" s="425"/>
      <c r="W9" s="425">
        <v>1</v>
      </c>
      <c r="X9" s="425"/>
      <c r="Y9" s="425"/>
      <c r="Z9" s="425"/>
      <c r="AA9" s="425">
        <v>8</v>
      </c>
      <c r="AB9" s="425"/>
      <c r="AC9" s="425"/>
      <c r="AD9" s="425"/>
      <c r="AE9" s="425"/>
      <c r="AF9" s="425"/>
      <c r="AG9" s="425"/>
      <c r="AH9" s="425"/>
      <c r="AI9" s="425"/>
      <c r="AJ9" s="427"/>
      <c r="AK9" s="427"/>
      <c r="AL9" s="427"/>
      <c r="AM9" s="425"/>
      <c r="AN9" s="425"/>
      <c r="AO9" s="425"/>
      <c r="AP9" s="425"/>
      <c r="AQ9" s="425"/>
      <c r="AR9" s="425"/>
      <c r="AS9" s="425"/>
      <c r="AT9" s="425"/>
      <c r="AU9" s="425"/>
      <c r="AV9" s="425"/>
      <c r="AW9" s="425"/>
      <c r="AX9" s="425"/>
      <c r="AY9" s="425"/>
      <c r="AZ9" s="425"/>
      <c r="BA9" s="425"/>
      <c r="BB9" s="428"/>
      <c r="BC9" s="311"/>
      <c r="BD9" s="312"/>
    </row>
    <row r="10" spans="1:56" s="267" customFormat="1" ht="24.95" customHeight="1" x14ac:dyDescent="0.25">
      <c r="A10" s="423">
        <v>6</v>
      </c>
      <c r="B10" s="424" t="s">
        <v>118</v>
      </c>
      <c r="C10" s="425"/>
      <c r="D10" s="426">
        <v>16</v>
      </c>
      <c r="E10" s="425"/>
      <c r="F10" s="425"/>
      <c r="G10" s="425"/>
      <c r="H10" s="425"/>
      <c r="I10" s="425"/>
      <c r="J10" s="425"/>
      <c r="K10" s="425"/>
      <c r="L10" s="425"/>
      <c r="M10" s="425"/>
      <c r="N10" s="425"/>
      <c r="O10" s="425"/>
      <c r="P10" s="425"/>
      <c r="Q10" s="425"/>
      <c r="R10" s="425"/>
      <c r="S10" s="425">
        <v>1</v>
      </c>
      <c r="T10" s="425"/>
      <c r="U10" s="425"/>
      <c r="V10" s="425"/>
      <c r="W10" s="425"/>
      <c r="X10" s="425"/>
      <c r="Y10" s="425"/>
      <c r="Z10" s="425"/>
      <c r="AA10" s="425"/>
      <c r="AB10" s="425"/>
      <c r="AC10" s="425"/>
      <c r="AD10" s="425"/>
      <c r="AE10" s="425"/>
      <c r="AF10" s="425"/>
      <c r="AG10" s="425"/>
      <c r="AH10" s="425"/>
      <c r="AI10" s="425"/>
      <c r="AJ10" s="427"/>
      <c r="AK10" s="427"/>
      <c r="AL10" s="427"/>
      <c r="AM10" s="425"/>
      <c r="AN10" s="425"/>
      <c r="AO10" s="425"/>
      <c r="AP10" s="425"/>
      <c r="AQ10" s="425"/>
      <c r="AR10" s="425"/>
      <c r="AS10" s="425"/>
      <c r="AT10" s="425"/>
      <c r="AU10" s="425"/>
      <c r="AV10" s="425"/>
      <c r="AW10" s="425"/>
      <c r="AX10" s="425"/>
      <c r="AY10" s="425"/>
      <c r="AZ10" s="425"/>
      <c r="BA10" s="425"/>
      <c r="BB10" s="428"/>
      <c r="BC10" s="311"/>
      <c r="BD10" s="312"/>
    </row>
    <row r="11" spans="1:56" s="267" customFormat="1" ht="24.95" customHeight="1" x14ac:dyDescent="0.25">
      <c r="A11" s="423">
        <v>7</v>
      </c>
      <c r="B11" s="424" t="s">
        <v>145</v>
      </c>
      <c r="C11" s="425"/>
      <c r="D11" s="426"/>
      <c r="E11" s="425">
        <v>36</v>
      </c>
      <c r="F11" s="425"/>
      <c r="G11" s="425"/>
      <c r="H11" s="425">
        <v>1</v>
      </c>
      <c r="I11" s="425"/>
      <c r="J11" s="425"/>
      <c r="K11" s="425">
        <v>1</v>
      </c>
      <c r="L11" s="425"/>
      <c r="M11" s="425"/>
      <c r="N11" s="425"/>
      <c r="O11" s="425"/>
      <c r="P11" s="425"/>
      <c r="Q11" s="425">
        <v>1</v>
      </c>
      <c r="R11" s="425"/>
      <c r="S11" s="425"/>
      <c r="T11" s="425">
        <v>1</v>
      </c>
      <c r="U11" s="425"/>
      <c r="V11" s="425"/>
      <c r="W11" s="425"/>
      <c r="X11" s="425"/>
      <c r="Y11" s="425"/>
      <c r="Z11" s="425"/>
      <c r="AA11" s="425"/>
      <c r="AB11" s="425"/>
      <c r="AC11" s="425"/>
      <c r="AD11" s="425"/>
      <c r="AE11" s="425"/>
      <c r="AF11" s="425"/>
      <c r="AG11" s="425"/>
      <c r="AH11" s="425"/>
      <c r="AI11" s="425"/>
      <c r="AJ11" s="427"/>
      <c r="AK11" s="427"/>
      <c r="AL11" s="427"/>
      <c r="AM11" s="425"/>
      <c r="AN11" s="425"/>
      <c r="AO11" s="425"/>
      <c r="AP11" s="425"/>
      <c r="AQ11" s="425"/>
      <c r="AR11" s="425"/>
      <c r="AS11" s="425"/>
      <c r="AT11" s="425"/>
      <c r="AU11" s="425"/>
      <c r="AV11" s="425"/>
      <c r="AW11" s="425"/>
      <c r="AX11" s="425"/>
      <c r="AY11" s="425"/>
      <c r="AZ11" s="425"/>
      <c r="BA11" s="425"/>
      <c r="BB11" s="428"/>
      <c r="BC11" s="311"/>
      <c r="BD11" s="312"/>
    </row>
    <row r="12" spans="1:56" s="267" customFormat="1" ht="24.95" customHeight="1" x14ac:dyDescent="0.25">
      <c r="A12" s="423">
        <v>8</v>
      </c>
      <c r="B12" s="424" t="s">
        <v>139</v>
      </c>
      <c r="C12" s="425"/>
      <c r="D12" s="426">
        <v>16</v>
      </c>
      <c r="E12" s="425"/>
      <c r="F12" s="425"/>
      <c r="G12" s="425"/>
      <c r="H12" s="425"/>
      <c r="I12" s="425"/>
      <c r="J12" s="425">
        <v>1</v>
      </c>
      <c r="K12" s="425"/>
      <c r="L12" s="425"/>
      <c r="M12" s="425"/>
      <c r="N12" s="425"/>
      <c r="O12" s="425"/>
      <c r="P12" s="425">
        <v>1</v>
      </c>
      <c r="Q12" s="425"/>
      <c r="R12" s="425">
        <v>1</v>
      </c>
      <c r="S12" s="425"/>
      <c r="T12" s="425"/>
      <c r="U12" s="425"/>
      <c r="V12" s="425"/>
      <c r="W12" s="425"/>
      <c r="X12" s="425"/>
      <c r="Y12" s="425"/>
      <c r="Z12" s="425"/>
      <c r="AA12" s="425"/>
      <c r="AB12" s="425"/>
      <c r="AC12" s="425"/>
      <c r="AD12" s="425"/>
      <c r="AE12" s="425"/>
      <c r="AF12" s="425"/>
      <c r="AG12" s="425"/>
      <c r="AH12" s="425"/>
      <c r="AI12" s="425"/>
      <c r="AJ12" s="427"/>
      <c r="AK12" s="427"/>
      <c r="AL12" s="427"/>
      <c r="AM12" s="425"/>
      <c r="AN12" s="425"/>
      <c r="AO12" s="425"/>
      <c r="AP12" s="425"/>
      <c r="AQ12" s="425"/>
      <c r="AR12" s="425"/>
      <c r="AS12" s="425"/>
      <c r="AT12" s="425"/>
      <c r="AU12" s="425"/>
      <c r="AV12" s="425"/>
      <c r="AW12" s="425"/>
      <c r="AX12" s="425"/>
      <c r="AY12" s="425"/>
      <c r="AZ12" s="425"/>
      <c r="BA12" s="425"/>
      <c r="BB12" s="428"/>
      <c r="BC12" s="311"/>
      <c r="BD12" s="312"/>
    </row>
    <row r="13" spans="1:56" s="267" customFormat="1" ht="24.95" customHeight="1" x14ac:dyDescent="0.25">
      <c r="A13" s="423">
        <v>9</v>
      </c>
      <c r="B13" s="424" t="s">
        <v>436</v>
      </c>
      <c r="C13" s="425"/>
      <c r="D13" s="426"/>
      <c r="E13" s="425"/>
      <c r="F13" s="425"/>
      <c r="G13" s="425"/>
      <c r="H13" s="425"/>
      <c r="I13" s="425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5"/>
      <c r="AC13" s="425"/>
      <c r="AD13" s="425"/>
      <c r="AE13" s="425"/>
      <c r="AF13" s="425"/>
      <c r="AG13" s="425"/>
      <c r="AH13" s="425"/>
      <c r="AI13" s="425"/>
      <c r="AJ13" s="427"/>
      <c r="AK13" s="427"/>
      <c r="AL13" s="427"/>
      <c r="AM13" s="425"/>
      <c r="AN13" s="425"/>
      <c r="AO13" s="425"/>
      <c r="AP13" s="425"/>
      <c r="AQ13" s="425"/>
      <c r="AR13" s="425"/>
      <c r="AS13" s="425"/>
      <c r="AT13" s="425"/>
      <c r="AU13" s="425"/>
      <c r="AV13" s="425"/>
      <c r="AW13" s="425"/>
      <c r="AX13" s="425"/>
      <c r="AY13" s="425"/>
      <c r="AZ13" s="425"/>
      <c r="BA13" s="425"/>
      <c r="BB13" s="428">
        <v>150</v>
      </c>
      <c r="BC13" s="311"/>
      <c r="BD13" s="312"/>
    </row>
    <row r="14" spans="1:56" s="77" customFormat="1" ht="20.100000000000001" customHeight="1" x14ac:dyDescent="0.25">
      <c r="A14" s="297"/>
      <c r="B14" s="299" t="s">
        <v>435</v>
      </c>
      <c r="C14" s="280"/>
      <c r="D14" s="275">
        <f>SUM(D5:D13)</f>
        <v>64</v>
      </c>
      <c r="E14" s="275">
        <f>SUM(E5:E13)</f>
        <v>36</v>
      </c>
      <c r="F14" s="275">
        <f>SUM(F5:F13)</f>
        <v>0</v>
      </c>
      <c r="G14" s="275">
        <f>SUM(G5:G13)</f>
        <v>2</v>
      </c>
      <c r="H14" s="275">
        <f>SUM(H5:H13)</f>
        <v>1</v>
      </c>
      <c r="I14" s="275">
        <f>SUM(I5:I13)</f>
        <v>0</v>
      </c>
      <c r="J14" s="275">
        <f>SUM(J5:J13)</f>
        <v>2</v>
      </c>
      <c r="K14" s="275">
        <f>SUM(K5:K13)</f>
        <v>1</v>
      </c>
      <c r="L14" s="275">
        <f>SUM(L5:L13)</f>
        <v>0</v>
      </c>
      <c r="M14" s="275">
        <f>SUM(M5:M13)</f>
        <v>0</v>
      </c>
      <c r="N14" s="275">
        <f>SUM(N5:N13)</f>
        <v>0</v>
      </c>
      <c r="O14" s="275">
        <f>SUM(O5:O13)</f>
        <v>0</v>
      </c>
      <c r="P14" s="275">
        <f>SUM(P5:P13)</f>
        <v>2</v>
      </c>
      <c r="Q14" s="275">
        <f>SUM(Q5:Q13)</f>
        <v>1</v>
      </c>
      <c r="R14" s="275">
        <f>SUM(R5:R13)</f>
        <v>1</v>
      </c>
      <c r="S14" s="275">
        <f>SUM(S5:S13)</f>
        <v>2</v>
      </c>
      <c r="T14" s="275">
        <f>SUM(T5:T13)</f>
        <v>1</v>
      </c>
      <c r="U14" s="275">
        <f>SUM(U5:U13)</f>
        <v>0</v>
      </c>
      <c r="V14" s="275">
        <f>SUM(V5:V13)</f>
        <v>0</v>
      </c>
      <c r="W14" s="275">
        <f>SUM(W5:W13)</f>
        <v>3</v>
      </c>
      <c r="X14" s="275">
        <f>SUM(X5:X13)</f>
        <v>0</v>
      </c>
      <c r="Y14" s="275">
        <f>SUM(Y5:Y13)</f>
        <v>2</v>
      </c>
      <c r="Z14" s="275">
        <f>SUM(Z5:Z13)</f>
        <v>0</v>
      </c>
      <c r="AA14" s="275">
        <f>SUM(AA5:AA13)</f>
        <v>24</v>
      </c>
      <c r="AB14" s="275">
        <f>SUM(AB5:AB13)</f>
        <v>0</v>
      </c>
      <c r="AC14" s="275">
        <f>SUM(AC5:AC13)</f>
        <v>0</v>
      </c>
      <c r="AD14" s="275">
        <f>SUM(AD5:AD13)</f>
        <v>0</v>
      </c>
      <c r="AE14" s="275">
        <f>SUM(AE5:AE13)</f>
        <v>0</v>
      </c>
      <c r="AF14" s="275">
        <f>SUM(AF5:AF13)</f>
        <v>0</v>
      </c>
      <c r="AG14" s="275">
        <f>SUM(AG5:AG13)</f>
        <v>0</v>
      </c>
      <c r="AH14" s="275">
        <f>SUM(AH5:AH13)</f>
        <v>0</v>
      </c>
      <c r="AI14" s="275">
        <f>SUM(AI5:AI13)</f>
        <v>0</v>
      </c>
      <c r="AJ14" s="275">
        <f t="shared" ref="AJ14:BB14" si="0">SUM(AJ5:AJ13)</f>
        <v>0</v>
      </c>
      <c r="AK14" s="275">
        <f t="shared" si="0"/>
        <v>0</v>
      </c>
      <c r="AL14" s="275">
        <f t="shared" si="0"/>
        <v>0</v>
      </c>
      <c r="AM14" s="275">
        <f t="shared" si="0"/>
        <v>0</v>
      </c>
      <c r="AN14" s="275">
        <f t="shared" si="0"/>
        <v>0</v>
      </c>
      <c r="AO14" s="275">
        <f t="shared" si="0"/>
        <v>0</v>
      </c>
      <c r="AP14" s="275">
        <f t="shared" si="0"/>
        <v>0</v>
      </c>
      <c r="AQ14" s="275">
        <f t="shared" si="0"/>
        <v>4</v>
      </c>
      <c r="AR14" s="275">
        <f t="shared" si="0"/>
        <v>6</v>
      </c>
      <c r="AS14" s="275">
        <f t="shared" si="0"/>
        <v>0</v>
      </c>
      <c r="AT14" s="275">
        <f t="shared" si="0"/>
        <v>8</v>
      </c>
      <c r="AU14" s="275">
        <f t="shared" si="0"/>
        <v>16</v>
      </c>
      <c r="AV14" s="275">
        <f t="shared" si="0"/>
        <v>45</v>
      </c>
      <c r="AW14" s="275">
        <f t="shared" si="0"/>
        <v>0</v>
      </c>
      <c r="AX14" s="275">
        <f t="shared" si="0"/>
        <v>0</v>
      </c>
      <c r="AY14" s="275">
        <f t="shared" si="0"/>
        <v>0</v>
      </c>
      <c r="AZ14" s="275">
        <f t="shared" si="0"/>
        <v>0</v>
      </c>
      <c r="BA14" s="275">
        <f t="shared" si="0"/>
        <v>0</v>
      </c>
      <c r="BB14" s="275">
        <f t="shared" si="0"/>
        <v>150</v>
      </c>
      <c r="BC14" s="275">
        <f>SUM(BC5:BC12)</f>
        <v>0</v>
      </c>
      <c r="BD14" s="275">
        <f>SUM(BD5:BD12)</f>
        <v>0</v>
      </c>
    </row>
    <row r="15" spans="1:56" ht="9.75" customHeight="1" x14ac:dyDescent="0.25">
      <c r="Y15"/>
    </row>
    <row r="16" spans="1:56" ht="17.25" customHeight="1" x14ac:dyDescent="0.25">
      <c r="Y16"/>
      <c r="AR16" s="314" t="s">
        <v>407</v>
      </c>
      <c r="AS16" s="314"/>
      <c r="AT16" s="314"/>
      <c r="AU16" s="285"/>
    </row>
    <row r="17" spans="25:47" ht="20.25" customHeight="1" x14ac:dyDescent="0.25">
      <c r="Y17"/>
      <c r="AR17" s="277"/>
      <c r="AU17" s="278"/>
    </row>
    <row r="18" spans="25:47" ht="18" customHeight="1" x14ac:dyDescent="0.25">
      <c r="Y18"/>
      <c r="AR18" s="277"/>
      <c r="AU18" s="278"/>
    </row>
    <row r="19" spans="25:47" ht="23.25" customHeight="1" x14ac:dyDescent="0.25">
      <c r="Y19"/>
      <c r="AR19" s="315" t="s">
        <v>354</v>
      </c>
      <c r="AS19" s="315"/>
      <c r="AT19" s="315"/>
      <c r="AU19" s="272"/>
    </row>
  </sheetData>
  <mergeCells count="40">
    <mergeCell ref="R3:T3"/>
    <mergeCell ref="AC3:AC4"/>
    <mergeCell ref="A1:BC1"/>
    <mergeCell ref="A2:BC2"/>
    <mergeCell ref="A3:A4"/>
    <mergeCell ref="B3:B4"/>
    <mergeCell ref="C3:C4"/>
    <mergeCell ref="D3:E3"/>
    <mergeCell ref="J3:J4"/>
    <mergeCell ref="K3:K4"/>
    <mergeCell ref="L3:L4"/>
    <mergeCell ref="M3:M4"/>
    <mergeCell ref="N3:Q3"/>
    <mergeCell ref="U3:W3"/>
    <mergeCell ref="X3:Z3"/>
    <mergeCell ref="AA3:AA4"/>
    <mergeCell ref="AB3:AB4"/>
    <mergeCell ref="AT3:AT4"/>
    <mergeCell ref="AD3:AG3"/>
    <mergeCell ref="AH3:AH4"/>
    <mergeCell ref="AI3:AI4"/>
    <mergeCell ref="AJ3:AL3"/>
    <mergeCell ref="AM3:AM4"/>
    <mergeCell ref="AN3:AN4"/>
    <mergeCell ref="AO3:AO4"/>
    <mergeCell ref="AP3:AP4"/>
    <mergeCell ref="AQ3:AQ4"/>
    <mergeCell ref="AR3:AR4"/>
    <mergeCell ref="AS3:AS4"/>
    <mergeCell ref="BB3:BB4"/>
    <mergeCell ref="BC3:BC4"/>
    <mergeCell ref="BD3:BD4"/>
    <mergeCell ref="AR16:AT16"/>
    <mergeCell ref="AR19:AT19"/>
    <mergeCell ref="AZ3:BA3"/>
    <mergeCell ref="AU3:AU4"/>
    <mergeCell ref="AV3:AV4"/>
    <mergeCell ref="AW3:AW4"/>
    <mergeCell ref="AX3:AX4"/>
    <mergeCell ref="AY3:AY4"/>
  </mergeCells>
  <phoneticPr fontId="50" type="noConversion"/>
  <printOptions horizontalCentered="1"/>
  <pageMargins left="0.11811023622047245" right="0.11811023622047245" top="0.55118110236220474" bottom="0.55118110236220474" header="0.31496062992125984" footer="0.31496062992125984"/>
  <pageSetup paperSize="9"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"/>
  <sheetViews>
    <sheetView view="pageBreakPreview" zoomScale="106" zoomScaleNormal="73" zoomScaleSheetLayoutView="106" workbookViewId="0">
      <selection activeCell="A29" sqref="A29"/>
    </sheetView>
  </sheetViews>
  <sheetFormatPr defaultRowHeight="15.75" x14ac:dyDescent="0.25"/>
  <cols>
    <col min="1" max="1" width="8.875" customWidth="1"/>
    <col min="2" max="2" width="32.625" customWidth="1"/>
    <col min="3" max="3" width="17" customWidth="1"/>
    <col min="4" max="4" width="18.75" customWidth="1"/>
    <col min="5" max="5" width="10.375" hidden="1" customWidth="1"/>
    <col min="6" max="6" width="10.75" hidden="1" customWidth="1"/>
    <col min="7" max="7" width="12.875" customWidth="1"/>
  </cols>
  <sheetData>
    <row r="1" spans="1:7" ht="56.25" customHeight="1" x14ac:dyDescent="0.25">
      <c r="A1" s="325" t="s">
        <v>343</v>
      </c>
      <c r="B1" s="325"/>
      <c r="C1" s="325" t="s">
        <v>344</v>
      </c>
      <c r="D1" s="325"/>
      <c r="E1" s="325"/>
      <c r="F1" s="325"/>
      <c r="G1" s="325"/>
    </row>
    <row r="2" spans="1:7" ht="20.25" customHeight="1" x14ac:dyDescent="0.25">
      <c r="A2" s="298"/>
      <c r="B2" s="298"/>
      <c r="C2" s="328" t="s">
        <v>432</v>
      </c>
      <c r="D2" s="328"/>
      <c r="E2" s="328"/>
      <c r="F2" s="328"/>
      <c r="G2" s="328"/>
    </row>
    <row r="3" spans="1:7" ht="24.75" customHeight="1" x14ac:dyDescent="0.25">
      <c r="A3" s="326" t="s">
        <v>355</v>
      </c>
      <c r="B3" s="326"/>
      <c r="C3" s="326"/>
      <c r="D3" s="326"/>
      <c r="E3" s="326"/>
      <c r="F3" s="326"/>
      <c r="G3" s="326"/>
    </row>
    <row r="4" spans="1:7" ht="34.5" customHeight="1" x14ac:dyDescent="0.25">
      <c r="A4" s="327" t="s">
        <v>451</v>
      </c>
      <c r="B4" s="327"/>
      <c r="C4" s="327"/>
      <c r="D4" s="327"/>
      <c r="E4" s="327"/>
      <c r="F4" s="327"/>
      <c r="G4" s="327"/>
    </row>
    <row r="5" spans="1:7" ht="7.5" customHeight="1" x14ac:dyDescent="0.25">
      <c r="A5" s="261"/>
      <c r="B5" s="261"/>
      <c r="C5" s="262"/>
      <c r="D5" s="262"/>
      <c r="E5" s="262"/>
      <c r="F5" s="262"/>
      <c r="G5" s="262"/>
    </row>
    <row r="6" spans="1:7" ht="26.25" customHeight="1" x14ac:dyDescent="0.25">
      <c r="A6" s="279" t="s">
        <v>0</v>
      </c>
      <c r="B6" s="279" t="s">
        <v>345</v>
      </c>
      <c r="C6" s="280" t="s">
        <v>346</v>
      </c>
      <c r="D6" s="280" t="s">
        <v>410</v>
      </c>
      <c r="E6" s="280"/>
      <c r="F6" s="280"/>
      <c r="G6" s="280" t="s">
        <v>4</v>
      </c>
    </row>
    <row r="7" spans="1:7" s="267" customFormat="1" ht="20.100000000000001" customHeight="1" x14ac:dyDescent="0.25">
      <c r="A7" s="281">
        <v>1</v>
      </c>
      <c r="B7" s="282" t="s">
        <v>411</v>
      </c>
      <c r="C7" s="274" t="s">
        <v>350</v>
      </c>
      <c r="D7" s="271">
        <f>'Bảng kê vật tư T6-2026 KH'!D14</f>
        <v>64</v>
      </c>
      <c r="E7" s="283"/>
      <c r="F7" s="283"/>
      <c r="G7" s="284"/>
    </row>
    <row r="8" spans="1:7" s="267" customFormat="1" ht="20.100000000000001" customHeight="1" x14ac:dyDescent="0.25">
      <c r="A8" s="281">
        <v>2</v>
      </c>
      <c r="B8" s="282" t="s">
        <v>438</v>
      </c>
      <c r="C8" s="274" t="s">
        <v>350</v>
      </c>
      <c r="D8" s="271">
        <f>'Bảng kê vật tư T6-2026 KH'!E14</f>
        <v>36</v>
      </c>
      <c r="E8" s="283"/>
      <c r="F8" s="283"/>
      <c r="G8" s="284"/>
    </row>
    <row r="9" spans="1:7" s="267" customFormat="1" ht="20.100000000000001" customHeight="1" x14ac:dyDescent="0.25">
      <c r="A9" s="281">
        <v>3</v>
      </c>
      <c r="B9" s="282" t="s">
        <v>439</v>
      </c>
      <c r="C9" s="274" t="s">
        <v>350</v>
      </c>
      <c r="D9" s="271">
        <f>'Bảng kê vật tư T6-2026 KH'!F14</f>
        <v>0</v>
      </c>
      <c r="E9" s="283"/>
      <c r="F9" s="283"/>
      <c r="G9" s="284"/>
    </row>
    <row r="10" spans="1:7" s="267" customFormat="1" ht="20.100000000000001" customHeight="1" x14ac:dyDescent="0.25">
      <c r="A10" s="281">
        <v>4</v>
      </c>
      <c r="B10" s="282" t="s">
        <v>412</v>
      </c>
      <c r="C10" s="274" t="s">
        <v>350</v>
      </c>
      <c r="D10" s="271">
        <f>'Bảng kê vật tư T6-2026 KH'!G14</f>
        <v>2</v>
      </c>
      <c r="E10" s="283"/>
      <c r="F10" s="283"/>
      <c r="G10" s="284"/>
    </row>
    <row r="11" spans="1:7" s="267" customFormat="1" ht="20.100000000000001" customHeight="1" x14ac:dyDescent="0.25">
      <c r="A11" s="281">
        <v>5</v>
      </c>
      <c r="B11" s="282" t="s">
        <v>440</v>
      </c>
      <c r="C11" s="274" t="s">
        <v>350</v>
      </c>
      <c r="D11" s="271">
        <f>'Bảng kê vật tư T6-2026 KH'!H14</f>
        <v>1</v>
      </c>
      <c r="E11" s="283"/>
      <c r="F11" s="283"/>
      <c r="G11" s="284"/>
    </row>
    <row r="12" spans="1:7" ht="20.100000000000001" customHeight="1" x14ac:dyDescent="0.25">
      <c r="A12" s="281">
        <v>6</v>
      </c>
      <c r="B12" s="282" t="s">
        <v>413</v>
      </c>
      <c r="C12" s="274" t="s">
        <v>414</v>
      </c>
      <c r="D12" s="271">
        <f>'Bảng kê vật tư T6-2026 KH'!J14</f>
        <v>2</v>
      </c>
      <c r="E12" s="283"/>
      <c r="F12" s="283"/>
      <c r="G12" s="284"/>
    </row>
    <row r="13" spans="1:7" ht="20.100000000000001" customHeight="1" x14ac:dyDescent="0.25">
      <c r="A13" s="281">
        <v>7</v>
      </c>
      <c r="B13" s="282" t="s">
        <v>441</v>
      </c>
      <c r="C13" s="274" t="s">
        <v>414</v>
      </c>
      <c r="D13" s="271">
        <f>'Bảng kê vật tư T6-2026 KH'!K14</f>
        <v>1</v>
      </c>
      <c r="E13" s="283"/>
      <c r="F13" s="283"/>
      <c r="G13" s="284"/>
    </row>
    <row r="14" spans="1:7" ht="20.100000000000001" customHeight="1" x14ac:dyDescent="0.25">
      <c r="A14" s="281">
        <v>8</v>
      </c>
      <c r="B14" s="282" t="s">
        <v>442</v>
      </c>
      <c r="C14" s="274" t="s">
        <v>414</v>
      </c>
      <c r="D14" s="271">
        <f>'Bảng kê vật tư T6-2026 KH'!P14</f>
        <v>2</v>
      </c>
      <c r="E14" s="283"/>
      <c r="F14" s="283"/>
      <c r="G14" s="284"/>
    </row>
    <row r="15" spans="1:7" ht="20.100000000000001" customHeight="1" x14ac:dyDescent="0.25">
      <c r="A15" s="281">
        <v>9</v>
      </c>
      <c r="B15" s="282" t="s">
        <v>444</v>
      </c>
      <c r="C15" s="274" t="s">
        <v>414</v>
      </c>
      <c r="D15" s="271">
        <f>'Bảng kê vật tư T6-2026 KH'!Q14</f>
        <v>1</v>
      </c>
      <c r="E15" s="283"/>
      <c r="F15" s="283"/>
      <c r="G15" s="284"/>
    </row>
    <row r="16" spans="1:7" ht="20.100000000000001" customHeight="1" x14ac:dyDescent="0.25">
      <c r="A16" s="281">
        <v>10</v>
      </c>
      <c r="B16" s="282" t="s">
        <v>445</v>
      </c>
      <c r="C16" s="274" t="s">
        <v>350</v>
      </c>
      <c r="D16" s="271">
        <f>'Bảng kê vật tư T6-2026 KH'!R14</f>
        <v>1</v>
      </c>
      <c r="E16" s="283"/>
      <c r="F16" s="283"/>
      <c r="G16" s="284"/>
    </row>
    <row r="17" spans="1:7" ht="20.100000000000001" customHeight="1" x14ac:dyDescent="0.25">
      <c r="A17" s="281">
        <v>11</v>
      </c>
      <c r="B17" s="282" t="s">
        <v>415</v>
      </c>
      <c r="C17" s="274" t="s">
        <v>350</v>
      </c>
      <c r="D17" s="271">
        <f>'Bảng kê vật tư T6-2026 KH'!S14</f>
        <v>2</v>
      </c>
      <c r="E17" s="283"/>
      <c r="F17" s="283"/>
      <c r="G17" s="284"/>
    </row>
    <row r="18" spans="1:7" ht="20.100000000000001" customHeight="1" x14ac:dyDescent="0.25">
      <c r="A18" s="281">
        <v>12</v>
      </c>
      <c r="B18" s="282" t="s">
        <v>443</v>
      </c>
      <c r="C18" s="274" t="s">
        <v>350</v>
      </c>
      <c r="D18" s="271">
        <f>'Bảng kê vật tư T6-2026 KH'!T14</f>
        <v>1</v>
      </c>
      <c r="E18" s="283"/>
      <c r="F18" s="283"/>
      <c r="G18" s="284"/>
    </row>
    <row r="19" spans="1:7" ht="20.100000000000001" hidden="1" customHeight="1" x14ac:dyDescent="0.25">
      <c r="A19" s="281">
        <v>13</v>
      </c>
      <c r="B19" s="282" t="s">
        <v>416</v>
      </c>
      <c r="C19" s="274" t="s">
        <v>350</v>
      </c>
      <c r="D19" s="271">
        <f>'Bảng kê vật tư T6-2026 KH'!V14</f>
        <v>0</v>
      </c>
      <c r="E19" s="283"/>
      <c r="F19" s="283"/>
      <c r="G19" s="284"/>
    </row>
    <row r="20" spans="1:7" ht="20.100000000000001" customHeight="1" x14ac:dyDescent="0.25">
      <c r="A20" s="281">
        <v>13</v>
      </c>
      <c r="B20" s="282" t="s">
        <v>417</v>
      </c>
      <c r="C20" s="274" t="s">
        <v>350</v>
      </c>
      <c r="D20" s="271">
        <f>'Bảng kê vật tư T6-2026 KH'!W14</f>
        <v>3</v>
      </c>
      <c r="E20" s="283"/>
      <c r="F20" s="283"/>
      <c r="G20" s="284"/>
    </row>
    <row r="21" spans="1:7" ht="20.100000000000001" customHeight="1" x14ac:dyDescent="0.25">
      <c r="A21" s="281">
        <v>14</v>
      </c>
      <c r="B21" s="282" t="s">
        <v>428</v>
      </c>
      <c r="C21" s="274" t="s">
        <v>429</v>
      </c>
      <c r="D21" s="271">
        <f>'Bảng kê vật tư T6-2026 KH'!Y14</f>
        <v>2</v>
      </c>
      <c r="E21" s="283"/>
      <c r="F21" s="283"/>
      <c r="G21" s="284"/>
    </row>
    <row r="22" spans="1:7" ht="20.100000000000001" customHeight="1" x14ac:dyDescent="0.25">
      <c r="A22" s="281">
        <v>15</v>
      </c>
      <c r="B22" s="282" t="s">
        <v>446</v>
      </c>
      <c r="C22" s="274" t="s">
        <v>350</v>
      </c>
      <c r="D22" s="271">
        <f>'Bảng kê vật tư T6-2026 KH'!AA14</f>
        <v>24</v>
      </c>
      <c r="E22" s="283"/>
      <c r="F22" s="283"/>
      <c r="G22" s="284"/>
    </row>
    <row r="23" spans="1:7" ht="20.100000000000001" customHeight="1" x14ac:dyDescent="0.25">
      <c r="A23" s="281">
        <v>16</v>
      </c>
      <c r="B23" s="282" t="s">
        <v>418</v>
      </c>
      <c r="C23" s="274" t="s">
        <v>350</v>
      </c>
      <c r="D23" s="271">
        <f>'Bảng kê vật tư T6-2026 KH'!AQ14</f>
        <v>4</v>
      </c>
      <c r="E23" s="283"/>
      <c r="F23" s="283"/>
      <c r="G23" s="284"/>
    </row>
    <row r="24" spans="1:7" ht="20.100000000000001" customHeight="1" x14ac:dyDescent="0.25">
      <c r="A24" s="281">
        <v>17</v>
      </c>
      <c r="B24" s="282" t="s">
        <v>419</v>
      </c>
      <c r="C24" s="274" t="s">
        <v>350</v>
      </c>
      <c r="D24" s="271">
        <f>'Bảng kê vật tư T6-2026 KH'!AR14</f>
        <v>6</v>
      </c>
      <c r="E24" s="283"/>
      <c r="F24" s="283"/>
      <c r="G24" s="284"/>
    </row>
    <row r="25" spans="1:7" ht="20.100000000000001" hidden="1" customHeight="1" x14ac:dyDescent="0.25">
      <c r="A25" s="281">
        <v>19</v>
      </c>
      <c r="B25" s="282" t="s">
        <v>420</v>
      </c>
      <c r="C25" s="274" t="s">
        <v>350</v>
      </c>
      <c r="D25" s="271">
        <f>'Bảng kê vật tư T6-2026 KH'!AS14</f>
        <v>0</v>
      </c>
      <c r="E25" s="283"/>
      <c r="F25" s="283"/>
      <c r="G25" s="284"/>
    </row>
    <row r="26" spans="1:7" ht="20.100000000000001" customHeight="1" x14ac:dyDescent="0.25">
      <c r="A26" s="281">
        <v>18</v>
      </c>
      <c r="B26" s="282" t="s">
        <v>421</v>
      </c>
      <c r="C26" s="274" t="s">
        <v>350</v>
      </c>
      <c r="D26" s="271">
        <f>'Bảng kê vật tư T6-2026 KH'!AT14</f>
        <v>8</v>
      </c>
      <c r="E26" s="283"/>
      <c r="F26" s="283"/>
      <c r="G26" s="284"/>
    </row>
    <row r="27" spans="1:7" ht="20.100000000000001" customHeight="1" x14ac:dyDescent="0.25">
      <c r="A27" s="281">
        <v>19</v>
      </c>
      <c r="B27" s="282" t="s">
        <v>422</v>
      </c>
      <c r="C27" s="274" t="s">
        <v>350</v>
      </c>
      <c r="D27" s="271">
        <f>'Bảng kê vật tư T6-2026 KH'!AU14</f>
        <v>16</v>
      </c>
      <c r="E27" s="283"/>
      <c r="F27" s="283"/>
      <c r="G27" s="284"/>
    </row>
    <row r="28" spans="1:7" ht="20.100000000000001" customHeight="1" x14ac:dyDescent="0.25">
      <c r="A28" s="281">
        <v>20</v>
      </c>
      <c r="B28" s="282" t="s">
        <v>423</v>
      </c>
      <c r="C28" s="274" t="s">
        <v>424</v>
      </c>
      <c r="D28" s="271">
        <f>'Bảng kê vật tư T6-2026 KH'!AV14</f>
        <v>45</v>
      </c>
      <c r="E28" s="283"/>
      <c r="F28" s="283"/>
      <c r="G28" s="284"/>
    </row>
    <row r="29" spans="1:7" ht="20.100000000000001" customHeight="1" x14ac:dyDescent="0.25">
      <c r="A29" s="310">
        <v>21</v>
      </c>
      <c r="B29" s="268" t="s">
        <v>425</v>
      </c>
      <c r="C29" s="274" t="s">
        <v>350</v>
      </c>
      <c r="D29" s="271">
        <f>'Bảng kê vật tư T6-2026 KH'!BB14</f>
        <v>150</v>
      </c>
      <c r="E29" s="283"/>
      <c r="F29" s="283"/>
      <c r="G29" s="283"/>
    </row>
    <row r="31" spans="1:7" x14ac:dyDescent="0.25">
      <c r="C31" s="324" t="s">
        <v>353</v>
      </c>
      <c r="D31" s="324"/>
      <c r="E31" s="324"/>
      <c r="F31" s="324"/>
      <c r="G31" s="324"/>
    </row>
    <row r="32" spans="1:7" x14ac:dyDescent="0.25">
      <c r="D32" s="265"/>
      <c r="E32" s="265"/>
      <c r="F32" s="265"/>
      <c r="G32" s="265"/>
    </row>
    <row r="33" spans="3:7" x14ac:dyDescent="0.25">
      <c r="D33" s="265"/>
      <c r="E33" s="265"/>
      <c r="F33" s="265"/>
      <c r="G33" s="265"/>
    </row>
    <row r="34" spans="3:7" x14ac:dyDescent="0.25">
      <c r="D34" s="265"/>
      <c r="E34" s="265"/>
      <c r="F34" s="265"/>
      <c r="G34" s="265"/>
    </row>
    <row r="35" spans="3:7" ht="16.5" x14ac:dyDescent="0.25">
      <c r="C35" s="315" t="s">
        <v>354</v>
      </c>
      <c r="D35" s="315"/>
      <c r="E35" s="315"/>
      <c r="F35" s="315"/>
      <c r="G35" s="315"/>
    </row>
  </sheetData>
  <mergeCells count="7">
    <mergeCell ref="C31:G31"/>
    <mergeCell ref="C35:G35"/>
    <mergeCell ref="A1:B1"/>
    <mergeCell ref="C1:G1"/>
    <mergeCell ref="A3:G3"/>
    <mergeCell ref="A4:G4"/>
    <mergeCell ref="C2:G2"/>
  </mergeCells>
  <phoneticPr fontId="50" type="noConversion"/>
  <printOptions horizontalCentered="1"/>
  <pageMargins left="0.11811023622047245" right="0.11811023622047245" top="0.35433070866141736" bottom="0.35433070866141736" header="0.11811023622047245" footer="0.1181102362204724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E184"/>
  <sheetViews>
    <sheetView view="pageBreakPreview" topLeftCell="A101" zoomScaleNormal="100" zoomScaleSheetLayoutView="100" workbookViewId="0">
      <selection activeCell="T101" sqref="T101"/>
    </sheetView>
  </sheetViews>
  <sheetFormatPr defaultRowHeight="15.75" x14ac:dyDescent="0.25"/>
  <cols>
    <col min="1" max="1" width="6.75" style="123" customWidth="1"/>
    <col min="2" max="2" width="38.875" style="123" customWidth="1"/>
    <col min="3" max="3" width="8.625" style="123" customWidth="1"/>
    <col min="4" max="4" width="12.25" style="123" customWidth="1"/>
    <col min="5" max="5" width="14.5" style="123" customWidth="1"/>
    <col min="6" max="6" width="14.25" style="123" customWidth="1"/>
    <col min="7" max="7" width="12" style="123" hidden="1" customWidth="1"/>
    <col min="8" max="8" width="6.875" style="123" hidden="1" customWidth="1"/>
    <col min="9" max="9" width="5.875" style="123" hidden="1" customWidth="1"/>
    <col min="10" max="10" width="6.625" style="123" hidden="1" customWidth="1"/>
    <col min="11" max="12" width="6.875" style="123" hidden="1" customWidth="1"/>
    <col min="13" max="13" width="12" style="123" customWidth="1"/>
    <col min="14" max="14" width="10.5" style="123" customWidth="1"/>
    <col min="15" max="15" width="11.5" style="123" customWidth="1"/>
    <col min="16" max="16" width="10.875" style="123" customWidth="1"/>
    <col min="17" max="17" width="9.625" style="123" customWidth="1"/>
    <col min="18" max="256" width="9" style="123"/>
    <col min="257" max="257" width="5.125" style="123" customWidth="1"/>
    <col min="258" max="258" width="14.625" style="123" customWidth="1"/>
    <col min="259" max="259" width="5.5" style="123" customWidth="1"/>
    <col min="260" max="260" width="7.25" style="123" customWidth="1"/>
    <col min="261" max="261" width="6.5" style="123" customWidth="1"/>
    <col min="262" max="262" width="8.125" style="123" customWidth="1"/>
    <col min="263" max="268" width="0" style="123" hidden="1" customWidth="1"/>
    <col min="269" max="269" width="7.75" style="123" customWidth="1"/>
    <col min="270" max="270" width="9" style="123"/>
    <col min="271" max="271" width="7.375" style="123" customWidth="1"/>
    <col min="272" max="272" width="7.5" style="123" customWidth="1"/>
    <col min="273" max="273" width="7.375" style="123" customWidth="1"/>
    <col min="274" max="512" width="9" style="123"/>
    <col min="513" max="513" width="5.125" style="123" customWidth="1"/>
    <col min="514" max="514" width="14.625" style="123" customWidth="1"/>
    <col min="515" max="515" width="5.5" style="123" customWidth="1"/>
    <col min="516" max="516" width="7.25" style="123" customWidth="1"/>
    <col min="517" max="517" width="6.5" style="123" customWidth="1"/>
    <col min="518" max="518" width="8.125" style="123" customWidth="1"/>
    <col min="519" max="524" width="0" style="123" hidden="1" customWidth="1"/>
    <col min="525" max="525" width="7.75" style="123" customWidth="1"/>
    <col min="526" max="526" width="9" style="123"/>
    <col min="527" max="527" width="7.375" style="123" customWidth="1"/>
    <col min="528" max="528" width="7.5" style="123" customWidth="1"/>
    <col min="529" max="529" width="7.375" style="123" customWidth="1"/>
    <col min="530" max="768" width="9" style="123"/>
    <col min="769" max="769" width="5.125" style="123" customWidth="1"/>
    <col min="770" max="770" width="14.625" style="123" customWidth="1"/>
    <col min="771" max="771" width="5.5" style="123" customWidth="1"/>
    <col min="772" max="772" width="7.25" style="123" customWidth="1"/>
    <col min="773" max="773" width="6.5" style="123" customWidth="1"/>
    <col min="774" max="774" width="8.125" style="123" customWidth="1"/>
    <col min="775" max="780" width="0" style="123" hidden="1" customWidth="1"/>
    <col min="781" max="781" width="7.75" style="123" customWidth="1"/>
    <col min="782" max="782" width="9" style="123"/>
    <col min="783" max="783" width="7.375" style="123" customWidth="1"/>
    <col min="784" max="784" width="7.5" style="123" customWidth="1"/>
    <col min="785" max="785" width="7.375" style="123" customWidth="1"/>
    <col min="786" max="1024" width="9" style="123"/>
    <col min="1025" max="1025" width="5.125" style="123" customWidth="1"/>
    <col min="1026" max="1026" width="14.625" style="123" customWidth="1"/>
    <col min="1027" max="1027" width="5.5" style="123" customWidth="1"/>
    <col min="1028" max="1028" width="7.25" style="123" customWidth="1"/>
    <col min="1029" max="1029" width="6.5" style="123" customWidth="1"/>
    <col min="1030" max="1030" width="8.125" style="123" customWidth="1"/>
    <col min="1031" max="1036" width="0" style="123" hidden="1" customWidth="1"/>
    <col min="1037" max="1037" width="7.75" style="123" customWidth="1"/>
    <col min="1038" max="1038" width="9" style="123"/>
    <col min="1039" max="1039" width="7.375" style="123" customWidth="1"/>
    <col min="1040" max="1040" width="7.5" style="123" customWidth="1"/>
    <col min="1041" max="1041" width="7.375" style="123" customWidth="1"/>
    <col min="1042" max="1280" width="9" style="123"/>
    <col min="1281" max="1281" width="5.125" style="123" customWidth="1"/>
    <col min="1282" max="1282" width="14.625" style="123" customWidth="1"/>
    <col min="1283" max="1283" width="5.5" style="123" customWidth="1"/>
    <col min="1284" max="1284" width="7.25" style="123" customWidth="1"/>
    <col min="1285" max="1285" width="6.5" style="123" customWidth="1"/>
    <col min="1286" max="1286" width="8.125" style="123" customWidth="1"/>
    <col min="1287" max="1292" width="0" style="123" hidden="1" customWidth="1"/>
    <col min="1293" max="1293" width="7.75" style="123" customWidth="1"/>
    <col min="1294" max="1294" width="9" style="123"/>
    <col min="1295" max="1295" width="7.375" style="123" customWidth="1"/>
    <col min="1296" max="1296" width="7.5" style="123" customWidth="1"/>
    <col min="1297" max="1297" width="7.375" style="123" customWidth="1"/>
    <col min="1298" max="1536" width="9" style="123"/>
    <col min="1537" max="1537" width="5.125" style="123" customWidth="1"/>
    <col min="1538" max="1538" width="14.625" style="123" customWidth="1"/>
    <col min="1539" max="1539" width="5.5" style="123" customWidth="1"/>
    <col min="1540" max="1540" width="7.25" style="123" customWidth="1"/>
    <col min="1541" max="1541" width="6.5" style="123" customWidth="1"/>
    <col min="1542" max="1542" width="8.125" style="123" customWidth="1"/>
    <col min="1543" max="1548" width="0" style="123" hidden="1" customWidth="1"/>
    <col min="1549" max="1549" width="7.75" style="123" customWidth="1"/>
    <col min="1550" max="1550" width="9" style="123"/>
    <col min="1551" max="1551" width="7.375" style="123" customWidth="1"/>
    <col min="1552" max="1552" width="7.5" style="123" customWidth="1"/>
    <col min="1553" max="1553" width="7.375" style="123" customWidth="1"/>
    <col min="1554" max="1792" width="9" style="123"/>
    <col min="1793" max="1793" width="5.125" style="123" customWidth="1"/>
    <col min="1794" max="1794" width="14.625" style="123" customWidth="1"/>
    <col min="1795" max="1795" width="5.5" style="123" customWidth="1"/>
    <col min="1796" max="1796" width="7.25" style="123" customWidth="1"/>
    <col min="1797" max="1797" width="6.5" style="123" customWidth="1"/>
    <col min="1798" max="1798" width="8.125" style="123" customWidth="1"/>
    <col min="1799" max="1804" width="0" style="123" hidden="1" customWidth="1"/>
    <col min="1805" max="1805" width="7.75" style="123" customWidth="1"/>
    <col min="1806" max="1806" width="9" style="123"/>
    <col min="1807" max="1807" width="7.375" style="123" customWidth="1"/>
    <col min="1808" max="1808" width="7.5" style="123" customWidth="1"/>
    <col min="1809" max="1809" width="7.375" style="123" customWidth="1"/>
    <col min="1810" max="2048" width="9" style="123"/>
    <col min="2049" max="2049" width="5.125" style="123" customWidth="1"/>
    <col min="2050" max="2050" width="14.625" style="123" customWidth="1"/>
    <col min="2051" max="2051" width="5.5" style="123" customWidth="1"/>
    <col min="2052" max="2052" width="7.25" style="123" customWidth="1"/>
    <col min="2053" max="2053" width="6.5" style="123" customWidth="1"/>
    <col min="2054" max="2054" width="8.125" style="123" customWidth="1"/>
    <col min="2055" max="2060" width="0" style="123" hidden="1" customWidth="1"/>
    <col min="2061" max="2061" width="7.75" style="123" customWidth="1"/>
    <col min="2062" max="2062" width="9" style="123"/>
    <col min="2063" max="2063" width="7.375" style="123" customWidth="1"/>
    <col min="2064" max="2064" width="7.5" style="123" customWidth="1"/>
    <col min="2065" max="2065" width="7.375" style="123" customWidth="1"/>
    <col min="2066" max="2304" width="9" style="123"/>
    <col min="2305" max="2305" width="5.125" style="123" customWidth="1"/>
    <col min="2306" max="2306" width="14.625" style="123" customWidth="1"/>
    <col min="2307" max="2307" width="5.5" style="123" customWidth="1"/>
    <col min="2308" max="2308" width="7.25" style="123" customWidth="1"/>
    <col min="2309" max="2309" width="6.5" style="123" customWidth="1"/>
    <col min="2310" max="2310" width="8.125" style="123" customWidth="1"/>
    <col min="2311" max="2316" width="0" style="123" hidden="1" customWidth="1"/>
    <col min="2317" max="2317" width="7.75" style="123" customWidth="1"/>
    <col min="2318" max="2318" width="9" style="123"/>
    <col min="2319" max="2319" width="7.375" style="123" customWidth="1"/>
    <col min="2320" max="2320" width="7.5" style="123" customWidth="1"/>
    <col min="2321" max="2321" width="7.375" style="123" customWidth="1"/>
    <col min="2322" max="2560" width="9" style="123"/>
    <col min="2561" max="2561" width="5.125" style="123" customWidth="1"/>
    <col min="2562" max="2562" width="14.625" style="123" customWidth="1"/>
    <col min="2563" max="2563" width="5.5" style="123" customWidth="1"/>
    <col min="2564" max="2564" width="7.25" style="123" customWidth="1"/>
    <col min="2565" max="2565" width="6.5" style="123" customWidth="1"/>
    <col min="2566" max="2566" width="8.125" style="123" customWidth="1"/>
    <col min="2567" max="2572" width="0" style="123" hidden="1" customWidth="1"/>
    <col min="2573" max="2573" width="7.75" style="123" customWidth="1"/>
    <col min="2574" max="2574" width="9" style="123"/>
    <col min="2575" max="2575" width="7.375" style="123" customWidth="1"/>
    <col min="2576" max="2576" width="7.5" style="123" customWidth="1"/>
    <col min="2577" max="2577" width="7.375" style="123" customWidth="1"/>
    <col min="2578" max="2816" width="9" style="123"/>
    <col min="2817" max="2817" width="5.125" style="123" customWidth="1"/>
    <col min="2818" max="2818" width="14.625" style="123" customWidth="1"/>
    <col min="2819" max="2819" width="5.5" style="123" customWidth="1"/>
    <col min="2820" max="2820" width="7.25" style="123" customWidth="1"/>
    <col min="2821" max="2821" width="6.5" style="123" customWidth="1"/>
    <col min="2822" max="2822" width="8.125" style="123" customWidth="1"/>
    <col min="2823" max="2828" width="0" style="123" hidden="1" customWidth="1"/>
    <col min="2829" max="2829" width="7.75" style="123" customWidth="1"/>
    <col min="2830" max="2830" width="9" style="123"/>
    <col min="2831" max="2831" width="7.375" style="123" customWidth="1"/>
    <col min="2832" max="2832" width="7.5" style="123" customWidth="1"/>
    <col min="2833" max="2833" width="7.375" style="123" customWidth="1"/>
    <col min="2834" max="3072" width="9" style="123"/>
    <col min="3073" max="3073" width="5.125" style="123" customWidth="1"/>
    <col min="3074" max="3074" width="14.625" style="123" customWidth="1"/>
    <col min="3075" max="3075" width="5.5" style="123" customWidth="1"/>
    <col min="3076" max="3076" width="7.25" style="123" customWidth="1"/>
    <col min="3077" max="3077" width="6.5" style="123" customWidth="1"/>
    <col min="3078" max="3078" width="8.125" style="123" customWidth="1"/>
    <col min="3079" max="3084" width="0" style="123" hidden="1" customWidth="1"/>
    <col min="3085" max="3085" width="7.75" style="123" customWidth="1"/>
    <col min="3086" max="3086" width="9" style="123"/>
    <col min="3087" max="3087" width="7.375" style="123" customWidth="1"/>
    <col min="3088" max="3088" width="7.5" style="123" customWidth="1"/>
    <col min="3089" max="3089" width="7.375" style="123" customWidth="1"/>
    <col min="3090" max="3328" width="9" style="123"/>
    <col min="3329" max="3329" width="5.125" style="123" customWidth="1"/>
    <col min="3330" max="3330" width="14.625" style="123" customWidth="1"/>
    <col min="3331" max="3331" width="5.5" style="123" customWidth="1"/>
    <col min="3332" max="3332" width="7.25" style="123" customWidth="1"/>
    <col min="3333" max="3333" width="6.5" style="123" customWidth="1"/>
    <col min="3334" max="3334" width="8.125" style="123" customWidth="1"/>
    <col min="3335" max="3340" width="0" style="123" hidden="1" customWidth="1"/>
    <col min="3341" max="3341" width="7.75" style="123" customWidth="1"/>
    <col min="3342" max="3342" width="9" style="123"/>
    <col min="3343" max="3343" width="7.375" style="123" customWidth="1"/>
    <col min="3344" max="3344" width="7.5" style="123" customWidth="1"/>
    <col min="3345" max="3345" width="7.375" style="123" customWidth="1"/>
    <col min="3346" max="3584" width="9" style="123"/>
    <col min="3585" max="3585" width="5.125" style="123" customWidth="1"/>
    <col min="3586" max="3586" width="14.625" style="123" customWidth="1"/>
    <col min="3587" max="3587" width="5.5" style="123" customWidth="1"/>
    <col min="3588" max="3588" width="7.25" style="123" customWidth="1"/>
    <col min="3589" max="3589" width="6.5" style="123" customWidth="1"/>
    <col min="3590" max="3590" width="8.125" style="123" customWidth="1"/>
    <col min="3591" max="3596" width="0" style="123" hidden="1" customWidth="1"/>
    <col min="3597" max="3597" width="7.75" style="123" customWidth="1"/>
    <col min="3598" max="3598" width="9" style="123"/>
    <col min="3599" max="3599" width="7.375" style="123" customWidth="1"/>
    <col min="3600" max="3600" width="7.5" style="123" customWidth="1"/>
    <col min="3601" max="3601" width="7.375" style="123" customWidth="1"/>
    <col min="3602" max="3840" width="9" style="123"/>
    <col min="3841" max="3841" width="5.125" style="123" customWidth="1"/>
    <col min="3842" max="3842" width="14.625" style="123" customWidth="1"/>
    <col min="3843" max="3843" width="5.5" style="123" customWidth="1"/>
    <col min="3844" max="3844" width="7.25" style="123" customWidth="1"/>
    <col min="3845" max="3845" width="6.5" style="123" customWidth="1"/>
    <col min="3846" max="3846" width="8.125" style="123" customWidth="1"/>
    <col min="3847" max="3852" width="0" style="123" hidden="1" customWidth="1"/>
    <col min="3853" max="3853" width="7.75" style="123" customWidth="1"/>
    <col min="3854" max="3854" width="9" style="123"/>
    <col min="3855" max="3855" width="7.375" style="123" customWidth="1"/>
    <col min="3856" max="3856" width="7.5" style="123" customWidth="1"/>
    <col min="3857" max="3857" width="7.375" style="123" customWidth="1"/>
    <col min="3858" max="4096" width="9" style="123"/>
    <col min="4097" max="4097" width="5.125" style="123" customWidth="1"/>
    <col min="4098" max="4098" width="14.625" style="123" customWidth="1"/>
    <col min="4099" max="4099" width="5.5" style="123" customWidth="1"/>
    <col min="4100" max="4100" width="7.25" style="123" customWidth="1"/>
    <col min="4101" max="4101" width="6.5" style="123" customWidth="1"/>
    <col min="4102" max="4102" width="8.125" style="123" customWidth="1"/>
    <col min="4103" max="4108" width="0" style="123" hidden="1" customWidth="1"/>
    <col min="4109" max="4109" width="7.75" style="123" customWidth="1"/>
    <col min="4110" max="4110" width="9" style="123"/>
    <col min="4111" max="4111" width="7.375" style="123" customWidth="1"/>
    <col min="4112" max="4112" width="7.5" style="123" customWidth="1"/>
    <col min="4113" max="4113" width="7.375" style="123" customWidth="1"/>
    <col min="4114" max="4352" width="9" style="123"/>
    <col min="4353" max="4353" width="5.125" style="123" customWidth="1"/>
    <col min="4354" max="4354" width="14.625" style="123" customWidth="1"/>
    <col min="4355" max="4355" width="5.5" style="123" customWidth="1"/>
    <col min="4356" max="4356" width="7.25" style="123" customWidth="1"/>
    <col min="4357" max="4357" width="6.5" style="123" customWidth="1"/>
    <col min="4358" max="4358" width="8.125" style="123" customWidth="1"/>
    <col min="4359" max="4364" width="0" style="123" hidden="1" customWidth="1"/>
    <col min="4365" max="4365" width="7.75" style="123" customWidth="1"/>
    <col min="4366" max="4366" width="9" style="123"/>
    <col min="4367" max="4367" width="7.375" style="123" customWidth="1"/>
    <col min="4368" max="4368" width="7.5" style="123" customWidth="1"/>
    <col min="4369" max="4369" width="7.375" style="123" customWidth="1"/>
    <col min="4370" max="4608" width="9" style="123"/>
    <col min="4609" max="4609" width="5.125" style="123" customWidth="1"/>
    <col min="4610" max="4610" width="14.625" style="123" customWidth="1"/>
    <col min="4611" max="4611" width="5.5" style="123" customWidth="1"/>
    <col min="4612" max="4612" width="7.25" style="123" customWidth="1"/>
    <col min="4613" max="4613" width="6.5" style="123" customWidth="1"/>
    <col min="4614" max="4614" width="8.125" style="123" customWidth="1"/>
    <col min="4615" max="4620" width="0" style="123" hidden="1" customWidth="1"/>
    <col min="4621" max="4621" width="7.75" style="123" customWidth="1"/>
    <col min="4622" max="4622" width="9" style="123"/>
    <col min="4623" max="4623" width="7.375" style="123" customWidth="1"/>
    <col min="4624" max="4624" width="7.5" style="123" customWidth="1"/>
    <col min="4625" max="4625" width="7.375" style="123" customWidth="1"/>
    <col min="4626" max="4864" width="9" style="123"/>
    <col min="4865" max="4865" width="5.125" style="123" customWidth="1"/>
    <col min="4866" max="4866" width="14.625" style="123" customWidth="1"/>
    <col min="4867" max="4867" width="5.5" style="123" customWidth="1"/>
    <col min="4868" max="4868" width="7.25" style="123" customWidth="1"/>
    <col min="4869" max="4869" width="6.5" style="123" customWidth="1"/>
    <col min="4870" max="4870" width="8.125" style="123" customWidth="1"/>
    <col min="4871" max="4876" width="0" style="123" hidden="1" customWidth="1"/>
    <col min="4877" max="4877" width="7.75" style="123" customWidth="1"/>
    <col min="4878" max="4878" width="9" style="123"/>
    <col min="4879" max="4879" width="7.375" style="123" customWidth="1"/>
    <col min="4880" max="4880" width="7.5" style="123" customWidth="1"/>
    <col min="4881" max="4881" width="7.375" style="123" customWidth="1"/>
    <col min="4882" max="5120" width="9" style="123"/>
    <col min="5121" max="5121" width="5.125" style="123" customWidth="1"/>
    <col min="5122" max="5122" width="14.625" style="123" customWidth="1"/>
    <col min="5123" max="5123" width="5.5" style="123" customWidth="1"/>
    <col min="5124" max="5124" width="7.25" style="123" customWidth="1"/>
    <col min="5125" max="5125" width="6.5" style="123" customWidth="1"/>
    <col min="5126" max="5126" width="8.125" style="123" customWidth="1"/>
    <col min="5127" max="5132" width="0" style="123" hidden="1" customWidth="1"/>
    <col min="5133" max="5133" width="7.75" style="123" customWidth="1"/>
    <col min="5134" max="5134" width="9" style="123"/>
    <col min="5135" max="5135" width="7.375" style="123" customWidth="1"/>
    <col min="5136" max="5136" width="7.5" style="123" customWidth="1"/>
    <col min="5137" max="5137" width="7.375" style="123" customWidth="1"/>
    <col min="5138" max="5376" width="9" style="123"/>
    <col min="5377" max="5377" width="5.125" style="123" customWidth="1"/>
    <col min="5378" max="5378" width="14.625" style="123" customWidth="1"/>
    <col min="5379" max="5379" width="5.5" style="123" customWidth="1"/>
    <col min="5380" max="5380" width="7.25" style="123" customWidth="1"/>
    <col min="5381" max="5381" width="6.5" style="123" customWidth="1"/>
    <col min="5382" max="5382" width="8.125" style="123" customWidth="1"/>
    <col min="5383" max="5388" width="0" style="123" hidden="1" customWidth="1"/>
    <col min="5389" max="5389" width="7.75" style="123" customWidth="1"/>
    <col min="5390" max="5390" width="9" style="123"/>
    <col min="5391" max="5391" width="7.375" style="123" customWidth="1"/>
    <col min="5392" max="5392" width="7.5" style="123" customWidth="1"/>
    <col min="5393" max="5393" width="7.375" style="123" customWidth="1"/>
    <col min="5394" max="5632" width="9" style="123"/>
    <col min="5633" max="5633" width="5.125" style="123" customWidth="1"/>
    <col min="5634" max="5634" width="14.625" style="123" customWidth="1"/>
    <col min="5635" max="5635" width="5.5" style="123" customWidth="1"/>
    <col min="5636" max="5636" width="7.25" style="123" customWidth="1"/>
    <col min="5637" max="5637" width="6.5" style="123" customWidth="1"/>
    <col min="5638" max="5638" width="8.125" style="123" customWidth="1"/>
    <col min="5639" max="5644" width="0" style="123" hidden="1" customWidth="1"/>
    <col min="5645" max="5645" width="7.75" style="123" customWidth="1"/>
    <col min="5646" max="5646" width="9" style="123"/>
    <col min="5647" max="5647" width="7.375" style="123" customWidth="1"/>
    <col min="5648" max="5648" width="7.5" style="123" customWidth="1"/>
    <col min="5649" max="5649" width="7.375" style="123" customWidth="1"/>
    <col min="5650" max="5888" width="9" style="123"/>
    <col min="5889" max="5889" width="5.125" style="123" customWidth="1"/>
    <col min="5890" max="5890" width="14.625" style="123" customWidth="1"/>
    <col min="5891" max="5891" width="5.5" style="123" customWidth="1"/>
    <col min="5892" max="5892" width="7.25" style="123" customWidth="1"/>
    <col min="5893" max="5893" width="6.5" style="123" customWidth="1"/>
    <col min="5894" max="5894" width="8.125" style="123" customWidth="1"/>
    <col min="5895" max="5900" width="0" style="123" hidden="1" customWidth="1"/>
    <col min="5901" max="5901" width="7.75" style="123" customWidth="1"/>
    <col min="5902" max="5902" width="9" style="123"/>
    <col min="5903" max="5903" width="7.375" style="123" customWidth="1"/>
    <col min="5904" max="5904" width="7.5" style="123" customWidth="1"/>
    <col min="5905" max="5905" width="7.375" style="123" customWidth="1"/>
    <col min="5906" max="6144" width="9" style="123"/>
    <col min="6145" max="6145" width="5.125" style="123" customWidth="1"/>
    <col min="6146" max="6146" width="14.625" style="123" customWidth="1"/>
    <col min="6147" max="6147" width="5.5" style="123" customWidth="1"/>
    <col min="6148" max="6148" width="7.25" style="123" customWidth="1"/>
    <col min="6149" max="6149" width="6.5" style="123" customWidth="1"/>
    <col min="6150" max="6150" width="8.125" style="123" customWidth="1"/>
    <col min="6151" max="6156" width="0" style="123" hidden="1" customWidth="1"/>
    <col min="6157" max="6157" width="7.75" style="123" customWidth="1"/>
    <col min="6158" max="6158" width="9" style="123"/>
    <col min="6159" max="6159" width="7.375" style="123" customWidth="1"/>
    <col min="6160" max="6160" width="7.5" style="123" customWidth="1"/>
    <col min="6161" max="6161" width="7.375" style="123" customWidth="1"/>
    <col min="6162" max="6400" width="9" style="123"/>
    <col min="6401" max="6401" width="5.125" style="123" customWidth="1"/>
    <col min="6402" max="6402" width="14.625" style="123" customWidth="1"/>
    <col min="6403" max="6403" width="5.5" style="123" customWidth="1"/>
    <col min="6404" max="6404" width="7.25" style="123" customWidth="1"/>
    <col min="6405" max="6405" width="6.5" style="123" customWidth="1"/>
    <col min="6406" max="6406" width="8.125" style="123" customWidth="1"/>
    <col min="6407" max="6412" width="0" style="123" hidden="1" customWidth="1"/>
    <col min="6413" max="6413" width="7.75" style="123" customWidth="1"/>
    <col min="6414" max="6414" width="9" style="123"/>
    <col min="6415" max="6415" width="7.375" style="123" customWidth="1"/>
    <col min="6416" max="6416" width="7.5" style="123" customWidth="1"/>
    <col min="6417" max="6417" width="7.375" style="123" customWidth="1"/>
    <col min="6418" max="6656" width="9" style="123"/>
    <col min="6657" max="6657" width="5.125" style="123" customWidth="1"/>
    <col min="6658" max="6658" width="14.625" style="123" customWidth="1"/>
    <col min="6659" max="6659" width="5.5" style="123" customWidth="1"/>
    <col min="6660" max="6660" width="7.25" style="123" customWidth="1"/>
    <col min="6661" max="6661" width="6.5" style="123" customWidth="1"/>
    <col min="6662" max="6662" width="8.125" style="123" customWidth="1"/>
    <col min="6663" max="6668" width="0" style="123" hidden="1" customWidth="1"/>
    <col min="6669" max="6669" width="7.75" style="123" customWidth="1"/>
    <col min="6670" max="6670" width="9" style="123"/>
    <col min="6671" max="6671" width="7.375" style="123" customWidth="1"/>
    <col min="6672" max="6672" width="7.5" style="123" customWidth="1"/>
    <col min="6673" max="6673" width="7.375" style="123" customWidth="1"/>
    <col min="6674" max="6912" width="9" style="123"/>
    <col min="6913" max="6913" width="5.125" style="123" customWidth="1"/>
    <col min="6914" max="6914" width="14.625" style="123" customWidth="1"/>
    <col min="6915" max="6915" width="5.5" style="123" customWidth="1"/>
    <col min="6916" max="6916" width="7.25" style="123" customWidth="1"/>
    <col min="6917" max="6917" width="6.5" style="123" customWidth="1"/>
    <col min="6918" max="6918" width="8.125" style="123" customWidth="1"/>
    <col min="6919" max="6924" width="0" style="123" hidden="1" customWidth="1"/>
    <col min="6925" max="6925" width="7.75" style="123" customWidth="1"/>
    <col min="6926" max="6926" width="9" style="123"/>
    <col min="6927" max="6927" width="7.375" style="123" customWidth="1"/>
    <col min="6928" max="6928" width="7.5" style="123" customWidth="1"/>
    <col min="6929" max="6929" width="7.375" style="123" customWidth="1"/>
    <col min="6930" max="7168" width="9" style="123"/>
    <col min="7169" max="7169" width="5.125" style="123" customWidth="1"/>
    <col min="7170" max="7170" width="14.625" style="123" customWidth="1"/>
    <col min="7171" max="7171" width="5.5" style="123" customWidth="1"/>
    <col min="7172" max="7172" width="7.25" style="123" customWidth="1"/>
    <col min="7173" max="7173" width="6.5" style="123" customWidth="1"/>
    <col min="7174" max="7174" width="8.125" style="123" customWidth="1"/>
    <col min="7175" max="7180" width="0" style="123" hidden="1" customWidth="1"/>
    <col min="7181" max="7181" width="7.75" style="123" customWidth="1"/>
    <col min="7182" max="7182" width="9" style="123"/>
    <col min="7183" max="7183" width="7.375" style="123" customWidth="1"/>
    <col min="7184" max="7184" width="7.5" style="123" customWidth="1"/>
    <col min="7185" max="7185" width="7.375" style="123" customWidth="1"/>
    <col min="7186" max="7424" width="9" style="123"/>
    <col min="7425" max="7425" width="5.125" style="123" customWidth="1"/>
    <col min="7426" max="7426" width="14.625" style="123" customWidth="1"/>
    <col min="7427" max="7427" width="5.5" style="123" customWidth="1"/>
    <col min="7428" max="7428" width="7.25" style="123" customWidth="1"/>
    <col min="7429" max="7429" width="6.5" style="123" customWidth="1"/>
    <col min="7430" max="7430" width="8.125" style="123" customWidth="1"/>
    <col min="7431" max="7436" width="0" style="123" hidden="1" customWidth="1"/>
    <col min="7437" max="7437" width="7.75" style="123" customWidth="1"/>
    <col min="7438" max="7438" width="9" style="123"/>
    <col min="7439" max="7439" width="7.375" style="123" customWidth="1"/>
    <col min="7440" max="7440" width="7.5" style="123" customWidth="1"/>
    <col min="7441" max="7441" width="7.375" style="123" customWidth="1"/>
    <col min="7442" max="7680" width="9" style="123"/>
    <col min="7681" max="7681" width="5.125" style="123" customWidth="1"/>
    <col min="7682" max="7682" width="14.625" style="123" customWidth="1"/>
    <col min="7683" max="7683" width="5.5" style="123" customWidth="1"/>
    <col min="7684" max="7684" width="7.25" style="123" customWidth="1"/>
    <col min="7685" max="7685" width="6.5" style="123" customWidth="1"/>
    <col min="7686" max="7686" width="8.125" style="123" customWidth="1"/>
    <col min="7687" max="7692" width="0" style="123" hidden="1" customWidth="1"/>
    <col min="7693" max="7693" width="7.75" style="123" customWidth="1"/>
    <col min="7694" max="7694" width="9" style="123"/>
    <col min="7695" max="7695" width="7.375" style="123" customWidth="1"/>
    <col min="7696" max="7696" width="7.5" style="123" customWidth="1"/>
    <col min="7697" max="7697" width="7.375" style="123" customWidth="1"/>
    <col min="7698" max="7936" width="9" style="123"/>
    <col min="7937" max="7937" width="5.125" style="123" customWidth="1"/>
    <col min="7938" max="7938" width="14.625" style="123" customWidth="1"/>
    <col min="7939" max="7939" width="5.5" style="123" customWidth="1"/>
    <col min="7940" max="7940" width="7.25" style="123" customWidth="1"/>
    <col min="7941" max="7941" width="6.5" style="123" customWidth="1"/>
    <col min="7942" max="7942" width="8.125" style="123" customWidth="1"/>
    <col min="7943" max="7948" width="0" style="123" hidden="1" customWidth="1"/>
    <col min="7949" max="7949" width="7.75" style="123" customWidth="1"/>
    <col min="7950" max="7950" width="9" style="123"/>
    <col min="7951" max="7951" width="7.375" style="123" customWidth="1"/>
    <col min="7952" max="7952" width="7.5" style="123" customWidth="1"/>
    <col min="7953" max="7953" width="7.375" style="123" customWidth="1"/>
    <col min="7954" max="8192" width="9" style="123"/>
    <col min="8193" max="8193" width="5.125" style="123" customWidth="1"/>
    <col min="8194" max="8194" width="14.625" style="123" customWidth="1"/>
    <col min="8195" max="8195" width="5.5" style="123" customWidth="1"/>
    <col min="8196" max="8196" width="7.25" style="123" customWidth="1"/>
    <col min="8197" max="8197" width="6.5" style="123" customWidth="1"/>
    <col min="8198" max="8198" width="8.125" style="123" customWidth="1"/>
    <col min="8199" max="8204" width="0" style="123" hidden="1" customWidth="1"/>
    <col min="8205" max="8205" width="7.75" style="123" customWidth="1"/>
    <col min="8206" max="8206" width="9" style="123"/>
    <col min="8207" max="8207" width="7.375" style="123" customWidth="1"/>
    <col min="8208" max="8208" width="7.5" style="123" customWidth="1"/>
    <col min="8209" max="8209" width="7.375" style="123" customWidth="1"/>
    <col min="8210" max="8448" width="9" style="123"/>
    <col min="8449" max="8449" width="5.125" style="123" customWidth="1"/>
    <col min="8450" max="8450" width="14.625" style="123" customWidth="1"/>
    <col min="8451" max="8451" width="5.5" style="123" customWidth="1"/>
    <col min="8452" max="8452" width="7.25" style="123" customWidth="1"/>
    <col min="8453" max="8453" width="6.5" style="123" customWidth="1"/>
    <col min="8454" max="8454" width="8.125" style="123" customWidth="1"/>
    <col min="8455" max="8460" width="0" style="123" hidden="1" customWidth="1"/>
    <col min="8461" max="8461" width="7.75" style="123" customWidth="1"/>
    <col min="8462" max="8462" width="9" style="123"/>
    <col min="8463" max="8463" width="7.375" style="123" customWidth="1"/>
    <col min="8464" max="8464" width="7.5" style="123" customWidth="1"/>
    <col min="8465" max="8465" width="7.375" style="123" customWidth="1"/>
    <col min="8466" max="8704" width="9" style="123"/>
    <col min="8705" max="8705" width="5.125" style="123" customWidth="1"/>
    <col min="8706" max="8706" width="14.625" style="123" customWidth="1"/>
    <col min="8707" max="8707" width="5.5" style="123" customWidth="1"/>
    <col min="8708" max="8708" width="7.25" style="123" customWidth="1"/>
    <col min="8709" max="8709" width="6.5" style="123" customWidth="1"/>
    <col min="8710" max="8710" width="8.125" style="123" customWidth="1"/>
    <col min="8711" max="8716" width="0" style="123" hidden="1" customWidth="1"/>
    <col min="8717" max="8717" width="7.75" style="123" customWidth="1"/>
    <col min="8718" max="8718" width="9" style="123"/>
    <col min="8719" max="8719" width="7.375" style="123" customWidth="1"/>
    <col min="8720" max="8720" width="7.5" style="123" customWidth="1"/>
    <col min="8721" max="8721" width="7.375" style="123" customWidth="1"/>
    <col min="8722" max="8960" width="9" style="123"/>
    <col min="8961" max="8961" width="5.125" style="123" customWidth="1"/>
    <col min="8962" max="8962" width="14.625" style="123" customWidth="1"/>
    <col min="8963" max="8963" width="5.5" style="123" customWidth="1"/>
    <col min="8964" max="8964" width="7.25" style="123" customWidth="1"/>
    <col min="8965" max="8965" width="6.5" style="123" customWidth="1"/>
    <col min="8966" max="8966" width="8.125" style="123" customWidth="1"/>
    <col min="8967" max="8972" width="0" style="123" hidden="1" customWidth="1"/>
    <col min="8973" max="8973" width="7.75" style="123" customWidth="1"/>
    <col min="8974" max="8974" width="9" style="123"/>
    <col min="8975" max="8975" width="7.375" style="123" customWidth="1"/>
    <col min="8976" max="8976" width="7.5" style="123" customWidth="1"/>
    <col min="8977" max="8977" width="7.375" style="123" customWidth="1"/>
    <col min="8978" max="9216" width="9" style="123"/>
    <col min="9217" max="9217" width="5.125" style="123" customWidth="1"/>
    <col min="9218" max="9218" width="14.625" style="123" customWidth="1"/>
    <col min="9219" max="9219" width="5.5" style="123" customWidth="1"/>
    <col min="9220" max="9220" width="7.25" style="123" customWidth="1"/>
    <col min="9221" max="9221" width="6.5" style="123" customWidth="1"/>
    <col min="9222" max="9222" width="8.125" style="123" customWidth="1"/>
    <col min="9223" max="9228" width="0" style="123" hidden="1" customWidth="1"/>
    <col min="9229" max="9229" width="7.75" style="123" customWidth="1"/>
    <col min="9230" max="9230" width="9" style="123"/>
    <col min="9231" max="9231" width="7.375" style="123" customWidth="1"/>
    <col min="9232" max="9232" width="7.5" style="123" customWidth="1"/>
    <col min="9233" max="9233" width="7.375" style="123" customWidth="1"/>
    <col min="9234" max="9472" width="9" style="123"/>
    <col min="9473" max="9473" width="5.125" style="123" customWidth="1"/>
    <col min="9474" max="9474" width="14.625" style="123" customWidth="1"/>
    <col min="9475" max="9475" width="5.5" style="123" customWidth="1"/>
    <col min="9476" max="9476" width="7.25" style="123" customWidth="1"/>
    <col min="9477" max="9477" width="6.5" style="123" customWidth="1"/>
    <col min="9478" max="9478" width="8.125" style="123" customWidth="1"/>
    <col min="9479" max="9484" width="0" style="123" hidden="1" customWidth="1"/>
    <col min="9485" max="9485" width="7.75" style="123" customWidth="1"/>
    <col min="9486" max="9486" width="9" style="123"/>
    <col min="9487" max="9487" width="7.375" style="123" customWidth="1"/>
    <col min="9488" max="9488" width="7.5" style="123" customWidth="1"/>
    <col min="9489" max="9489" width="7.375" style="123" customWidth="1"/>
    <col min="9490" max="9728" width="9" style="123"/>
    <col min="9729" max="9729" width="5.125" style="123" customWidth="1"/>
    <col min="9730" max="9730" width="14.625" style="123" customWidth="1"/>
    <col min="9731" max="9731" width="5.5" style="123" customWidth="1"/>
    <col min="9732" max="9732" width="7.25" style="123" customWidth="1"/>
    <col min="9733" max="9733" width="6.5" style="123" customWidth="1"/>
    <col min="9734" max="9734" width="8.125" style="123" customWidth="1"/>
    <col min="9735" max="9740" width="0" style="123" hidden="1" customWidth="1"/>
    <col min="9741" max="9741" width="7.75" style="123" customWidth="1"/>
    <col min="9742" max="9742" width="9" style="123"/>
    <col min="9743" max="9743" width="7.375" style="123" customWidth="1"/>
    <col min="9744" max="9744" width="7.5" style="123" customWidth="1"/>
    <col min="9745" max="9745" width="7.375" style="123" customWidth="1"/>
    <col min="9746" max="9984" width="9" style="123"/>
    <col min="9985" max="9985" width="5.125" style="123" customWidth="1"/>
    <col min="9986" max="9986" width="14.625" style="123" customWidth="1"/>
    <col min="9987" max="9987" width="5.5" style="123" customWidth="1"/>
    <col min="9988" max="9988" width="7.25" style="123" customWidth="1"/>
    <col min="9989" max="9989" width="6.5" style="123" customWidth="1"/>
    <col min="9990" max="9990" width="8.125" style="123" customWidth="1"/>
    <col min="9991" max="9996" width="0" style="123" hidden="1" customWidth="1"/>
    <col min="9997" max="9997" width="7.75" style="123" customWidth="1"/>
    <col min="9998" max="9998" width="9" style="123"/>
    <col min="9999" max="9999" width="7.375" style="123" customWidth="1"/>
    <col min="10000" max="10000" width="7.5" style="123" customWidth="1"/>
    <col min="10001" max="10001" width="7.375" style="123" customWidth="1"/>
    <col min="10002" max="10240" width="9" style="123"/>
    <col min="10241" max="10241" width="5.125" style="123" customWidth="1"/>
    <col min="10242" max="10242" width="14.625" style="123" customWidth="1"/>
    <col min="10243" max="10243" width="5.5" style="123" customWidth="1"/>
    <col min="10244" max="10244" width="7.25" style="123" customWidth="1"/>
    <col min="10245" max="10245" width="6.5" style="123" customWidth="1"/>
    <col min="10246" max="10246" width="8.125" style="123" customWidth="1"/>
    <col min="10247" max="10252" width="0" style="123" hidden="1" customWidth="1"/>
    <col min="10253" max="10253" width="7.75" style="123" customWidth="1"/>
    <col min="10254" max="10254" width="9" style="123"/>
    <col min="10255" max="10255" width="7.375" style="123" customWidth="1"/>
    <col min="10256" max="10256" width="7.5" style="123" customWidth="1"/>
    <col min="10257" max="10257" width="7.375" style="123" customWidth="1"/>
    <col min="10258" max="10496" width="9" style="123"/>
    <col min="10497" max="10497" width="5.125" style="123" customWidth="1"/>
    <col min="10498" max="10498" width="14.625" style="123" customWidth="1"/>
    <col min="10499" max="10499" width="5.5" style="123" customWidth="1"/>
    <col min="10500" max="10500" width="7.25" style="123" customWidth="1"/>
    <col min="10501" max="10501" width="6.5" style="123" customWidth="1"/>
    <col min="10502" max="10502" width="8.125" style="123" customWidth="1"/>
    <col min="10503" max="10508" width="0" style="123" hidden="1" customWidth="1"/>
    <col min="10509" max="10509" width="7.75" style="123" customWidth="1"/>
    <col min="10510" max="10510" width="9" style="123"/>
    <col min="10511" max="10511" width="7.375" style="123" customWidth="1"/>
    <col min="10512" max="10512" width="7.5" style="123" customWidth="1"/>
    <col min="10513" max="10513" width="7.375" style="123" customWidth="1"/>
    <col min="10514" max="10752" width="9" style="123"/>
    <col min="10753" max="10753" width="5.125" style="123" customWidth="1"/>
    <col min="10754" max="10754" width="14.625" style="123" customWidth="1"/>
    <col min="10755" max="10755" width="5.5" style="123" customWidth="1"/>
    <col min="10756" max="10756" width="7.25" style="123" customWidth="1"/>
    <col min="10757" max="10757" width="6.5" style="123" customWidth="1"/>
    <col min="10758" max="10758" width="8.125" style="123" customWidth="1"/>
    <col min="10759" max="10764" width="0" style="123" hidden="1" customWidth="1"/>
    <col min="10765" max="10765" width="7.75" style="123" customWidth="1"/>
    <col min="10766" max="10766" width="9" style="123"/>
    <col min="10767" max="10767" width="7.375" style="123" customWidth="1"/>
    <col min="10768" max="10768" width="7.5" style="123" customWidth="1"/>
    <col min="10769" max="10769" width="7.375" style="123" customWidth="1"/>
    <col min="10770" max="11008" width="9" style="123"/>
    <col min="11009" max="11009" width="5.125" style="123" customWidth="1"/>
    <col min="11010" max="11010" width="14.625" style="123" customWidth="1"/>
    <col min="11011" max="11011" width="5.5" style="123" customWidth="1"/>
    <col min="11012" max="11012" width="7.25" style="123" customWidth="1"/>
    <col min="11013" max="11013" width="6.5" style="123" customWidth="1"/>
    <col min="11014" max="11014" width="8.125" style="123" customWidth="1"/>
    <col min="11015" max="11020" width="0" style="123" hidden="1" customWidth="1"/>
    <col min="11021" max="11021" width="7.75" style="123" customWidth="1"/>
    <col min="11022" max="11022" width="9" style="123"/>
    <col min="11023" max="11023" width="7.375" style="123" customWidth="1"/>
    <col min="11024" max="11024" width="7.5" style="123" customWidth="1"/>
    <col min="11025" max="11025" width="7.375" style="123" customWidth="1"/>
    <col min="11026" max="11264" width="9" style="123"/>
    <col min="11265" max="11265" width="5.125" style="123" customWidth="1"/>
    <col min="11266" max="11266" width="14.625" style="123" customWidth="1"/>
    <col min="11267" max="11267" width="5.5" style="123" customWidth="1"/>
    <col min="11268" max="11268" width="7.25" style="123" customWidth="1"/>
    <col min="11269" max="11269" width="6.5" style="123" customWidth="1"/>
    <col min="11270" max="11270" width="8.125" style="123" customWidth="1"/>
    <col min="11271" max="11276" width="0" style="123" hidden="1" customWidth="1"/>
    <col min="11277" max="11277" width="7.75" style="123" customWidth="1"/>
    <col min="11278" max="11278" width="9" style="123"/>
    <col min="11279" max="11279" width="7.375" style="123" customWidth="1"/>
    <col min="11280" max="11280" width="7.5" style="123" customWidth="1"/>
    <col min="11281" max="11281" width="7.375" style="123" customWidth="1"/>
    <col min="11282" max="11520" width="9" style="123"/>
    <col min="11521" max="11521" width="5.125" style="123" customWidth="1"/>
    <col min="11522" max="11522" width="14.625" style="123" customWidth="1"/>
    <col min="11523" max="11523" width="5.5" style="123" customWidth="1"/>
    <col min="11524" max="11524" width="7.25" style="123" customWidth="1"/>
    <col min="11525" max="11525" width="6.5" style="123" customWidth="1"/>
    <col min="11526" max="11526" width="8.125" style="123" customWidth="1"/>
    <col min="11527" max="11532" width="0" style="123" hidden="1" customWidth="1"/>
    <col min="11533" max="11533" width="7.75" style="123" customWidth="1"/>
    <col min="11534" max="11534" width="9" style="123"/>
    <col min="11535" max="11535" width="7.375" style="123" customWidth="1"/>
    <col min="11536" max="11536" width="7.5" style="123" customWidth="1"/>
    <col min="11537" max="11537" width="7.375" style="123" customWidth="1"/>
    <col min="11538" max="11776" width="9" style="123"/>
    <col min="11777" max="11777" width="5.125" style="123" customWidth="1"/>
    <col min="11778" max="11778" width="14.625" style="123" customWidth="1"/>
    <col min="11779" max="11779" width="5.5" style="123" customWidth="1"/>
    <col min="11780" max="11780" width="7.25" style="123" customWidth="1"/>
    <col min="11781" max="11781" width="6.5" style="123" customWidth="1"/>
    <col min="11782" max="11782" width="8.125" style="123" customWidth="1"/>
    <col min="11783" max="11788" width="0" style="123" hidden="1" customWidth="1"/>
    <col min="11789" max="11789" width="7.75" style="123" customWidth="1"/>
    <col min="11790" max="11790" width="9" style="123"/>
    <col min="11791" max="11791" width="7.375" style="123" customWidth="1"/>
    <col min="11792" max="11792" width="7.5" style="123" customWidth="1"/>
    <col min="11793" max="11793" width="7.375" style="123" customWidth="1"/>
    <col min="11794" max="12032" width="9" style="123"/>
    <col min="12033" max="12033" width="5.125" style="123" customWidth="1"/>
    <col min="12034" max="12034" width="14.625" style="123" customWidth="1"/>
    <col min="12035" max="12035" width="5.5" style="123" customWidth="1"/>
    <col min="12036" max="12036" width="7.25" style="123" customWidth="1"/>
    <col min="12037" max="12037" width="6.5" style="123" customWidth="1"/>
    <col min="12038" max="12038" width="8.125" style="123" customWidth="1"/>
    <col min="12039" max="12044" width="0" style="123" hidden="1" customWidth="1"/>
    <col min="12045" max="12045" width="7.75" style="123" customWidth="1"/>
    <col min="12046" max="12046" width="9" style="123"/>
    <col min="12047" max="12047" width="7.375" style="123" customWidth="1"/>
    <col min="12048" max="12048" width="7.5" style="123" customWidth="1"/>
    <col min="12049" max="12049" width="7.375" style="123" customWidth="1"/>
    <col min="12050" max="12288" width="9" style="123"/>
    <col min="12289" max="12289" width="5.125" style="123" customWidth="1"/>
    <col min="12290" max="12290" width="14.625" style="123" customWidth="1"/>
    <col min="12291" max="12291" width="5.5" style="123" customWidth="1"/>
    <col min="12292" max="12292" width="7.25" style="123" customWidth="1"/>
    <col min="12293" max="12293" width="6.5" style="123" customWidth="1"/>
    <col min="12294" max="12294" width="8.125" style="123" customWidth="1"/>
    <col min="12295" max="12300" width="0" style="123" hidden="1" customWidth="1"/>
    <col min="12301" max="12301" width="7.75" style="123" customWidth="1"/>
    <col min="12302" max="12302" width="9" style="123"/>
    <col min="12303" max="12303" width="7.375" style="123" customWidth="1"/>
    <col min="12304" max="12304" width="7.5" style="123" customWidth="1"/>
    <col min="12305" max="12305" width="7.375" style="123" customWidth="1"/>
    <col min="12306" max="12544" width="9" style="123"/>
    <col min="12545" max="12545" width="5.125" style="123" customWidth="1"/>
    <col min="12546" max="12546" width="14.625" style="123" customWidth="1"/>
    <col min="12547" max="12547" width="5.5" style="123" customWidth="1"/>
    <col min="12548" max="12548" width="7.25" style="123" customWidth="1"/>
    <col min="12549" max="12549" width="6.5" style="123" customWidth="1"/>
    <col min="12550" max="12550" width="8.125" style="123" customWidth="1"/>
    <col min="12551" max="12556" width="0" style="123" hidden="1" customWidth="1"/>
    <col min="12557" max="12557" width="7.75" style="123" customWidth="1"/>
    <col min="12558" max="12558" width="9" style="123"/>
    <col min="12559" max="12559" width="7.375" style="123" customWidth="1"/>
    <col min="12560" max="12560" width="7.5" style="123" customWidth="1"/>
    <col min="12561" max="12561" width="7.375" style="123" customWidth="1"/>
    <col min="12562" max="12800" width="9" style="123"/>
    <col min="12801" max="12801" width="5.125" style="123" customWidth="1"/>
    <col min="12802" max="12802" width="14.625" style="123" customWidth="1"/>
    <col min="12803" max="12803" width="5.5" style="123" customWidth="1"/>
    <col min="12804" max="12804" width="7.25" style="123" customWidth="1"/>
    <col min="12805" max="12805" width="6.5" style="123" customWidth="1"/>
    <col min="12806" max="12806" width="8.125" style="123" customWidth="1"/>
    <col min="12807" max="12812" width="0" style="123" hidden="1" customWidth="1"/>
    <col min="12813" max="12813" width="7.75" style="123" customWidth="1"/>
    <col min="12814" max="12814" width="9" style="123"/>
    <col min="12815" max="12815" width="7.375" style="123" customWidth="1"/>
    <col min="12816" max="12816" width="7.5" style="123" customWidth="1"/>
    <col min="12817" max="12817" width="7.375" style="123" customWidth="1"/>
    <col min="12818" max="13056" width="9" style="123"/>
    <col min="13057" max="13057" width="5.125" style="123" customWidth="1"/>
    <col min="13058" max="13058" width="14.625" style="123" customWidth="1"/>
    <col min="13059" max="13059" width="5.5" style="123" customWidth="1"/>
    <col min="13060" max="13060" width="7.25" style="123" customWidth="1"/>
    <col min="13061" max="13061" width="6.5" style="123" customWidth="1"/>
    <col min="13062" max="13062" width="8.125" style="123" customWidth="1"/>
    <col min="13063" max="13068" width="0" style="123" hidden="1" customWidth="1"/>
    <col min="13069" max="13069" width="7.75" style="123" customWidth="1"/>
    <col min="13070" max="13070" width="9" style="123"/>
    <col min="13071" max="13071" width="7.375" style="123" customWidth="1"/>
    <col min="13072" max="13072" width="7.5" style="123" customWidth="1"/>
    <col min="13073" max="13073" width="7.375" style="123" customWidth="1"/>
    <col min="13074" max="13312" width="9" style="123"/>
    <col min="13313" max="13313" width="5.125" style="123" customWidth="1"/>
    <col min="13314" max="13314" width="14.625" style="123" customWidth="1"/>
    <col min="13315" max="13315" width="5.5" style="123" customWidth="1"/>
    <col min="13316" max="13316" width="7.25" style="123" customWidth="1"/>
    <col min="13317" max="13317" width="6.5" style="123" customWidth="1"/>
    <col min="13318" max="13318" width="8.125" style="123" customWidth="1"/>
    <col min="13319" max="13324" width="0" style="123" hidden="1" customWidth="1"/>
    <col min="13325" max="13325" width="7.75" style="123" customWidth="1"/>
    <col min="13326" max="13326" width="9" style="123"/>
    <col min="13327" max="13327" width="7.375" style="123" customWidth="1"/>
    <col min="13328" max="13328" width="7.5" style="123" customWidth="1"/>
    <col min="13329" max="13329" width="7.375" style="123" customWidth="1"/>
    <col min="13330" max="13568" width="9" style="123"/>
    <col min="13569" max="13569" width="5.125" style="123" customWidth="1"/>
    <col min="13570" max="13570" width="14.625" style="123" customWidth="1"/>
    <col min="13571" max="13571" width="5.5" style="123" customWidth="1"/>
    <col min="13572" max="13572" width="7.25" style="123" customWidth="1"/>
    <col min="13573" max="13573" width="6.5" style="123" customWidth="1"/>
    <col min="13574" max="13574" width="8.125" style="123" customWidth="1"/>
    <col min="13575" max="13580" width="0" style="123" hidden="1" customWidth="1"/>
    <col min="13581" max="13581" width="7.75" style="123" customWidth="1"/>
    <col min="13582" max="13582" width="9" style="123"/>
    <col min="13583" max="13583" width="7.375" style="123" customWidth="1"/>
    <col min="13584" max="13584" width="7.5" style="123" customWidth="1"/>
    <col min="13585" max="13585" width="7.375" style="123" customWidth="1"/>
    <col min="13586" max="13824" width="9" style="123"/>
    <col min="13825" max="13825" width="5.125" style="123" customWidth="1"/>
    <col min="13826" max="13826" width="14.625" style="123" customWidth="1"/>
    <col min="13827" max="13827" width="5.5" style="123" customWidth="1"/>
    <col min="13828" max="13828" width="7.25" style="123" customWidth="1"/>
    <col min="13829" max="13829" width="6.5" style="123" customWidth="1"/>
    <col min="13830" max="13830" width="8.125" style="123" customWidth="1"/>
    <col min="13831" max="13836" width="0" style="123" hidden="1" customWidth="1"/>
    <col min="13837" max="13837" width="7.75" style="123" customWidth="1"/>
    <col min="13838" max="13838" width="9" style="123"/>
    <col min="13839" max="13839" width="7.375" style="123" customWidth="1"/>
    <col min="13840" max="13840" width="7.5" style="123" customWidth="1"/>
    <col min="13841" max="13841" width="7.375" style="123" customWidth="1"/>
    <col min="13842" max="14080" width="9" style="123"/>
    <col min="14081" max="14081" width="5.125" style="123" customWidth="1"/>
    <col min="14082" max="14082" width="14.625" style="123" customWidth="1"/>
    <col min="14083" max="14083" width="5.5" style="123" customWidth="1"/>
    <col min="14084" max="14084" width="7.25" style="123" customWidth="1"/>
    <col min="14085" max="14085" width="6.5" style="123" customWidth="1"/>
    <col min="14086" max="14086" width="8.125" style="123" customWidth="1"/>
    <col min="14087" max="14092" width="0" style="123" hidden="1" customWidth="1"/>
    <col min="14093" max="14093" width="7.75" style="123" customWidth="1"/>
    <col min="14094" max="14094" width="9" style="123"/>
    <col min="14095" max="14095" width="7.375" style="123" customWidth="1"/>
    <col min="14096" max="14096" width="7.5" style="123" customWidth="1"/>
    <col min="14097" max="14097" width="7.375" style="123" customWidth="1"/>
    <col min="14098" max="14336" width="9" style="123"/>
    <col min="14337" max="14337" width="5.125" style="123" customWidth="1"/>
    <col min="14338" max="14338" width="14.625" style="123" customWidth="1"/>
    <col min="14339" max="14339" width="5.5" style="123" customWidth="1"/>
    <col min="14340" max="14340" width="7.25" style="123" customWidth="1"/>
    <col min="14341" max="14341" width="6.5" style="123" customWidth="1"/>
    <col min="14342" max="14342" width="8.125" style="123" customWidth="1"/>
    <col min="14343" max="14348" width="0" style="123" hidden="1" customWidth="1"/>
    <col min="14349" max="14349" width="7.75" style="123" customWidth="1"/>
    <col min="14350" max="14350" width="9" style="123"/>
    <col min="14351" max="14351" width="7.375" style="123" customWidth="1"/>
    <col min="14352" max="14352" width="7.5" style="123" customWidth="1"/>
    <col min="14353" max="14353" width="7.375" style="123" customWidth="1"/>
    <col min="14354" max="14592" width="9" style="123"/>
    <col min="14593" max="14593" width="5.125" style="123" customWidth="1"/>
    <col min="14594" max="14594" width="14.625" style="123" customWidth="1"/>
    <col min="14595" max="14595" width="5.5" style="123" customWidth="1"/>
    <col min="14596" max="14596" width="7.25" style="123" customWidth="1"/>
    <col min="14597" max="14597" width="6.5" style="123" customWidth="1"/>
    <col min="14598" max="14598" width="8.125" style="123" customWidth="1"/>
    <col min="14599" max="14604" width="0" style="123" hidden="1" customWidth="1"/>
    <col min="14605" max="14605" width="7.75" style="123" customWidth="1"/>
    <col min="14606" max="14606" width="9" style="123"/>
    <col min="14607" max="14607" width="7.375" style="123" customWidth="1"/>
    <col min="14608" max="14608" width="7.5" style="123" customWidth="1"/>
    <col min="14609" max="14609" width="7.375" style="123" customWidth="1"/>
    <col min="14610" max="14848" width="9" style="123"/>
    <col min="14849" max="14849" width="5.125" style="123" customWidth="1"/>
    <col min="14850" max="14850" width="14.625" style="123" customWidth="1"/>
    <col min="14851" max="14851" width="5.5" style="123" customWidth="1"/>
    <col min="14852" max="14852" width="7.25" style="123" customWidth="1"/>
    <col min="14853" max="14853" width="6.5" style="123" customWidth="1"/>
    <col min="14854" max="14854" width="8.125" style="123" customWidth="1"/>
    <col min="14855" max="14860" width="0" style="123" hidden="1" customWidth="1"/>
    <col min="14861" max="14861" width="7.75" style="123" customWidth="1"/>
    <col min="14862" max="14862" width="9" style="123"/>
    <col min="14863" max="14863" width="7.375" style="123" customWidth="1"/>
    <col min="14864" max="14864" width="7.5" style="123" customWidth="1"/>
    <col min="14865" max="14865" width="7.375" style="123" customWidth="1"/>
    <col min="14866" max="15104" width="9" style="123"/>
    <col min="15105" max="15105" width="5.125" style="123" customWidth="1"/>
    <col min="15106" max="15106" width="14.625" style="123" customWidth="1"/>
    <col min="15107" max="15107" width="5.5" style="123" customWidth="1"/>
    <col min="15108" max="15108" width="7.25" style="123" customWidth="1"/>
    <col min="15109" max="15109" width="6.5" style="123" customWidth="1"/>
    <col min="15110" max="15110" width="8.125" style="123" customWidth="1"/>
    <col min="15111" max="15116" width="0" style="123" hidden="1" customWidth="1"/>
    <col min="15117" max="15117" width="7.75" style="123" customWidth="1"/>
    <col min="15118" max="15118" width="9" style="123"/>
    <col min="15119" max="15119" width="7.375" style="123" customWidth="1"/>
    <col min="15120" max="15120" width="7.5" style="123" customWidth="1"/>
    <col min="15121" max="15121" width="7.375" style="123" customWidth="1"/>
    <col min="15122" max="15360" width="9" style="123"/>
    <col min="15361" max="15361" width="5.125" style="123" customWidth="1"/>
    <col min="15362" max="15362" width="14.625" style="123" customWidth="1"/>
    <col min="15363" max="15363" width="5.5" style="123" customWidth="1"/>
    <col min="15364" max="15364" width="7.25" style="123" customWidth="1"/>
    <col min="15365" max="15365" width="6.5" style="123" customWidth="1"/>
    <col min="15366" max="15366" width="8.125" style="123" customWidth="1"/>
    <col min="15367" max="15372" width="0" style="123" hidden="1" customWidth="1"/>
    <col min="15373" max="15373" width="7.75" style="123" customWidth="1"/>
    <col min="15374" max="15374" width="9" style="123"/>
    <col min="15375" max="15375" width="7.375" style="123" customWidth="1"/>
    <col min="15376" max="15376" width="7.5" style="123" customWidth="1"/>
    <col min="15377" max="15377" width="7.375" style="123" customWidth="1"/>
    <col min="15378" max="15616" width="9" style="123"/>
    <col min="15617" max="15617" width="5.125" style="123" customWidth="1"/>
    <col min="15618" max="15618" width="14.625" style="123" customWidth="1"/>
    <col min="15619" max="15619" width="5.5" style="123" customWidth="1"/>
    <col min="15620" max="15620" width="7.25" style="123" customWidth="1"/>
    <col min="15621" max="15621" width="6.5" style="123" customWidth="1"/>
    <col min="15622" max="15622" width="8.125" style="123" customWidth="1"/>
    <col min="15623" max="15628" width="0" style="123" hidden="1" customWidth="1"/>
    <col min="15629" max="15629" width="7.75" style="123" customWidth="1"/>
    <col min="15630" max="15630" width="9" style="123"/>
    <col min="15631" max="15631" width="7.375" style="123" customWidth="1"/>
    <col min="15632" max="15632" width="7.5" style="123" customWidth="1"/>
    <col min="15633" max="15633" width="7.375" style="123" customWidth="1"/>
    <col min="15634" max="15872" width="9" style="123"/>
    <col min="15873" max="15873" width="5.125" style="123" customWidth="1"/>
    <col min="15874" max="15874" width="14.625" style="123" customWidth="1"/>
    <col min="15875" max="15875" width="5.5" style="123" customWidth="1"/>
    <col min="15876" max="15876" width="7.25" style="123" customWidth="1"/>
    <col min="15877" max="15877" width="6.5" style="123" customWidth="1"/>
    <col min="15878" max="15878" width="8.125" style="123" customWidth="1"/>
    <col min="15879" max="15884" width="0" style="123" hidden="1" customWidth="1"/>
    <col min="15885" max="15885" width="7.75" style="123" customWidth="1"/>
    <col min="15886" max="15886" width="9" style="123"/>
    <col min="15887" max="15887" width="7.375" style="123" customWidth="1"/>
    <col min="15888" max="15888" width="7.5" style="123" customWidth="1"/>
    <col min="15889" max="15889" width="7.375" style="123" customWidth="1"/>
    <col min="15890" max="16128" width="9" style="123"/>
    <col min="16129" max="16129" width="5.125" style="123" customWidth="1"/>
    <col min="16130" max="16130" width="14.625" style="123" customWidth="1"/>
    <col min="16131" max="16131" width="5.5" style="123" customWidth="1"/>
    <col min="16132" max="16132" width="7.25" style="123" customWidth="1"/>
    <col min="16133" max="16133" width="6.5" style="123" customWidth="1"/>
    <col min="16134" max="16134" width="8.125" style="123" customWidth="1"/>
    <col min="16135" max="16140" width="0" style="123" hidden="1" customWidth="1"/>
    <col min="16141" max="16141" width="7.75" style="123" customWidth="1"/>
    <col min="16142" max="16142" width="9" style="123"/>
    <col min="16143" max="16143" width="7.375" style="123" customWidth="1"/>
    <col min="16144" max="16144" width="7.5" style="123" customWidth="1"/>
    <col min="16145" max="16145" width="7.375" style="123" customWidth="1"/>
    <col min="16146" max="16384" width="9" style="123"/>
  </cols>
  <sheetData>
    <row r="1" spans="1:19" ht="12.75" hidden="1" customHeight="1" x14ac:dyDescent="0.25">
      <c r="A1" s="330" t="s">
        <v>12</v>
      </c>
      <c r="B1" s="330"/>
      <c r="C1" s="330"/>
      <c r="D1" s="330"/>
      <c r="E1" s="330"/>
      <c r="F1" s="330"/>
      <c r="H1" s="124"/>
      <c r="I1" s="124"/>
      <c r="J1" s="124"/>
      <c r="K1" s="124"/>
      <c r="L1" s="124"/>
      <c r="M1" s="331" t="s">
        <v>211</v>
      </c>
      <c r="N1" s="331"/>
      <c r="O1" s="331"/>
      <c r="P1" s="331"/>
      <c r="Q1" s="331"/>
      <c r="R1" s="125"/>
      <c r="S1" s="125"/>
    </row>
    <row r="2" spans="1:19" ht="15.75" hidden="1" customHeight="1" x14ac:dyDescent="0.25">
      <c r="A2" s="332" t="s">
        <v>103</v>
      </c>
      <c r="B2" s="332"/>
      <c r="C2" s="332"/>
      <c r="D2" s="332"/>
      <c r="E2" s="332"/>
      <c r="F2" s="332"/>
      <c r="G2" s="126"/>
      <c r="H2" s="127"/>
      <c r="I2" s="127"/>
      <c r="J2" s="127"/>
      <c r="K2" s="127"/>
      <c r="L2" s="127"/>
      <c r="M2" s="331"/>
      <c r="N2" s="331"/>
      <c r="O2" s="331"/>
      <c r="P2" s="331"/>
      <c r="Q2" s="331"/>
      <c r="R2" s="125"/>
      <c r="S2" s="125"/>
    </row>
    <row r="3" spans="1:19" s="129" customFormat="1" ht="17.25" hidden="1" customHeight="1" x14ac:dyDescent="0.25">
      <c r="A3" s="128"/>
      <c r="B3" s="333"/>
      <c r="C3" s="333"/>
      <c r="D3" s="333"/>
      <c r="E3" s="333"/>
      <c r="F3" s="333"/>
      <c r="P3" s="334" t="s">
        <v>91</v>
      </c>
      <c r="Q3" s="335"/>
    </row>
    <row r="4" spans="1:19" s="129" customFormat="1" hidden="1" x14ac:dyDescent="0.25">
      <c r="A4" s="329" t="s">
        <v>96</v>
      </c>
      <c r="B4" s="329"/>
      <c r="C4" s="329"/>
      <c r="D4" s="329"/>
      <c r="E4" s="329"/>
      <c r="F4" s="329"/>
      <c r="G4" s="329"/>
      <c r="H4" s="329"/>
      <c r="I4" s="329"/>
      <c r="J4" s="329"/>
      <c r="K4" s="329"/>
      <c r="L4" s="329"/>
      <c r="M4" s="329"/>
      <c r="N4" s="329"/>
      <c r="O4" s="329"/>
      <c r="P4" s="329"/>
      <c r="Q4" s="329"/>
    </row>
    <row r="5" spans="1:19" s="130" customFormat="1" hidden="1" x14ac:dyDescent="0.25">
      <c r="A5" s="338" t="s">
        <v>63</v>
      </c>
      <c r="B5" s="338"/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8"/>
      <c r="O5" s="338"/>
      <c r="P5" s="338"/>
      <c r="Q5" s="338"/>
    </row>
    <row r="6" spans="1:19" s="130" customFormat="1" hidden="1" x14ac:dyDescent="0.25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</row>
    <row r="7" spans="1:19" s="128" customFormat="1" hidden="1" x14ac:dyDescent="0.25">
      <c r="A7" s="339" t="s">
        <v>80</v>
      </c>
      <c r="B7" s="340"/>
      <c r="C7" s="340"/>
      <c r="D7" s="340"/>
      <c r="E7" s="340"/>
      <c r="F7" s="340"/>
      <c r="G7" s="340"/>
      <c r="H7" s="340"/>
      <c r="I7" s="340"/>
      <c r="J7" s="340"/>
      <c r="K7" s="340"/>
      <c r="L7" s="340"/>
      <c r="M7" s="340"/>
      <c r="N7" s="340"/>
      <c r="O7" s="340"/>
      <c r="P7" s="340"/>
      <c r="Q7" s="340"/>
      <c r="R7" s="132"/>
    </row>
    <row r="8" spans="1:19" s="129" customFormat="1" ht="11.25" hidden="1" customHeight="1" x14ac:dyDescent="0.25"/>
    <row r="9" spans="1:19" s="135" customFormat="1" ht="52.5" hidden="1" customHeight="1" x14ac:dyDescent="0.25">
      <c r="A9" s="133" t="s">
        <v>0</v>
      </c>
      <c r="B9" s="133" t="s">
        <v>22</v>
      </c>
      <c r="C9" s="134" t="s">
        <v>81</v>
      </c>
      <c r="D9" s="134" t="s">
        <v>23</v>
      </c>
      <c r="E9" s="134" t="s">
        <v>24</v>
      </c>
      <c r="F9" s="134" t="s">
        <v>53</v>
      </c>
      <c r="G9" s="341" t="s">
        <v>54</v>
      </c>
      <c r="H9" s="342" t="s">
        <v>55</v>
      </c>
      <c r="I9" s="342"/>
      <c r="J9" s="342"/>
      <c r="K9" s="342"/>
      <c r="L9" s="342"/>
      <c r="M9" s="134" t="s">
        <v>25</v>
      </c>
      <c r="N9" s="134" t="s">
        <v>26</v>
      </c>
      <c r="O9" s="134" t="s">
        <v>27</v>
      </c>
      <c r="P9" s="134" t="s">
        <v>28</v>
      </c>
      <c r="Q9" s="133" t="s">
        <v>29</v>
      </c>
    </row>
    <row r="10" spans="1:19" s="138" customFormat="1" ht="10.5" hidden="1" customHeight="1" x14ac:dyDescent="0.25">
      <c r="A10" s="136"/>
      <c r="B10" s="136"/>
      <c r="C10" s="136"/>
      <c r="D10" s="136"/>
      <c r="E10" s="136"/>
      <c r="F10" s="137" t="s">
        <v>56</v>
      </c>
      <c r="G10" s="341"/>
      <c r="H10" s="137" t="s">
        <v>57</v>
      </c>
      <c r="I10" s="137" t="s">
        <v>26</v>
      </c>
      <c r="J10" s="137" t="s">
        <v>27</v>
      </c>
      <c r="K10" s="137" t="s">
        <v>28</v>
      </c>
      <c r="L10" s="136" t="s">
        <v>29</v>
      </c>
      <c r="M10" s="136"/>
      <c r="N10" s="136"/>
      <c r="O10" s="136"/>
      <c r="P10" s="136"/>
      <c r="Q10" s="136"/>
    </row>
    <row r="11" spans="1:19" s="146" customFormat="1" ht="24.95" hidden="1" customHeight="1" x14ac:dyDescent="0.25">
      <c r="A11" s="139">
        <v>1</v>
      </c>
      <c r="B11" s="140" t="s">
        <v>164</v>
      </c>
      <c r="C11" s="141">
        <v>1</v>
      </c>
      <c r="D11" s="141">
        <v>1200</v>
      </c>
      <c r="E11" s="142">
        <v>22</v>
      </c>
      <c r="F11" s="142">
        <v>10</v>
      </c>
      <c r="G11" s="143"/>
      <c r="H11" s="143"/>
      <c r="I11" s="143"/>
      <c r="J11" s="143"/>
      <c r="K11" s="143"/>
      <c r="L11" s="143"/>
      <c r="M11" s="144">
        <v>0.19509090909090909</v>
      </c>
      <c r="N11" s="144">
        <v>0.10545454545454545</v>
      </c>
      <c r="O11" s="145">
        <v>0.31636363636363635</v>
      </c>
      <c r="P11" s="144">
        <v>7.9090909090909087E-2</v>
      </c>
      <c r="Q11" s="144">
        <v>0.11600000000000001</v>
      </c>
    </row>
    <row r="12" spans="1:19" s="146" customFormat="1" ht="24.95" hidden="1" customHeight="1" x14ac:dyDescent="0.25">
      <c r="A12" s="139">
        <v>2</v>
      </c>
      <c r="B12" s="140" t="s">
        <v>165</v>
      </c>
      <c r="C12" s="141">
        <v>1</v>
      </c>
      <c r="D12" s="141">
        <v>540</v>
      </c>
      <c r="E12" s="142">
        <v>20</v>
      </c>
      <c r="F12" s="142">
        <v>0</v>
      </c>
      <c r="G12" s="143"/>
      <c r="H12" s="143"/>
      <c r="I12" s="143"/>
      <c r="J12" s="143"/>
      <c r="K12" s="143"/>
      <c r="L12" s="143"/>
      <c r="M12" s="144">
        <v>0</v>
      </c>
      <c r="N12" s="144">
        <v>0</v>
      </c>
      <c r="O12" s="145">
        <v>0</v>
      </c>
      <c r="P12" s="144">
        <v>0</v>
      </c>
      <c r="Q12" s="144">
        <v>0</v>
      </c>
    </row>
    <row r="13" spans="1:19" s="146" customFormat="1" ht="24.95" hidden="1" customHeight="1" x14ac:dyDescent="0.25">
      <c r="A13" s="139">
        <v>3</v>
      </c>
      <c r="B13" s="140" t="s">
        <v>140</v>
      </c>
      <c r="C13" s="141">
        <v>1</v>
      </c>
      <c r="D13" s="141">
        <v>1200</v>
      </c>
      <c r="E13" s="142">
        <v>22</v>
      </c>
      <c r="F13" s="142">
        <v>95</v>
      </c>
      <c r="G13" s="143"/>
      <c r="H13" s="143"/>
      <c r="I13" s="143"/>
      <c r="J13" s="143"/>
      <c r="K13" s="143"/>
      <c r="L13" s="143"/>
      <c r="M13" s="144">
        <v>1.7581592727272728</v>
      </c>
      <c r="N13" s="144">
        <v>0.95035636363636367</v>
      </c>
      <c r="O13" s="145">
        <v>2.8510690909090912</v>
      </c>
      <c r="P13" s="144">
        <v>0.7127672727272728</v>
      </c>
      <c r="Q13" s="144">
        <v>1.0453920000000001</v>
      </c>
    </row>
    <row r="14" spans="1:19" s="146" customFormat="1" ht="24.95" hidden="1" customHeight="1" x14ac:dyDescent="0.25">
      <c r="A14" s="139">
        <v>4</v>
      </c>
      <c r="B14" s="140" t="s">
        <v>166</v>
      </c>
      <c r="C14" s="141">
        <v>1</v>
      </c>
      <c r="D14" s="141">
        <v>1200</v>
      </c>
      <c r="E14" s="142">
        <v>22</v>
      </c>
      <c r="F14" s="142">
        <v>66.58</v>
      </c>
      <c r="G14" s="143"/>
      <c r="H14" s="143"/>
      <c r="I14" s="143"/>
      <c r="J14" s="143"/>
      <c r="K14" s="143"/>
      <c r="L14" s="143"/>
      <c r="M14" s="144">
        <v>1.235651973090909</v>
      </c>
      <c r="N14" s="144">
        <v>0.66791998545454545</v>
      </c>
      <c r="O14" s="145">
        <v>2.0037599563636364</v>
      </c>
      <c r="P14" s="144">
        <v>0.50093998909090909</v>
      </c>
      <c r="Q14" s="144">
        <v>0.73471198400000004</v>
      </c>
    </row>
    <row r="15" spans="1:19" s="146" customFormat="1" ht="24.95" hidden="1" customHeight="1" x14ac:dyDescent="0.25">
      <c r="A15" s="139">
        <v>5</v>
      </c>
      <c r="B15" s="140" t="s">
        <v>167</v>
      </c>
      <c r="C15" s="141">
        <v>1</v>
      </c>
      <c r="D15" s="141">
        <v>700</v>
      </c>
      <c r="E15" s="142">
        <v>11</v>
      </c>
      <c r="F15" s="142">
        <v>24.32</v>
      </c>
      <c r="G15" s="143"/>
      <c r="H15" s="143"/>
      <c r="I15" s="143"/>
      <c r="J15" s="143"/>
      <c r="K15" s="143"/>
      <c r="L15" s="143"/>
      <c r="M15" s="144">
        <v>0.62726894545454548</v>
      </c>
      <c r="N15" s="144">
        <v>0.50181515636363638</v>
      </c>
      <c r="O15" s="145">
        <v>1.5054454690909091</v>
      </c>
      <c r="P15" s="144">
        <v>0.37636136727272729</v>
      </c>
      <c r="Q15" s="144">
        <v>0.50181515636363638</v>
      </c>
    </row>
    <row r="16" spans="1:19" s="146" customFormat="1" ht="24.95" hidden="1" customHeight="1" x14ac:dyDescent="0.25">
      <c r="A16" s="139">
        <v>6</v>
      </c>
      <c r="B16" s="140" t="s">
        <v>168</v>
      </c>
      <c r="C16" s="141">
        <v>1</v>
      </c>
      <c r="D16" s="141">
        <v>1200</v>
      </c>
      <c r="E16" s="142">
        <v>22</v>
      </c>
      <c r="F16" s="142">
        <v>54.4</v>
      </c>
      <c r="G16" s="143"/>
      <c r="H16" s="143"/>
      <c r="I16" s="143"/>
      <c r="J16" s="143"/>
      <c r="K16" s="143"/>
      <c r="L16" s="143"/>
      <c r="M16" s="144">
        <v>1.0460618472727272</v>
      </c>
      <c r="N16" s="144">
        <v>0.56543883636363634</v>
      </c>
      <c r="O16" s="145">
        <v>1.6963165090909091</v>
      </c>
      <c r="P16" s="144">
        <v>0.42407912727272729</v>
      </c>
      <c r="Q16" s="144">
        <v>0.62198271999999999</v>
      </c>
    </row>
    <row r="17" spans="1:17" s="146" customFormat="1" ht="24.95" hidden="1" customHeight="1" x14ac:dyDescent="0.25">
      <c r="A17" s="139">
        <v>7</v>
      </c>
      <c r="B17" s="140" t="s">
        <v>138</v>
      </c>
      <c r="C17" s="141">
        <v>1</v>
      </c>
      <c r="D17" s="141">
        <v>1200</v>
      </c>
      <c r="E17" s="142">
        <v>22</v>
      </c>
      <c r="F17" s="142">
        <v>43.47</v>
      </c>
      <c r="G17" s="143"/>
      <c r="H17" s="143"/>
      <c r="I17" s="143"/>
      <c r="J17" s="143"/>
      <c r="K17" s="143"/>
      <c r="L17" s="143"/>
      <c r="M17" s="144">
        <v>0.83980120327272723</v>
      </c>
      <c r="N17" s="144">
        <v>0.45394659636363632</v>
      </c>
      <c r="O17" s="145">
        <v>1.3618397890909091</v>
      </c>
      <c r="P17" s="144">
        <v>0.34045994727272727</v>
      </c>
      <c r="Q17" s="144">
        <v>0.49934125600000001</v>
      </c>
    </row>
    <row r="18" spans="1:17" s="146" customFormat="1" ht="24.95" hidden="1" customHeight="1" x14ac:dyDescent="0.25">
      <c r="A18" s="139">
        <v>8</v>
      </c>
      <c r="B18" s="140" t="s">
        <v>115</v>
      </c>
      <c r="C18" s="141">
        <v>2</v>
      </c>
      <c r="D18" s="141">
        <v>2500</v>
      </c>
      <c r="E18" s="142">
        <v>55</v>
      </c>
      <c r="F18" s="142">
        <v>142.58000000000001</v>
      </c>
      <c r="G18" s="143"/>
      <c r="H18" s="143"/>
      <c r="I18" s="143"/>
      <c r="J18" s="143"/>
      <c r="K18" s="143"/>
      <c r="L18" s="143"/>
      <c r="M18" s="144">
        <v>3.007141818181819</v>
      </c>
      <c r="N18" s="144">
        <v>1.8042850909090913</v>
      </c>
      <c r="O18" s="145">
        <v>3.6085701818181826</v>
      </c>
      <c r="P18" s="144">
        <v>0.90214254545454564</v>
      </c>
      <c r="Q18" s="144">
        <v>1.3231424000000003</v>
      </c>
    </row>
    <row r="19" spans="1:17" s="146" customFormat="1" ht="24.95" hidden="1" customHeight="1" x14ac:dyDescent="0.25">
      <c r="A19" s="139">
        <v>9</v>
      </c>
      <c r="B19" s="140" t="s">
        <v>139</v>
      </c>
      <c r="C19" s="141">
        <v>1</v>
      </c>
      <c r="D19" s="141">
        <v>700</v>
      </c>
      <c r="E19" s="142">
        <v>11</v>
      </c>
      <c r="F19" s="142">
        <v>39.69</v>
      </c>
      <c r="G19" s="143"/>
      <c r="H19" s="143"/>
      <c r="I19" s="143"/>
      <c r="J19" s="143"/>
      <c r="K19" s="143"/>
      <c r="L19" s="143"/>
      <c r="M19" s="144">
        <v>1.0152061636363636</v>
      </c>
      <c r="N19" s="144">
        <v>0.81216493090909092</v>
      </c>
      <c r="O19" s="145">
        <v>2.4364947927272729</v>
      </c>
      <c r="P19" s="144">
        <v>0.60912369818181822</v>
      </c>
      <c r="Q19" s="144">
        <v>0.81216493090909092</v>
      </c>
    </row>
    <row r="20" spans="1:17" s="146" customFormat="1" ht="24.95" hidden="1" customHeight="1" x14ac:dyDescent="0.25">
      <c r="A20" s="139">
        <v>10</v>
      </c>
      <c r="B20" s="140" t="s">
        <v>169</v>
      </c>
      <c r="C20" s="141">
        <v>1</v>
      </c>
      <c r="D20" s="141">
        <v>1200</v>
      </c>
      <c r="E20" s="142">
        <v>22</v>
      </c>
      <c r="F20" s="142">
        <v>100.6</v>
      </c>
      <c r="G20" s="143"/>
      <c r="H20" s="143"/>
      <c r="I20" s="143"/>
      <c r="J20" s="143"/>
      <c r="K20" s="143"/>
      <c r="L20" s="143"/>
      <c r="M20" s="144">
        <v>1.9451683458181821</v>
      </c>
      <c r="N20" s="144">
        <v>1.0514423490909093</v>
      </c>
      <c r="O20" s="145">
        <v>3.1543270472727274</v>
      </c>
      <c r="P20" s="144">
        <v>0.78858176181818185</v>
      </c>
      <c r="Q20" s="144">
        <v>1.156586584</v>
      </c>
    </row>
    <row r="21" spans="1:17" s="146" customFormat="1" ht="24.95" hidden="1" customHeight="1" x14ac:dyDescent="0.25">
      <c r="A21" s="139">
        <v>11</v>
      </c>
      <c r="B21" s="140" t="s">
        <v>142</v>
      </c>
      <c r="C21" s="141">
        <v>1</v>
      </c>
      <c r="D21" s="141">
        <v>1200</v>
      </c>
      <c r="E21" s="142">
        <v>22</v>
      </c>
      <c r="F21" s="142">
        <v>114.61</v>
      </c>
      <c r="G21" s="143"/>
      <c r="H21" s="143"/>
      <c r="I21" s="143"/>
      <c r="J21" s="143"/>
      <c r="K21" s="143"/>
      <c r="L21" s="143"/>
      <c r="M21" s="144">
        <v>2.229320205818182</v>
      </c>
      <c r="N21" s="144">
        <v>1.2050379490909093</v>
      </c>
      <c r="O21" s="145">
        <v>3.615113847272728</v>
      </c>
      <c r="P21" s="144">
        <v>0.903778461818182</v>
      </c>
      <c r="Q21" s="144">
        <v>1.3255417440000004</v>
      </c>
    </row>
    <row r="22" spans="1:17" s="146" customFormat="1" ht="24.95" hidden="1" customHeight="1" x14ac:dyDescent="0.25">
      <c r="A22" s="139">
        <v>12</v>
      </c>
      <c r="B22" s="140" t="s">
        <v>170</v>
      </c>
      <c r="C22" s="141">
        <v>1</v>
      </c>
      <c r="D22" s="141">
        <v>1200</v>
      </c>
      <c r="E22" s="142">
        <v>22</v>
      </c>
      <c r="F22" s="142">
        <v>34</v>
      </c>
      <c r="G22" s="143"/>
      <c r="H22" s="143"/>
      <c r="I22" s="143"/>
      <c r="J22" s="143"/>
      <c r="K22" s="143"/>
      <c r="L22" s="143"/>
      <c r="M22" s="144">
        <v>0.66092898181818183</v>
      </c>
      <c r="N22" s="144">
        <v>0.35725890909090907</v>
      </c>
      <c r="O22" s="145">
        <v>1.0717767272727272</v>
      </c>
      <c r="P22" s="144">
        <v>0.2679441818181818</v>
      </c>
      <c r="Q22" s="144">
        <v>0.39298480000000002</v>
      </c>
    </row>
    <row r="23" spans="1:17" s="146" customFormat="1" ht="24.95" hidden="1" customHeight="1" x14ac:dyDescent="0.25">
      <c r="A23" s="139">
        <v>13</v>
      </c>
      <c r="B23" s="140" t="s">
        <v>171</v>
      </c>
      <c r="C23" s="141">
        <v>1</v>
      </c>
      <c r="D23" s="141">
        <v>750</v>
      </c>
      <c r="E23" s="142">
        <v>15</v>
      </c>
      <c r="F23" s="142">
        <v>27.14</v>
      </c>
      <c r="G23" s="143"/>
      <c r="H23" s="143"/>
      <c r="I23" s="143"/>
      <c r="J23" s="143"/>
      <c r="K23" s="143"/>
      <c r="L23" s="143"/>
      <c r="M23" s="144">
        <v>0.5078657866666666</v>
      </c>
      <c r="N23" s="144">
        <v>0.40629262933333332</v>
      </c>
      <c r="O23" s="145">
        <v>1.218877888</v>
      </c>
      <c r="P23" s="144">
        <v>0.30471947199999999</v>
      </c>
      <c r="Q23" s="144">
        <v>0.40629262933333332</v>
      </c>
    </row>
    <row r="24" spans="1:17" s="146" customFormat="1" ht="24.95" hidden="1" customHeight="1" x14ac:dyDescent="0.25">
      <c r="A24" s="139">
        <v>14</v>
      </c>
      <c r="B24" s="140" t="s">
        <v>172</v>
      </c>
      <c r="C24" s="141">
        <v>1</v>
      </c>
      <c r="D24" s="141">
        <v>1200</v>
      </c>
      <c r="E24" s="142">
        <v>22</v>
      </c>
      <c r="F24" s="142">
        <v>74.98</v>
      </c>
      <c r="G24" s="143"/>
      <c r="H24" s="143"/>
      <c r="I24" s="143"/>
      <c r="J24" s="143"/>
      <c r="K24" s="143"/>
      <c r="L24" s="143"/>
      <c r="M24" s="144">
        <v>1.4545088567272726</v>
      </c>
      <c r="N24" s="144">
        <v>0.7862210036363636</v>
      </c>
      <c r="O24" s="145">
        <v>2.3586630109090905</v>
      </c>
      <c r="P24" s="144">
        <v>0.58966575272727262</v>
      </c>
      <c r="Q24" s="144">
        <v>0.86484310399999997</v>
      </c>
    </row>
    <row r="25" spans="1:17" s="146" customFormat="1" ht="24.95" hidden="1" customHeight="1" x14ac:dyDescent="0.25">
      <c r="A25" s="139">
        <v>15</v>
      </c>
      <c r="B25" s="140" t="s">
        <v>173</v>
      </c>
      <c r="C25" s="141">
        <v>1</v>
      </c>
      <c r="D25" s="141">
        <v>1200</v>
      </c>
      <c r="E25" s="142">
        <v>22</v>
      </c>
      <c r="F25" s="142">
        <v>85.68</v>
      </c>
      <c r="G25" s="143"/>
      <c r="H25" s="143"/>
      <c r="I25" s="143"/>
      <c r="J25" s="143"/>
      <c r="K25" s="143"/>
      <c r="L25" s="143"/>
      <c r="M25" s="144">
        <v>1.6104177076363637</v>
      </c>
      <c r="N25" s="144">
        <v>0.87049605818181819</v>
      </c>
      <c r="O25" s="145">
        <v>2.6114881745454546</v>
      </c>
      <c r="P25" s="144">
        <v>0.65287204363636364</v>
      </c>
      <c r="Q25" s="144">
        <v>0.95754566400000007</v>
      </c>
    </row>
    <row r="26" spans="1:17" s="146" customFormat="1" ht="24.95" hidden="1" customHeight="1" x14ac:dyDescent="0.25">
      <c r="A26" s="139">
        <v>16</v>
      </c>
      <c r="B26" s="140" t="s">
        <v>174</v>
      </c>
      <c r="C26" s="141">
        <v>1</v>
      </c>
      <c r="D26" s="141">
        <v>1200</v>
      </c>
      <c r="E26" s="142">
        <v>22</v>
      </c>
      <c r="F26" s="142">
        <v>37.700000000000003</v>
      </c>
      <c r="G26" s="143"/>
      <c r="H26" s="143"/>
      <c r="I26" s="143"/>
      <c r="J26" s="143"/>
      <c r="K26" s="143"/>
      <c r="L26" s="143"/>
      <c r="M26" s="144">
        <v>0.71716588727272723</v>
      </c>
      <c r="N26" s="144">
        <v>0.38765723636363636</v>
      </c>
      <c r="O26" s="145">
        <v>1.1629717090909091</v>
      </c>
      <c r="P26" s="144">
        <v>0.29074292727272727</v>
      </c>
      <c r="Q26" s="144">
        <v>0.42642296000000002</v>
      </c>
    </row>
    <row r="27" spans="1:17" s="146" customFormat="1" ht="24.95" hidden="1" customHeight="1" x14ac:dyDescent="0.25">
      <c r="A27" s="139">
        <v>17</v>
      </c>
      <c r="B27" s="147" t="s">
        <v>158</v>
      </c>
      <c r="C27" s="141">
        <v>1</v>
      </c>
      <c r="D27" s="141">
        <v>1200</v>
      </c>
      <c r="E27" s="142">
        <v>22</v>
      </c>
      <c r="F27" s="142">
        <v>150</v>
      </c>
      <c r="G27" s="143"/>
      <c r="H27" s="143"/>
      <c r="I27" s="143"/>
      <c r="J27" s="143"/>
      <c r="K27" s="143"/>
      <c r="L27" s="143"/>
      <c r="M27" s="144">
        <v>2.9263636363636363</v>
      </c>
      <c r="N27" s="144">
        <v>1.5818181818181818</v>
      </c>
      <c r="O27" s="145">
        <v>4.7454545454545451</v>
      </c>
      <c r="P27" s="144">
        <v>1.1863636363636363</v>
      </c>
      <c r="Q27" s="144">
        <v>1.74</v>
      </c>
    </row>
    <row r="28" spans="1:17" s="146" customFormat="1" ht="24.95" hidden="1" customHeight="1" x14ac:dyDescent="0.25">
      <c r="A28" s="139">
        <v>18</v>
      </c>
      <c r="B28" s="147" t="s">
        <v>175</v>
      </c>
      <c r="C28" s="141">
        <v>1</v>
      </c>
      <c r="D28" s="141">
        <v>1250</v>
      </c>
      <c r="E28" s="142">
        <v>33</v>
      </c>
      <c r="F28" s="142">
        <v>40.69</v>
      </c>
      <c r="G28" s="143"/>
      <c r="H28" s="143"/>
      <c r="I28" s="143"/>
      <c r="J28" s="143"/>
      <c r="K28" s="143"/>
      <c r="L28" s="143"/>
      <c r="M28" s="144">
        <v>0.52921660606060605</v>
      </c>
      <c r="N28" s="144">
        <v>0.28606303030303032</v>
      </c>
      <c r="O28" s="145">
        <v>0.8581890909090909</v>
      </c>
      <c r="P28" s="144">
        <v>0.21454727272727273</v>
      </c>
      <c r="Q28" s="144">
        <v>0.31466933333333336</v>
      </c>
    </row>
    <row r="29" spans="1:17" s="146" customFormat="1" ht="24.95" hidden="1" customHeight="1" x14ac:dyDescent="0.25">
      <c r="A29" s="139">
        <v>19</v>
      </c>
      <c r="B29" s="147" t="s">
        <v>117</v>
      </c>
      <c r="C29" s="141">
        <v>1</v>
      </c>
      <c r="D29" s="141">
        <v>1200</v>
      </c>
      <c r="E29" s="142">
        <v>22</v>
      </c>
      <c r="F29" s="142">
        <v>98</v>
      </c>
      <c r="G29" s="143"/>
      <c r="H29" s="143"/>
      <c r="I29" s="143"/>
      <c r="J29" s="143"/>
      <c r="K29" s="143"/>
      <c r="L29" s="143"/>
      <c r="M29" s="144">
        <v>1.9118909090909093</v>
      </c>
      <c r="N29" s="144">
        <v>1.0334545454545456</v>
      </c>
      <c r="O29" s="145">
        <v>3.1003636363636367</v>
      </c>
      <c r="P29" s="144">
        <v>0.77509090909090916</v>
      </c>
      <c r="Q29" s="144">
        <v>1.1368</v>
      </c>
    </row>
    <row r="30" spans="1:17" s="146" customFormat="1" ht="24.95" hidden="1" customHeight="1" x14ac:dyDescent="0.25">
      <c r="A30" s="139">
        <v>20</v>
      </c>
      <c r="B30" s="148" t="s">
        <v>176</v>
      </c>
      <c r="C30" s="141">
        <v>1</v>
      </c>
      <c r="D30" s="141">
        <v>1200</v>
      </c>
      <c r="E30" s="142">
        <v>22</v>
      </c>
      <c r="F30" s="142">
        <v>27.5</v>
      </c>
      <c r="G30" s="143"/>
      <c r="H30" s="143"/>
      <c r="I30" s="143"/>
      <c r="J30" s="143"/>
      <c r="K30" s="143"/>
      <c r="L30" s="143"/>
      <c r="M30" s="144">
        <v>0.53649999999999998</v>
      </c>
      <c r="N30" s="144">
        <v>0.28999999999999998</v>
      </c>
      <c r="O30" s="145">
        <v>0.87</v>
      </c>
      <c r="P30" s="144">
        <v>0.2175</v>
      </c>
      <c r="Q30" s="144">
        <v>0.31900000000000001</v>
      </c>
    </row>
    <row r="31" spans="1:17" s="146" customFormat="1" ht="24.95" hidden="1" customHeight="1" x14ac:dyDescent="0.25">
      <c r="A31" s="139">
        <v>21</v>
      </c>
      <c r="B31" s="148" t="s">
        <v>177</v>
      </c>
      <c r="C31" s="141">
        <v>1</v>
      </c>
      <c r="D31" s="141">
        <v>1200</v>
      </c>
      <c r="E31" s="142">
        <v>22</v>
      </c>
      <c r="F31" s="142">
        <v>20</v>
      </c>
      <c r="G31" s="143"/>
      <c r="H31" s="143"/>
      <c r="I31" s="143"/>
      <c r="J31" s="143"/>
      <c r="K31" s="143"/>
      <c r="L31" s="143"/>
      <c r="M31" s="144">
        <v>0.39018181818181819</v>
      </c>
      <c r="N31" s="144">
        <v>0.21090909090909091</v>
      </c>
      <c r="O31" s="145">
        <v>0.63272727272727269</v>
      </c>
      <c r="P31" s="144">
        <v>0.15818181818181817</v>
      </c>
      <c r="Q31" s="144">
        <v>0.23200000000000001</v>
      </c>
    </row>
    <row r="32" spans="1:17" s="146" customFormat="1" ht="24.95" hidden="1" customHeight="1" x14ac:dyDescent="0.25">
      <c r="A32" s="139">
        <v>22</v>
      </c>
      <c r="B32" s="148" t="s">
        <v>150</v>
      </c>
      <c r="C32" s="141">
        <v>1</v>
      </c>
      <c r="D32" s="141">
        <v>1200</v>
      </c>
      <c r="E32" s="142">
        <v>22</v>
      </c>
      <c r="F32" s="142">
        <v>85.2</v>
      </c>
      <c r="G32" s="143"/>
      <c r="H32" s="143"/>
      <c r="I32" s="143"/>
      <c r="J32" s="143"/>
      <c r="K32" s="143"/>
      <c r="L32" s="143"/>
      <c r="M32" s="144">
        <v>1.6621745454545456</v>
      </c>
      <c r="N32" s="144">
        <v>0.89847272727272731</v>
      </c>
      <c r="O32" s="145">
        <v>2.6954181818181819</v>
      </c>
      <c r="P32" s="144">
        <v>0.67385454545454548</v>
      </c>
      <c r="Q32" s="144">
        <v>0.98832000000000009</v>
      </c>
    </row>
    <row r="33" spans="1:17" s="146" customFormat="1" ht="24.95" hidden="1" customHeight="1" x14ac:dyDescent="0.25">
      <c r="A33" s="139">
        <v>23</v>
      </c>
      <c r="B33" s="148" t="s">
        <v>178</v>
      </c>
      <c r="C33" s="141">
        <v>1</v>
      </c>
      <c r="D33" s="141">
        <v>1200</v>
      </c>
      <c r="E33" s="142">
        <v>22</v>
      </c>
      <c r="F33" s="142">
        <v>87</v>
      </c>
      <c r="G33" s="143"/>
      <c r="H33" s="143"/>
      <c r="I33" s="143"/>
      <c r="J33" s="143"/>
      <c r="K33" s="143"/>
      <c r="L33" s="143"/>
      <c r="M33" s="144">
        <v>1.6972909090909092</v>
      </c>
      <c r="N33" s="144">
        <v>0.91745454545454552</v>
      </c>
      <c r="O33" s="145">
        <v>2.7523636363636363</v>
      </c>
      <c r="P33" s="144">
        <v>0.68809090909090909</v>
      </c>
      <c r="Q33" s="144">
        <v>1.0092000000000001</v>
      </c>
    </row>
    <row r="34" spans="1:17" s="146" customFormat="1" ht="24.95" hidden="1" customHeight="1" x14ac:dyDescent="0.25">
      <c r="A34" s="139">
        <v>24</v>
      </c>
      <c r="B34" s="148" t="s">
        <v>137</v>
      </c>
      <c r="C34" s="141">
        <v>1</v>
      </c>
      <c r="D34" s="141">
        <v>1800</v>
      </c>
      <c r="E34" s="142">
        <v>37</v>
      </c>
      <c r="F34" s="142">
        <v>56.7</v>
      </c>
      <c r="G34" s="143"/>
      <c r="H34" s="143"/>
      <c r="I34" s="143"/>
      <c r="J34" s="143"/>
      <c r="K34" s="143"/>
      <c r="L34" s="143"/>
      <c r="M34" s="144">
        <v>0.74660108108108114</v>
      </c>
      <c r="N34" s="144">
        <v>0.3555243243243244</v>
      </c>
      <c r="O34" s="145">
        <v>1.0665729729729732</v>
      </c>
      <c r="P34" s="144">
        <v>0.26664324324324329</v>
      </c>
      <c r="Q34" s="144">
        <v>0.39107675675675685</v>
      </c>
    </row>
    <row r="35" spans="1:17" s="146" customFormat="1" ht="24.95" hidden="1" customHeight="1" x14ac:dyDescent="0.25">
      <c r="A35" s="139">
        <v>25</v>
      </c>
      <c r="B35" s="148" t="s">
        <v>160</v>
      </c>
      <c r="C35" s="141">
        <v>1</v>
      </c>
      <c r="D35" s="141">
        <v>1200</v>
      </c>
      <c r="E35" s="142">
        <v>22</v>
      </c>
      <c r="F35" s="142">
        <v>40.5</v>
      </c>
      <c r="G35" s="143"/>
      <c r="H35" s="143"/>
      <c r="I35" s="143"/>
      <c r="J35" s="143"/>
      <c r="K35" s="143"/>
      <c r="L35" s="143"/>
      <c r="M35" s="144">
        <v>0.7710773090909091</v>
      </c>
      <c r="N35" s="144">
        <v>0.41679854545454542</v>
      </c>
      <c r="O35" s="145">
        <v>1.2503956363636364</v>
      </c>
      <c r="P35" s="144">
        <v>0.31259890909090909</v>
      </c>
      <c r="Q35" s="144">
        <v>0.45847840000000001</v>
      </c>
    </row>
    <row r="36" spans="1:17" s="146" customFormat="1" ht="24.95" hidden="1" customHeight="1" x14ac:dyDescent="0.25">
      <c r="A36" s="139">
        <v>26</v>
      </c>
      <c r="B36" s="148" t="s">
        <v>179</v>
      </c>
      <c r="C36" s="141">
        <v>1</v>
      </c>
      <c r="D36" s="141">
        <v>700</v>
      </c>
      <c r="E36" s="142">
        <v>11</v>
      </c>
      <c r="F36" s="142">
        <v>32.730000000000004</v>
      </c>
      <c r="G36" s="143"/>
      <c r="H36" s="143"/>
      <c r="I36" s="143"/>
      <c r="J36" s="143"/>
      <c r="K36" s="143"/>
      <c r="L36" s="143"/>
      <c r="M36" s="144">
        <v>0.84766841818181815</v>
      </c>
      <c r="N36" s="144">
        <v>0.67813473454545459</v>
      </c>
      <c r="O36" s="145">
        <v>2.0344042036363637</v>
      </c>
      <c r="P36" s="144">
        <v>0.50860105090909091</v>
      </c>
      <c r="Q36" s="144">
        <v>0.67813473454545459</v>
      </c>
    </row>
    <row r="37" spans="1:17" s="146" customFormat="1" ht="24.95" hidden="1" customHeight="1" x14ac:dyDescent="0.25">
      <c r="A37" s="139">
        <v>27</v>
      </c>
      <c r="B37" s="148" t="s">
        <v>180</v>
      </c>
      <c r="C37" s="141">
        <v>1</v>
      </c>
      <c r="D37" s="141">
        <v>650</v>
      </c>
      <c r="E37" s="142">
        <v>15</v>
      </c>
      <c r="F37" s="142">
        <v>16</v>
      </c>
      <c r="G37" s="143"/>
      <c r="H37" s="143"/>
      <c r="I37" s="143"/>
      <c r="J37" s="143"/>
      <c r="K37" s="143"/>
      <c r="L37" s="143"/>
      <c r="M37" s="144">
        <v>0.30933333333333335</v>
      </c>
      <c r="N37" s="144">
        <v>0.24746666666666667</v>
      </c>
      <c r="O37" s="145">
        <v>0.74240000000000006</v>
      </c>
      <c r="P37" s="144">
        <v>0.18560000000000001</v>
      </c>
      <c r="Q37" s="144">
        <v>0.24746666666666667</v>
      </c>
    </row>
    <row r="38" spans="1:17" s="146" customFormat="1" ht="24.95" hidden="1" customHeight="1" x14ac:dyDescent="0.25">
      <c r="A38" s="139">
        <v>28</v>
      </c>
      <c r="B38" s="148" t="s">
        <v>118</v>
      </c>
      <c r="C38" s="141">
        <v>1</v>
      </c>
      <c r="D38" s="141">
        <v>1200</v>
      </c>
      <c r="E38" s="142">
        <v>22</v>
      </c>
      <c r="F38" s="142">
        <v>95</v>
      </c>
      <c r="G38" s="143"/>
      <c r="H38" s="143"/>
      <c r="I38" s="143"/>
      <c r="J38" s="143"/>
      <c r="K38" s="143"/>
      <c r="L38" s="143"/>
      <c r="M38" s="144">
        <v>1.8533636363636365</v>
      </c>
      <c r="N38" s="144">
        <v>1.0018181818181819</v>
      </c>
      <c r="O38" s="145">
        <v>3.0054545454545458</v>
      </c>
      <c r="P38" s="144">
        <v>0.75136363636363646</v>
      </c>
      <c r="Q38" s="144">
        <v>1.1020000000000001</v>
      </c>
    </row>
    <row r="39" spans="1:17" s="146" customFormat="1" ht="24.95" hidden="1" customHeight="1" x14ac:dyDescent="0.25">
      <c r="A39" s="139">
        <v>29</v>
      </c>
      <c r="B39" s="148" t="s">
        <v>181</v>
      </c>
      <c r="C39" s="141">
        <v>1</v>
      </c>
      <c r="D39" s="141">
        <v>700</v>
      </c>
      <c r="E39" s="142">
        <v>11</v>
      </c>
      <c r="F39" s="142">
        <v>16</v>
      </c>
      <c r="G39" s="143"/>
      <c r="H39" s="143"/>
      <c r="I39" s="143"/>
      <c r="J39" s="143"/>
      <c r="K39" s="143"/>
      <c r="L39" s="143"/>
      <c r="M39" s="144">
        <v>0.42181818181818181</v>
      </c>
      <c r="N39" s="144">
        <v>0.33745454545454545</v>
      </c>
      <c r="O39" s="145">
        <v>1.0123636363636364</v>
      </c>
      <c r="P39" s="144">
        <v>0.25309090909090909</v>
      </c>
      <c r="Q39" s="144">
        <v>0.33745454545454545</v>
      </c>
    </row>
    <row r="40" spans="1:17" s="146" customFormat="1" ht="24.95" hidden="1" customHeight="1" x14ac:dyDescent="0.25">
      <c r="A40" s="139">
        <v>30</v>
      </c>
      <c r="B40" s="148" t="s">
        <v>182</v>
      </c>
      <c r="C40" s="141">
        <v>1</v>
      </c>
      <c r="D40" s="141">
        <v>700</v>
      </c>
      <c r="E40" s="142">
        <v>11</v>
      </c>
      <c r="F40" s="142">
        <v>61.1</v>
      </c>
      <c r="G40" s="143"/>
      <c r="H40" s="143"/>
      <c r="I40" s="143"/>
      <c r="J40" s="143"/>
      <c r="K40" s="143"/>
      <c r="L40" s="143"/>
      <c r="M40" s="144">
        <v>1.6108181818181819</v>
      </c>
      <c r="N40" s="144">
        <v>1.2886545454545455</v>
      </c>
      <c r="O40" s="145">
        <v>3.8659636363636367</v>
      </c>
      <c r="P40" s="144">
        <v>0.96649090909090918</v>
      </c>
      <c r="Q40" s="144">
        <v>1.2886545454545455</v>
      </c>
    </row>
    <row r="41" spans="1:17" s="146" customFormat="1" ht="24.95" hidden="1" customHeight="1" x14ac:dyDescent="0.25">
      <c r="A41" s="139">
        <v>31</v>
      </c>
      <c r="B41" s="148" t="s">
        <v>148</v>
      </c>
      <c r="C41" s="141">
        <v>1</v>
      </c>
      <c r="D41" s="141">
        <v>540</v>
      </c>
      <c r="E41" s="142">
        <v>15</v>
      </c>
      <c r="F41" s="142">
        <v>20</v>
      </c>
      <c r="G41" s="143"/>
      <c r="H41" s="143"/>
      <c r="I41" s="143"/>
      <c r="J41" s="143"/>
      <c r="K41" s="143"/>
      <c r="L41" s="143"/>
      <c r="M41" s="144">
        <v>0.38666666666666666</v>
      </c>
      <c r="N41" s="144">
        <v>0.30933333333333329</v>
      </c>
      <c r="O41" s="145">
        <v>0.92799999999999994</v>
      </c>
      <c r="P41" s="144">
        <v>0.23199999999999998</v>
      </c>
      <c r="Q41" s="144">
        <v>0.30933333333333329</v>
      </c>
    </row>
    <row r="42" spans="1:17" s="146" customFormat="1" ht="24.95" hidden="1" customHeight="1" x14ac:dyDescent="0.25">
      <c r="A42" s="139">
        <v>32</v>
      </c>
      <c r="B42" s="148" t="s">
        <v>183</v>
      </c>
      <c r="C42" s="141">
        <v>1</v>
      </c>
      <c r="D42" s="141">
        <v>540</v>
      </c>
      <c r="E42" s="142">
        <v>20</v>
      </c>
      <c r="F42" s="142">
        <v>0</v>
      </c>
      <c r="G42" s="143"/>
      <c r="H42" s="143"/>
      <c r="I42" s="143"/>
      <c r="J42" s="143"/>
      <c r="K42" s="143"/>
      <c r="L42" s="143"/>
      <c r="M42" s="144">
        <v>0</v>
      </c>
      <c r="N42" s="144">
        <v>0</v>
      </c>
      <c r="O42" s="145">
        <v>0</v>
      </c>
      <c r="P42" s="144">
        <v>0</v>
      </c>
      <c r="Q42" s="144">
        <v>0</v>
      </c>
    </row>
    <row r="43" spans="1:17" s="146" customFormat="1" ht="24.95" hidden="1" customHeight="1" x14ac:dyDescent="0.25">
      <c r="A43" s="139">
        <v>33</v>
      </c>
      <c r="B43" s="148" t="s">
        <v>147</v>
      </c>
      <c r="C43" s="141">
        <v>1</v>
      </c>
      <c r="D43" s="141">
        <v>800</v>
      </c>
      <c r="E43" s="142">
        <v>15</v>
      </c>
      <c r="F43" s="142">
        <v>20</v>
      </c>
      <c r="G43" s="143"/>
      <c r="H43" s="143"/>
      <c r="I43" s="143"/>
      <c r="J43" s="143"/>
      <c r="K43" s="143"/>
      <c r="L43" s="143"/>
      <c r="M43" s="144">
        <v>0.38666666666666666</v>
      </c>
      <c r="N43" s="144">
        <v>0.30933333333333329</v>
      </c>
      <c r="O43" s="145">
        <v>0.92799999999999994</v>
      </c>
      <c r="P43" s="144">
        <v>0.23199999999999998</v>
      </c>
      <c r="Q43" s="144">
        <v>0.30933333333333329</v>
      </c>
    </row>
    <row r="44" spans="1:17" s="146" customFormat="1" ht="24.95" hidden="1" customHeight="1" x14ac:dyDescent="0.25">
      <c r="A44" s="139">
        <v>34</v>
      </c>
      <c r="B44" s="148" t="s">
        <v>159</v>
      </c>
      <c r="C44" s="141">
        <v>1</v>
      </c>
      <c r="D44" s="141">
        <v>1200</v>
      </c>
      <c r="E44" s="142">
        <v>22</v>
      </c>
      <c r="F44" s="142">
        <v>88.009999999999991</v>
      </c>
      <c r="G44" s="143"/>
      <c r="H44" s="143"/>
      <c r="I44" s="143"/>
      <c r="J44" s="143"/>
      <c r="K44" s="143"/>
      <c r="L44" s="143"/>
      <c r="M44" s="144">
        <v>1.7101641778181815</v>
      </c>
      <c r="N44" s="144">
        <v>0.92441306909090892</v>
      </c>
      <c r="O44" s="145">
        <v>2.7732392072727268</v>
      </c>
      <c r="P44" s="144">
        <v>0.69330980181818169</v>
      </c>
      <c r="Q44" s="144">
        <v>1.0168543759999999</v>
      </c>
    </row>
    <row r="45" spans="1:17" s="146" customFormat="1" ht="24.95" hidden="1" customHeight="1" x14ac:dyDescent="0.25">
      <c r="A45" s="139">
        <v>35</v>
      </c>
      <c r="B45" s="148" t="s">
        <v>184</v>
      </c>
      <c r="C45" s="141">
        <v>1</v>
      </c>
      <c r="D45" s="141">
        <v>1200</v>
      </c>
      <c r="E45" s="142">
        <v>22</v>
      </c>
      <c r="F45" s="142">
        <v>22.4</v>
      </c>
      <c r="G45" s="143"/>
      <c r="H45" s="143"/>
      <c r="I45" s="143"/>
      <c r="J45" s="143"/>
      <c r="K45" s="143"/>
      <c r="L45" s="143"/>
      <c r="M45" s="144">
        <v>0.43129137454545452</v>
      </c>
      <c r="N45" s="144">
        <v>0.23313047272727272</v>
      </c>
      <c r="O45" s="145">
        <v>0.69939141818181816</v>
      </c>
      <c r="P45" s="144">
        <v>0.17484785454545454</v>
      </c>
      <c r="Q45" s="144">
        <v>0.25644351999999998</v>
      </c>
    </row>
    <row r="46" spans="1:17" s="146" customFormat="1" ht="24.95" hidden="1" customHeight="1" x14ac:dyDescent="0.25">
      <c r="A46" s="139">
        <v>36</v>
      </c>
      <c r="B46" s="148" t="s">
        <v>149</v>
      </c>
      <c r="C46" s="141">
        <v>1</v>
      </c>
      <c r="D46" s="141">
        <v>700</v>
      </c>
      <c r="E46" s="142">
        <v>11</v>
      </c>
      <c r="F46" s="142">
        <v>36.200000000000003</v>
      </c>
      <c r="G46" s="143"/>
      <c r="H46" s="143"/>
      <c r="I46" s="143"/>
      <c r="J46" s="143"/>
      <c r="K46" s="143"/>
      <c r="L46" s="143"/>
      <c r="M46" s="144">
        <v>0.95050400000000002</v>
      </c>
      <c r="N46" s="144">
        <v>0.76040319999999995</v>
      </c>
      <c r="O46" s="145">
        <v>2.2812095999999999</v>
      </c>
      <c r="P46" s="144">
        <v>0.57030239999999999</v>
      </c>
      <c r="Q46" s="144">
        <v>0.76040319999999995</v>
      </c>
    </row>
    <row r="47" spans="1:17" s="146" customFormat="1" ht="24.95" hidden="1" customHeight="1" x14ac:dyDescent="0.25">
      <c r="A47" s="139">
        <v>37</v>
      </c>
      <c r="B47" s="148" t="s">
        <v>151</v>
      </c>
      <c r="C47" s="141">
        <v>1</v>
      </c>
      <c r="D47" s="141">
        <v>1200</v>
      </c>
      <c r="E47" s="142">
        <v>22</v>
      </c>
      <c r="F47" s="142">
        <v>48</v>
      </c>
      <c r="G47" s="143"/>
      <c r="H47" s="143"/>
      <c r="I47" s="143"/>
      <c r="J47" s="143"/>
      <c r="K47" s="143"/>
      <c r="L47" s="143"/>
      <c r="M47" s="144">
        <v>0.93643636363636373</v>
      </c>
      <c r="N47" s="144">
        <v>0.50618181818181818</v>
      </c>
      <c r="O47" s="145">
        <v>1.5185454545454546</v>
      </c>
      <c r="P47" s="144">
        <v>0.37963636363636366</v>
      </c>
      <c r="Q47" s="144">
        <v>0.55680000000000007</v>
      </c>
    </row>
    <row r="48" spans="1:17" s="146" customFormat="1" ht="24.95" hidden="1" customHeight="1" x14ac:dyDescent="0.25">
      <c r="A48" s="139">
        <v>38</v>
      </c>
      <c r="B48" s="148" t="s">
        <v>141</v>
      </c>
      <c r="C48" s="141">
        <v>1</v>
      </c>
      <c r="D48" s="141">
        <v>1200</v>
      </c>
      <c r="E48" s="142">
        <v>22</v>
      </c>
      <c r="F48" s="142">
        <v>69</v>
      </c>
      <c r="G48" s="143"/>
      <c r="H48" s="143"/>
      <c r="I48" s="143"/>
      <c r="J48" s="143"/>
      <c r="K48" s="143"/>
      <c r="L48" s="143"/>
      <c r="M48" s="144">
        <v>1.3461272727272728</v>
      </c>
      <c r="N48" s="144">
        <v>0.72763636363636364</v>
      </c>
      <c r="O48" s="145">
        <v>2.1829090909090909</v>
      </c>
      <c r="P48" s="144">
        <v>0.54572727272727273</v>
      </c>
      <c r="Q48" s="144">
        <v>0.8004</v>
      </c>
    </row>
    <row r="49" spans="1:17" s="146" customFormat="1" ht="24.95" hidden="1" customHeight="1" x14ac:dyDescent="0.25">
      <c r="A49" s="139">
        <v>39</v>
      </c>
      <c r="B49" s="148" t="s">
        <v>162</v>
      </c>
      <c r="C49" s="141">
        <v>1</v>
      </c>
      <c r="D49" s="141">
        <v>700</v>
      </c>
      <c r="E49" s="142">
        <v>11</v>
      </c>
      <c r="F49" s="142">
        <v>12</v>
      </c>
      <c r="G49" s="143"/>
      <c r="H49" s="143"/>
      <c r="I49" s="143"/>
      <c r="J49" s="143"/>
      <c r="K49" s="143"/>
      <c r="L49" s="143"/>
      <c r="M49" s="144">
        <v>0.31636363636363635</v>
      </c>
      <c r="N49" s="144">
        <v>0.25309090909090909</v>
      </c>
      <c r="O49" s="145">
        <v>0.75927272727272732</v>
      </c>
      <c r="P49" s="144">
        <v>0.18981818181818183</v>
      </c>
      <c r="Q49" s="144">
        <v>0.25309090909090909</v>
      </c>
    </row>
    <row r="50" spans="1:17" s="146" customFormat="1" ht="24.95" hidden="1" customHeight="1" x14ac:dyDescent="0.25">
      <c r="A50" s="139">
        <v>40</v>
      </c>
      <c r="B50" s="148" t="s">
        <v>185</v>
      </c>
      <c r="C50" s="141">
        <v>1</v>
      </c>
      <c r="D50" s="141">
        <v>700</v>
      </c>
      <c r="E50" s="142">
        <v>11</v>
      </c>
      <c r="F50" s="142">
        <v>20.97</v>
      </c>
      <c r="G50" s="143"/>
      <c r="H50" s="143"/>
      <c r="I50" s="143"/>
      <c r="J50" s="143"/>
      <c r="K50" s="143"/>
      <c r="L50" s="143"/>
      <c r="M50" s="144">
        <v>0.54811739999999998</v>
      </c>
      <c r="N50" s="144">
        <v>0.43849391999999998</v>
      </c>
      <c r="O50" s="145">
        <v>1.3154817599999999</v>
      </c>
      <c r="P50" s="144">
        <v>0.32887043999999999</v>
      </c>
      <c r="Q50" s="144">
        <v>0.43849391999999998</v>
      </c>
    </row>
    <row r="51" spans="1:17" s="146" customFormat="1" ht="24.95" hidden="1" customHeight="1" x14ac:dyDescent="0.25">
      <c r="A51" s="139">
        <v>41</v>
      </c>
      <c r="B51" s="148" t="s">
        <v>186</v>
      </c>
      <c r="C51" s="141">
        <v>1</v>
      </c>
      <c r="D51" s="141">
        <v>700</v>
      </c>
      <c r="E51" s="142">
        <v>11</v>
      </c>
      <c r="F51" s="142">
        <v>16.27</v>
      </c>
      <c r="G51" s="143"/>
      <c r="H51" s="143"/>
      <c r="I51" s="143"/>
      <c r="J51" s="143"/>
      <c r="K51" s="143"/>
      <c r="L51" s="143"/>
      <c r="M51" s="144">
        <v>0.42893636363636362</v>
      </c>
      <c r="N51" s="144">
        <v>0.3431490909090909</v>
      </c>
      <c r="O51" s="145">
        <v>1.0294472727272728</v>
      </c>
      <c r="P51" s="144">
        <v>0.25736181818181819</v>
      </c>
      <c r="Q51" s="144">
        <v>0.3431490909090909</v>
      </c>
    </row>
    <row r="52" spans="1:17" s="146" customFormat="1" ht="24.95" hidden="1" customHeight="1" x14ac:dyDescent="0.25">
      <c r="A52" s="139">
        <v>42</v>
      </c>
      <c r="B52" s="148" t="s">
        <v>145</v>
      </c>
      <c r="C52" s="141">
        <v>1</v>
      </c>
      <c r="D52" s="141">
        <v>1800</v>
      </c>
      <c r="E52" s="142">
        <v>37</v>
      </c>
      <c r="F52" s="142">
        <v>74.22</v>
      </c>
      <c r="G52" s="143"/>
      <c r="H52" s="143"/>
      <c r="I52" s="143"/>
      <c r="J52" s="143"/>
      <c r="K52" s="143"/>
      <c r="L52" s="143"/>
      <c r="M52" s="144">
        <v>0.97729686486486489</v>
      </c>
      <c r="N52" s="144">
        <v>0.46537945945945952</v>
      </c>
      <c r="O52" s="145">
        <v>1.3961383783783785</v>
      </c>
      <c r="P52" s="144">
        <v>0.34903459459459463</v>
      </c>
      <c r="Q52" s="144">
        <v>0.51191740540540542</v>
      </c>
    </row>
    <row r="53" spans="1:17" s="146" customFormat="1" ht="24.95" hidden="1" customHeight="1" x14ac:dyDescent="0.25">
      <c r="A53" s="139">
        <v>43</v>
      </c>
      <c r="B53" s="148" t="s">
        <v>146</v>
      </c>
      <c r="C53" s="141">
        <v>1</v>
      </c>
      <c r="D53" s="141">
        <v>1200</v>
      </c>
      <c r="E53" s="142">
        <v>22</v>
      </c>
      <c r="F53" s="142">
        <v>43</v>
      </c>
      <c r="G53" s="143"/>
      <c r="H53" s="143"/>
      <c r="I53" s="143"/>
      <c r="J53" s="143"/>
      <c r="K53" s="143"/>
      <c r="L53" s="143"/>
      <c r="M53" s="144">
        <v>0.83889090909090913</v>
      </c>
      <c r="N53" s="144">
        <v>0.45345454545454544</v>
      </c>
      <c r="O53" s="145">
        <v>1.3603636363636364</v>
      </c>
      <c r="P53" s="144">
        <v>0.34009090909090911</v>
      </c>
      <c r="Q53" s="144">
        <v>0.49880000000000002</v>
      </c>
    </row>
    <row r="54" spans="1:17" s="146" customFormat="1" ht="24.95" hidden="1" customHeight="1" x14ac:dyDescent="0.25">
      <c r="A54" s="139">
        <v>44</v>
      </c>
      <c r="B54" s="148" t="s">
        <v>187</v>
      </c>
      <c r="C54" s="141">
        <v>1</v>
      </c>
      <c r="D54" s="141">
        <v>1200</v>
      </c>
      <c r="E54" s="142">
        <v>22</v>
      </c>
      <c r="F54" s="142">
        <v>65</v>
      </c>
      <c r="G54" s="143"/>
      <c r="H54" s="143"/>
      <c r="I54" s="143"/>
      <c r="J54" s="143"/>
      <c r="K54" s="143"/>
      <c r="L54" s="143"/>
      <c r="M54" s="144">
        <v>1.2680909090909092</v>
      </c>
      <c r="N54" s="144">
        <v>0.68545454545454554</v>
      </c>
      <c r="O54" s="145">
        <v>2.0563636363636366</v>
      </c>
      <c r="P54" s="144">
        <v>0.51409090909090915</v>
      </c>
      <c r="Q54" s="144">
        <v>0.75400000000000011</v>
      </c>
    </row>
    <row r="55" spans="1:17" s="146" customFormat="1" ht="24.95" hidden="1" customHeight="1" x14ac:dyDescent="0.25">
      <c r="A55" s="139">
        <v>45</v>
      </c>
      <c r="B55" s="148" t="s">
        <v>144</v>
      </c>
      <c r="C55" s="141">
        <v>1</v>
      </c>
      <c r="D55" s="141">
        <v>1200</v>
      </c>
      <c r="E55" s="142">
        <v>22</v>
      </c>
      <c r="F55" s="142">
        <v>53</v>
      </c>
      <c r="G55" s="143"/>
      <c r="H55" s="143"/>
      <c r="I55" s="143"/>
      <c r="J55" s="143"/>
      <c r="K55" s="143"/>
      <c r="L55" s="143"/>
      <c r="M55" s="144">
        <v>1.0339818181818181</v>
      </c>
      <c r="N55" s="144">
        <v>0.55890909090909091</v>
      </c>
      <c r="O55" s="145">
        <v>1.6767272727272726</v>
      </c>
      <c r="P55" s="144">
        <v>0.41918181818181816</v>
      </c>
      <c r="Q55" s="144">
        <v>0.61480000000000001</v>
      </c>
    </row>
    <row r="56" spans="1:17" s="146" customFormat="1" ht="24.95" hidden="1" customHeight="1" x14ac:dyDescent="0.25">
      <c r="A56" s="139">
        <v>46</v>
      </c>
      <c r="B56" s="148" t="s">
        <v>153</v>
      </c>
      <c r="C56" s="141">
        <v>1</v>
      </c>
      <c r="D56" s="141">
        <v>600</v>
      </c>
      <c r="E56" s="142">
        <v>15</v>
      </c>
      <c r="F56" s="142">
        <v>23.5</v>
      </c>
      <c r="G56" s="143"/>
      <c r="H56" s="143"/>
      <c r="I56" s="143"/>
      <c r="J56" s="143"/>
      <c r="K56" s="143"/>
      <c r="L56" s="143"/>
      <c r="M56" s="144">
        <v>0.45433333333333331</v>
      </c>
      <c r="N56" s="144">
        <v>0.36346666666666666</v>
      </c>
      <c r="O56" s="145">
        <v>1.0904</v>
      </c>
      <c r="P56" s="144">
        <v>0.27260000000000001</v>
      </c>
      <c r="Q56" s="144">
        <v>0.36346666666666666</v>
      </c>
    </row>
    <row r="57" spans="1:17" s="146" customFormat="1" ht="24.95" hidden="1" customHeight="1" x14ac:dyDescent="0.25">
      <c r="A57" s="139">
        <v>47</v>
      </c>
      <c r="B57" s="148" t="s">
        <v>188</v>
      </c>
      <c r="C57" s="141">
        <v>1</v>
      </c>
      <c r="D57" s="141">
        <v>540</v>
      </c>
      <c r="E57" s="142">
        <v>15</v>
      </c>
      <c r="F57" s="142">
        <v>13</v>
      </c>
      <c r="G57" s="143"/>
      <c r="H57" s="143"/>
      <c r="I57" s="143"/>
      <c r="J57" s="143"/>
      <c r="K57" s="143"/>
      <c r="L57" s="143"/>
      <c r="M57" s="144">
        <v>0.25133333333333335</v>
      </c>
      <c r="N57" s="144">
        <v>0.20106666666666667</v>
      </c>
      <c r="O57" s="145">
        <v>0.60319999999999996</v>
      </c>
      <c r="P57" s="144">
        <v>0.15079999999999999</v>
      </c>
      <c r="Q57" s="144">
        <v>0.22117333333333333</v>
      </c>
    </row>
    <row r="58" spans="1:17" s="146" customFormat="1" ht="24.95" hidden="1" customHeight="1" x14ac:dyDescent="0.25">
      <c r="A58" s="139">
        <v>48</v>
      </c>
      <c r="B58" s="148" t="s">
        <v>189</v>
      </c>
      <c r="C58" s="141">
        <v>1</v>
      </c>
      <c r="D58" s="141">
        <v>1200</v>
      </c>
      <c r="E58" s="142">
        <v>22</v>
      </c>
      <c r="F58" s="142">
        <v>97.07</v>
      </c>
      <c r="G58" s="143"/>
      <c r="H58" s="143"/>
      <c r="I58" s="143"/>
      <c r="J58" s="143"/>
      <c r="K58" s="143"/>
      <c r="L58" s="143"/>
      <c r="M58" s="144">
        <v>1.8742067589090912</v>
      </c>
      <c r="N58" s="144">
        <v>1.0130847345454546</v>
      </c>
      <c r="O58" s="145">
        <v>3.0392542036363639</v>
      </c>
      <c r="P58" s="144">
        <v>0.75981355090909097</v>
      </c>
      <c r="Q58" s="144">
        <v>1.1143932080000001</v>
      </c>
    </row>
    <row r="59" spans="1:17" s="146" customFormat="1" ht="24.95" hidden="1" customHeight="1" x14ac:dyDescent="0.25">
      <c r="A59" s="139">
        <v>49</v>
      </c>
      <c r="B59" s="148" t="s">
        <v>143</v>
      </c>
      <c r="C59" s="141">
        <v>1</v>
      </c>
      <c r="D59" s="141">
        <v>1200</v>
      </c>
      <c r="E59" s="142">
        <v>22</v>
      </c>
      <c r="F59" s="142">
        <v>87.640000000000015</v>
      </c>
      <c r="G59" s="143"/>
      <c r="H59" s="143"/>
      <c r="I59" s="143"/>
      <c r="J59" s="143"/>
      <c r="K59" s="143"/>
      <c r="L59" s="143"/>
      <c r="M59" s="144">
        <v>1.6655066981818183</v>
      </c>
      <c r="N59" s="144">
        <v>0.90027389090909093</v>
      </c>
      <c r="O59" s="145">
        <v>2.7008216727272729</v>
      </c>
      <c r="P59" s="144">
        <v>0.67520541818181823</v>
      </c>
      <c r="Q59" s="144">
        <v>0.99030128000000006</v>
      </c>
    </row>
    <row r="60" spans="1:17" s="146" customFormat="1" ht="24.95" hidden="1" customHeight="1" x14ac:dyDescent="0.25">
      <c r="A60" s="139">
        <v>50</v>
      </c>
      <c r="B60" s="148" t="s">
        <v>190</v>
      </c>
      <c r="C60" s="141">
        <v>1</v>
      </c>
      <c r="D60" s="141">
        <v>1800</v>
      </c>
      <c r="E60" s="142">
        <v>37</v>
      </c>
      <c r="F60" s="142">
        <v>44.74</v>
      </c>
      <c r="G60" s="143"/>
      <c r="H60" s="143"/>
      <c r="I60" s="143"/>
      <c r="J60" s="143"/>
      <c r="K60" s="143"/>
      <c r="L60" s="143"/>
      <c r="M60" s="144">
        <v>0.57025732929729733</v>
      </c>
      <c r="N60" s="144">
        <v>0.27155110918918923</v>
      </c>
      <c r="O60" s="145">
        <v>0.8146533275675677</v>
      </c>
      <c r="P60" s="144">
        <v>0.20366333189189192</v>
      </c>
      <c r="Q60" s="144">
        <v>0.29870622010810816</v>
      </c>
    </row>
    <row r="61" spans="1:17" s="146" customFormat="1" ht="24.95" hidden="1" customHeight="1" x14ac:dyDescent="0.25">
      <c r="A61" s="139">
        <v>51</v>
      </c>
      <c r="B61" s="148" t="s">
        <v>157</v>
      </c>
      <c r="C61" s="141">
        <v>1</v>
      </c>
      <c r="D61" s="141">
        <v>1200</v>
      </c>
      <c r="E61" s="142">
        <v>22</v>
      </c>
      <c r="F61" s="142">
        <v>73</v>
      </c>
      <c r="G61" s="143"/>
      <c r="H61" s="143"/>
      <c r="I61" s="143"/>
      <c r="J61" s="143"/>
      <c r="K61" s="143"/>
      <c r="L61" s="143"/>
      <c r="M61" s="144">
        <v>1.4241636363636365</v>
      </c>
      <c r="N61" s="144">
        <v>0.76981818181818185</v>
      </c>
      <c r="O61" s="145">
        <v>2.3094545454545456</v>
      </c>
      <c r="P61" s="144">
        <v>0.57736363636363641</v>
      </c>
      <c r="Q61" s="144">
        <v>0.84680000000000011</v>
      </c>
    </row>
    <row r="62" spans="1:17" s="146" customFormat="1" ht="24.95" hidden="1" customHeight="1" x14ac:dyDescent="0.25">
      <c r="A62" s="139">
        <v>52</v>
      </c>
      <c r="B62" s="148" t="s">
        <v>191</v>
      </c>
      <c r="C62" s="141">
        <v>1</v>
      </c>
      <c r="D62" s="141">
        <v>1200</v>
      </c>
      <c r="E62" s="142">
        <v>22</v>
      </c>
      <c r="F62" s="142">
        <v>62.24</v>
      </c>
      <c r="G62" s="143"/>
      <c r="H62" s="143"/>
      <c r="I62" s="143"/>
      <c r="J62" s="143"/>
      <c r="K62" s="143"/>
      <c r="L62" s="143"/>
      <c r="M62" s="144">
        <v>1.2142458181818183</v>
      </c>
      <c r="N62" s="144">
        <v>0.65634909090909099</v>
      </c>
      <c r="O62" s="145">
        <v>1.9690472727272728</v>
      </c>
      <c r="P62" s="144">
        <v>0.49226181818181819</v>
      </c>
      <c r="Q62" s="144">
        <v>0.72198400000000007</v>
      </c>
    </row>
    <row r="63" spans="1:17" s="146" customFormat="1" ht="24.95" hidden="1" customHeight="1" x14ac:dyDescent="0.25">
      <c r="A63" s="139">
        <v>53</v>
      </c>
      <c r="B63" s="148" t="s">
        <v>192</v>
      </c>
      <c r="C63" s="141">
        <v>1</v>
      </c>
      <c r="D63" s="141">
        <v>1800</v>
      </c>
      <c r="E63" s="142">
        <v>33</v>
      </c>
      <c r="F63" s="142">
        <v>140</v>
      </c>
      <c r="G63" s="143"/>
      <c r="H63" s="143"/>
      <c r="I63" s="143"/>
      <c r="J63" s="143"/>
      <c r="K63" s="143"/>
      <c r="L63" s="143"/>
      <c r="M63" s="144">
        <v>2.0669090909090908</v>
      </c>
      <c r="N63" s="144">
        <v>0.98424242424242425</v>
      </c>
      <c r="O63" s="145">
        <v>2.9527272727272726</v>
      </c>
      <c r="P63" s="144">
        <v>0.73818181818181816</v>
      </c>
      <c r="Q63" s="144">
        <v>1.0826666666666667</v>
      </c>
    </row>
    <row r="64" spans="1:17" s="146" customFormat="1" ht="24.95" hidden="1" customHeight="1" x14ac:dyDescent="0.25">
      <c r="A64" s="139">
        <v>54</v>
      </c>
      <c r="B64" s="148" t="s">
        <v>193</v>
      </c>
      <c r="C64" s="141">
        <v>1</v>
      </c>
      <c r="D64" s="141">
        <v>1200</v>
      </c>
      <c r="E64" s="142">
        <v>22</v>
      </c>
      <c r="F64" s="142">
        <v>38</v>
      </c>
      <c r="G64" s="143"/>
      <c r="H64" s="143"/>
      <c r="I64" s="143"/>
      <c r="J64" s="143"/>
      <c r="K64" s="143"/>
      <c r="L64" s="143"/>
      <c r="M64" s="144">
        <v>0.74134545454545464</v>
      </c>
      <c r="N64" s="144">
        <v>0.40072727272727277</v>
      </c>
      <c r="O64" s="145">
        <v>1.2021818181818182</v>
      </c>
      <c r="P64" s="144">
        <v>0.30054545454545456</v>
      </c>
      <c r="Q64" s="144">
        <v>0.44080000000000003</v>
      </c>
    </row>
    <row r="65" spans="1:31" s="146" customFormat="1" ht="24.95" hidden="1" customHeight="1" x14ac:dyDescent="0.25">
      <c r="A65" s="139">
        <v>55</v>
      </c>
      <c r="B65" s="148" t="s">
        <v>194</v>
      </c>
      <c r="C65" s="141">
        <v>1</v>
      </c>
      <c r="D65" s="141">
        <v>1200</v>
      </c>
      <c r="E65" s="142">
        <v>22</v>
      </c>
      <c r="F65" s="142">
        <v>9</v>
      </c>
      <c r="G65" s="143"/>
      <c r="H65" s="143"/>
      <c r="I65" s="143"/>
      <c r="J65" s="143"/>
      <c r="K65" s="143"/>
      <c r="L65" s="143"/>
      <c r="M65" s="144">
        <v>0.17558181818181817</v>
      </c>
      <c r="N65" s="144">
        <v>9.4909090909090915E-2</v>
      </c>
      <c r="O65" s="145">
        <v>0.28472727272727272</v>
      </c>
      <c r="P65" s="144">
        <v>7.1181818181818179E-2</v>
      </c>
      <c r="Q65" s="144">
        <v>0.10440000000000001</v>
      </c>
    </row>
    <row r="66" spans="1:31" s="146" customFormat="1" ht="24.95" hidden="1" customHeight="1" x14ac:dyDescent="0.25">
      <c r="A66" s="139">
        <v>56</v>
      </c>
      <c r="B66" s="148" t="s">
        <v>156</v>
      </c>
      <c r="C66" s="141">
        <v>1</v>
      </c>
      <c r="D66" s="141">
        <v>1200</v>
      </c>
      <c r="E66" s="142">
        <v>22</v>
      </c>
      <c r="F66" s="142">
        <v>28</v>
      </c>
      <c r="G66" s="143"/>
      <c r="H66" s="143"/>
      <c r="I66" s="143"/>
      <c r="J66" s="143"/>
      <c r="K66" s="143"/>
      <c r="L66" s="143"/>
      <c r="M66" s="144">
        <v>0.54625454545454544</v>
      </c>
      <c r="N66" s="144">
        <v>0.29527272727272724</v>
      </c>
      <c r="O66" s="145">
        <v>0.88581818181818173</v>
      </c>
      <c r="P66" s="144">
        <v>0.22145454545454543</v>
      </c>
      <c r="Q66" s="144">
        <v>0.32479999999999998</v>
      </c>
    </row>
    <row r="67" spans="1:31" s="146" customFormat="1" ht="24.95" hidden="1" customHeight="1" x14ac:dyDescent="0.25">
      <c r="A67" s="139">
        <v>57</v>
      </c>
      <c r="B67" s="148" t="s">
        <v>195</v>
      </c>
      <c r="C67" s="141">
        <v>1</v>
      </c>
      <c r="D67" s="141">
        <v>1200</v>
      </c>
      <c r="E67" s="142">
        <v>22</v>
      </c>
      <c r="F67" s="142">
        <v>21</v>
      </c>
      <c r="G67" s="143"/>
      <c r="H67" s="143"/>
      <c r="I67" s="143"/>
      <c r="J67" s="143"/>
      <c r="K67" s="143"/>
      <c r="L67" s="143"/>
      <c r="M67" s="144">
        <v>0.40969090909090911</v>
      </c>
      <c r="N67" s="144">
        <v>0.22145454545454546</v>
      </c>
      <c r="O67" s="145">
        <v>0.66436363636363638</v>
      </c>
      <c r="P67" s="144">
        <v>0.16609090909090909</v>
      </c>
      <c r="Q67" s="144">
        <v>0.24360000000000004</v>
      </c>
    </row>
    <row r="68" spans="1:31" s="146" customFormat="1" ht="24.95" hidden="1" customHeight="1" x14ac:dyDescent="0.25">
      <c r="A68" s="139">
        <v>58</v>
      </c>
      <c r="B68" s="148" t="s">
        <v>154</v>
      </c>
      <c r="C68" s="141">
        <v>1</v>
      </c>
      <c r="D68" s="141">
        <v>1200</v>
      </c>
      <c r="E68" s="142">
        <v>22</v>
      </c>
      <c r="F68" s="142">
        <v>77.539999999999992</v>
      </c>
      <c r="G68" s="143"/>
      <c r="H68" s="143"/>
      <c r="I68" s="143"/>
      <c r="J68" s="143"/>
      <c r="K68" s="143"/>
      <c r="L68" s="143"/>
      <c r="M68" s="144">
        <v>1.5011913799999999</v>
      </c>
      <c r="N68" s="144">
        <v>0.81145479999999992</v>
      </c>
      <c r="O68" s="145">
        <v>2.4343643999999998</v>
      </c>
      <c r="P68" s="144">
        <v>0.60859109999999994</v>
      </c>
      <c r="Q68" s="144">
        <v>0.89260027999999991</v>
      </c>
    </row>
    <row r="69" spans="1:31" s="146" customFormat="1" ht="24.95" hidden="1" customHeight="1" x14ac:dyDescent="0.25">
      <c r="A69" s="139">
        <v>59</v>
      </c>
      <c r="B69" s="148" t="s">
        <v>152</v>
      </c>
      <c r="C69" s="141">
        <v>1</v>
      </c>
      <c r="D69" s="141">
        <v>1200</v>
      </c>
      <c r="E69" s="142">
        <v>22</v>
      </c>
      <c r="F69" s="142">
        <v>123.75</v>
      </c>
      <c r="G69" s="143"/>
      <c r="H69" s="143"/>
      <c r="I69" s="143"/>
      <c r="J69" s="143"/>
      <c r="K69" s="143"/>
      <c r="L69" s="143"/>
      <c r="M69" s="144">
        <v>2.4056816072727276</v>
      </c>
      <c r="N69" s="144">
        <v>1.3003684363636365</v>
      </c>
      <c r="O69" s="145">
        <v>3.9011053090909091</v>
      </c>
      <c r="P69" s="144">
        <v>0.97527632727272728</v>
      </c>
      <c r="Q69" s="144">
        <v>1.4304052800000002</v>
      </c>
    </row>
    <row r="70" spans="1:31" s="146" customFormat="1" ht="24.95" hidden="1" customHeight="1" x14ac:dyDescent="0.25">
      <c r="A70" s="139">
        <v>60</v>
      </c>
      <c r="B70" s="148" t="s">
        <v>155</v>
      </c>
      <c r="C70" s="141">
        <v>1</v>
      </c>
      <c r="D70" s="141">
        <v>1200</v>
      </c>
      <c r="E70" s="142">
        <v>22</v>
      </c>
      <c r="F70" s="142">
        <v>48.71</v>
      </c>
      <c r="G70" s="143"/>
      <c r="H70" s="143"/>
      <c r="I70" s="143"/>
      <c r="J70" s="143"/>
      <c r="K70" s="143"/>
      <c r="L70" s="143"/>
      <c r="M70" s="144">
        <v>0.93907750436363635</v>
      </c>
      <c r="N70" s="144">
        <v>0.50760946181818178</v>
      </c>
      <c r="O70" s="145">
        <v>1.5228283854545455</v>
      </c>
      <c r="P70" s="144">
        <v>0.38070709636363637</v>
      </c>
      <c r="Q70" s="144">
        <v>0.55837040800000004</v>
      </c>
    </row>
    <row r="71" spans="1:31" s="146" customFormat="1" ht="24.95" hidden="1" customHeight="1" x14ac:dyDescent="0.25">
      <c r="A71" s="139">
        <v>61</v>
      </c>
      <c r="B71" s="148" t="s">
        <v>196</v>
      </c>
      <c r="C71" s="141">
        <v>1</v>
      </c>
      <c r="D71" s="141">
        <v>1200</v>
      </c>
      <c r="E71" s="142">
        <v>22</v>
      </c>
      <c r="F71" s="142">
        <v>76</v>
      </c>
      <c r="G71" s="143"/>
      <c r="H71" s="143"/>
      <c r="I71" s="143"/>
      <c r="J71" s="143"/>
      <c r="K71" s="143"/>
      <c r="L71" s="143"/>
      <c r="M71" s="144">
        <v>1.4826909090909093</v>
      </c>
      <c r="N71" s="144">
        <v>0.80145454545454553</v>
      </c>
      <c r="O71" s="145">
        <v>2.4043636363636365</v>
      </c>
      <c r="P71" s="144">
        <v>0.60109090909090912</v>
      </c>
      <c r="Q71" s="144">
        <v>0.88160000000000005</v>
      </c>
    </row>
    <row r="72" spans="1:31" s="146" customFormat="1" ht="24.95" hidden="1" customHeight="1" x14ac:dyDescent="0.25">
      <c r="A72" s="139">
        <v>62</v>
      </c>
      <c r="B72" s="148" t="s">
        <v>161</v>
      </c>
      <c r="C72" s="141">
        <v>1</v>
      </c>
      <c r="D72" s="141">
        <v>1200</v>
      </c>
      <c r="E72" s="142">
        <v>22</v>
      </c>
      <c r="F72" s="142">
        <v>165</v>
      </c>
      <c r="G72" s="143"/>
      <c r="H72" s="143"/>
      <c r="I72" s="143"/>
      <c r="J72" s="143"/>
      <c r="K72" s="143"/>
      <c r="L72" s="143"/>
      <c r="M72" s="144">
        <v>3.2190000000000003</v>
      </c>
      <c r="N72" s="144">
        <v>1.74</v>
      </c>
      <c r="O72" s="145">
        <v>5.22</v>
      </c>
      <c r="P72" s="144">
        <v>1.3049999999999999</v>
      </c>
      <c r="Q72" s="144">
        <v>1.9140000000000001</v>
      </c>
    </row>
    <row r="73" spans="1:31" s="146" customFormat="1" ht="24.95" hidden="1" customHeight="1" x14ac:dyDescent="0.25">
      <c r="A73" s="139">
        <v>63</v>
      </c>
      <c r="B73" s="148" t="s">
        <v>197</v>
      </c>
      <c r="C73" s="141">
        <v>1</v>
      </c>
      <c r="D73" s="141">
        <v>1200</v>
      </c>
      <c r="E73" s="142">
        <v>22</v>
      </c>
      <c r="F73" s="142">
        <v>35.200000000000003</v>
      </c>
      <c r="G73" s="143"/>
      <c r="H73" s="143"/>
      <c r="I73" s="143"/>
      <c r="J73" s="143"/>
      <c r="K73" s="143"/>
      <c r="L73" s="143"/>
      <c r="M73" s="144">
        <v>0.68638678472727266</v>
      </c>
      <c r="N73" s="144">
        <v>0.37101988363636362</v>
      </c>
      <c r="O73" s="145">
        <v>1.1130596509090909</v>
      </c>
      <c r="P73" s="144">
        <v>0.27826491272727272</v>
      </c>
      <c r="Q73" s="144">
        <v>0.408121872</v>
      </c>
    </row>
    <row r="74" spans="1:31" s="146" customFormat="1" ht="24.95" hidden="1" customHeight="1" x14ac:dyDescent="0.25">
      <c r="A74" s="139">
        <v>64</v>
      </c>
      <c r="B74" s="148" t="s">
        <v>198</v>
      </c>
      <c r="C74" s="141">
        <v>1</v>
      </c>
      <c r="D74" s="141">
        <v>1800</v>
      </c>
      <c r="E74" s="142">
        <v>37</v>
      </c>
      <c r="F74" s="142">
        <v>65.900000000000006</v>
      </c>
      <c r="G74" s="143"/>
      <c r="H74" s="143"/>
      <c r="I74" s="143"/>
      <c r="J74" s="143"/>
      <c r="K74" s="143"/>
      <c r="L74" s="143"/>
      <c r="M74" s="144">
        <v>0.86629690378378366</v>
      </c>
      <c r="N74" s="144">
        <v>0.41252233513513514</v>
      </c>
      <c r="O74" s="145">
        <v>1.2375670054054053</v>
      </c>
      <c r="P74" s="144">
        <v>0.30939175135135133</v>
      </c>
      <c r="Q74" s="144">
        <v>0.45377456864864862</v>
      </c>
    </row>
    <row r="75" spans="1:31" s="155" customFormat="1" ht="24.75" hidden="1" customHeight="1" x14ac:dyDescent="0.25">
      <c r="A75" s="149"/>
      <c r="B75" s="150" t="s">
        <v>82</v>
      </c>
      <c r="C75" s="151"/>
      <c r="D75" s="151"/>
      <c r="E75" s="151"/>
      <c r="F75" s="152">
        <f>SUM(F11:F74)</f>
        <v>3594.5299999999993</v>
      </c>
      <c r="G75" s="153"/>
      <c r="H75" s="153"/>
      <c r="I75" s="153"/>
      <c r="J75" s="153"/>
      <c r="K75" s="153"/>
      <c r="L75" s="153"/>
      <c r="M75" s="154">
        <f>SUM(M11:M74)</f>
        <v>69.117744708723976</v>
      </c>
      <c r="N75" s="154">
        <f t="shared" ref="N75:Q75" si="0">SUM(N11:N74)</f>
        <v>39.554820320471748</v>
      </c>
      <c r="O75" s="154">
        <f t="shared" si="0"/>
        <v>116.86017587050613</v>
      </c>
      <c r="P75" s="154">
        <f t="shared" si="0"/>
        <v>29.215043967626531</v>
      </c>
      <c r="Q75" s="154">
        <f t="shared" si="0"/>
        <v>42.143805786312875</v>
      </c>
    </row>
    <row r="76" spans="1:31" s="155" customFormat="1" ht="27" customHeight="1" x14ac:dyDescent="0.25">
      <c r="A76" s="339" t="s">
        <v>92</v>
      </c>
      <c r="B76" s="340"/>
      <c r="C76" s="340"/>
      <c r="D76" s="340"/>
      <c r="E76" s="340"/>
      <c r="F76" s="340"/>
      <c r="G76" s="340"/>
      <c r="H76" s="340"/>
      <c r="I76" s="340"/>
      <c r="J76" s="340"/>
      <c r="K76" s="340"/>
      <c r="L76" s="340"/>
      <c r="M76" s="340"/>
      <c r="N76" s="340"/>
      <c r="O76" s="340"/>
      <c r="P76" s="340"/>
      <c r="Q76" s="340"/>
    </row>
    <row r="77" spans="1:31" s="159" customFormat="1" ht="36" customHeight="1" x14ac:dyDescent="0.25">
      <c r="A77" s="156" t="s">
        <v>0</v>
      </c>
      <c r="B77" s="156" t="s">
        <v>30</v>
      </c>
      <c r="C77" s="173" t="s">
        <v>85</v>
      </c>
      <c r="D77" s="173" t="s">
        <v>31</v>
      </c>
      <c r="E77" s="154" t="s">
        <v>86</v>
      </c>
      <c r="F77" s="108" t="s">
        <v>87</v>
      </c>
      <c r="G77" s="154"/>
      <c r="H77" s="154"/>
      <c r="I77" s="154"/>
      <c r="J77" s="154"/>
      <c r="K77" s="154"/>
      <c r="L77" s="154" t="s">
        <v>87</v>
      </c>
      <c r="M77" s="154" t="s">
        <v>88</v>
      </c>
      <c r="N77" s="157" t="s">
        <v>29</v>
      </c>
      <c r="P77" s="158"/>
      <c r="Q77" s="158"/>
      <c r="S77" s="106"/>
      <c r="T77" s="106"/>
      <c r="U77" s="106"/>
      <c r="V77" s="110"/>
      <c r="W77" s="110"/>
      <c r="X77" s="110"/>
      <c r="Y77" s="110"/>
      <c r="Z77" s="110"/>
      <c r="AA77" s="110"/>
      <c r="AB77" s="110"/>
      <c r="AD77" s="110"/>
      <c r="AE77" s="188"/>
    </row>
    <row r="78" spans="1:31" s="159" customFormat="1" ht="19.5" customHeight="1" x14ac:dyDescent="0.25">
      <c r="A78" s="136" t="s">
        <v>7</v>
      </c>
      <c r="B78" s="166" t="s">
        <v>199</v>
      </c>
      <c r="C78" s="167"/>
      <c r="D78" s="167"/>
      <c r="E78" s="167"/>
      <c r="F78" s="167"/>
      <c r="G78" s="167"/>
      <c r="H78" s="167"/>
      <c r="I78" s="167"/>
      <c r="J78" s="167"/>
      <c r="K78" s="168"/>
      <c r="L78" s="154"/>
      <c r="M78" s="154"/>
      <c r="N78" s="157"/>
      <c r="P78" s="158"/>
      <c r="Q78" s="158"/>
    </row>
    <row r="79" spans="1:31" s="155" customFormat="1" ht="19.5" customHeight="1" x14ac:dyDescent="0.25">
      <c r="A79" s="139">
        <v>1</v>
      </c>
      <c r="B79" s="140" t="s">
        <v>200</v>
      </c>
      <c r="C79" s="172">
        <v>1</v>
      </c>
      <c r="D79" s="172" t="s">
        <v>228</v>
      </c>
      <c r="E79" s="120">
        <v>0.16999999999999998</v>
      </c>
      <c r="F79" s="120">
        <v>0.1</v>
      </c>
      <c r="G79" s="153"/>
      <c r="H79" s="153"/>
      <c r="I79" s="153"/>
      <c r="J79" s="153"/>
      <c r="K79" s="153"/>
      <c r="L79" s="153"/>
      <c r="M79" s="120">
        <v>0.18</v>
      </c>
      <c r="N79" s="121">
        <v>0.12</v>
      </c>
      <c r="P79" s="162"/>
      <c r="Q79" s="162"/>
    </row>
    <row r="80" spans="1:31" s="155" customFormat="1" ht="19.5" customHeight="1" x14ac:dyDescent="0.25">
      <c r="A80" s="139">
        <v>2</v>
      </c>
      <c r="B80" s="140" t="s">
        <v>201</v>
      </c>
      <c r="C80" s="172">
        <v>1</v>
      </c>
      <c r="D80" s="172" t="s">
        <v>229</v>
      </c>
      <c r="E80" s="120">
        <v>0.89</v>
      </c>
      <c r="F80" s="120">
        <v>0.3</v>
      </c>
      <c r="G80" s="153"/>
      <c r="H80" s="153"/>
      <c r="I80" s="153"/>
      <c r="J80" s="153"/>
      <c r="K80" s="153"/>
      <c r="L80" s="153"/>
      <c r="M80" s="120">
        <v>0.78</v>
      </c>
      <c r="N80" s="121">
        <v>1</v>
      </c>
      <c r="P80" s="162"/>
      <c r="Q80" s="162"/>
    </row>
    <row r="81" spans="1:17" s="155" customFormat="1" ht="19.5" customHeight="1" x14ac:dyDescent="0.25">
      <c r="A81" s="139">
        <v>3</v>
      </c>
      <c r="B81" s="140" t="s">
        <v>202</v>
      </c>
      <c r="C81" s="172">
        <v>1</v>
      </c>
      <c r="D81" s="172" t="s">
        <v>229</v>
      </c>
      <c r="E81" s="120">
        <v>0.89</v>
      </c>
      <c r="F81" s="120">
        <v>0.3</v>
      </c>
      <c r="G81" s="153"/>
      <c r="H81" s="153"/>
      <c r="I81" s="153"/>
      <c r="J81" s="153"/>
      <c r="K81" s="153"/>
      <c r="L81" s="153"/>
      <c r="M81" s="120">
        <v>0.78</v>
      </c>
      <c r="N81" s="121">
        <v>1</v>
      </c>
      <c r="P81" s="162"/>
      <c r="Q81" s="162"/>
    </row>
    <row r="82" spans="1:17" s="155" customFormat="1" ht="19.5" customHeight="1" x14ac:dyDescent="0.25">
      <c r="A82" s="139">
        <v>4</v>
      </c>
      <c r="B82" s="140" t="s">
        <v>203</v>
      </c>
      <c r="C82" s="172">
        <v>2</v>
      </c>
      <c r="D82" s="172" t="s">
        <v>230</v>
      </c>
      <c r="E82" s="120">
        <v>6.3000000000000007</v>
      </c>
      <c r="F82" s="120">
        <v>1.52</v>
      </c>
      <c r="G82" s="153"/>
      <c r="H82" s="153"/>
      <c r="I82" s="153"/>
      <c r="J82" s="153"/>
      <c r="K82" s="153"/>
      <c r="L82" s="153"/>
      <c r="M82" s="120">
        <v>6</v>
      </c>
      <c r="N82" s="121">
        <v>6</v>
      </c>
      <c r="P82" s="162"/>
      <c r="Q82" s="162"/>
    </row>
    <row r="83" spans="1:17" s="155" customFormat="1" ht="19.5" customHeight="1" x14ac:dyDescent="0.25">
      <c r="A83" s="139">
        <v>5</v>
      </c>
      <c r="B83" s="140" t="s">
        <v>163</v>
      </c>
      <c r="C83" s="172">
        <v>1</v>
      </c>
      <c r="D83" s="172" t="s">
        <v>229</v>
      </c>
      <c r="E83" s="120">
        <v>0.89</v>
      </c>
      <c r="F83" s="120">
        <v>0.3</v>
      </c>
      <c r="G83" s="153"/>
      <c r="H83" s="153"/>
      <c r="I83" s="153"/>
      <c r="J83" s="153"/>
      <c r="K83" s="153"/>
      <c r="L83" s="153"/>
      <c r="M83" s="120">
        <v>0.78</v>
      </c>
      <c r="N83" s="121">
        <v>1</v>
      </c>
      <c r="P83" s="162"/>
      <c r="Q83" s="162"/>
    </row>
    <row r="84" spans="1:17" s="155" customFormat="1" ht="19.5" customHeight="1" x14ac:dyDescent="0.25">
      <c r="A84" s="139">
        <v>6</v>
      </c>
      <c r="B84" s="140" t="s">
        <v>204</v>
      </c>
      <c r="C84" s="172">
        <v>1</v>
      </c>
      <c r="D84" s="172" t="s">
        <v>231</v>
      </c>
      <c r="E84" s="120">
        <v>2.0300000000000002</v>
      </c>
      <c r="F84" s="120">
        <v>0.44</v>
      </c>
      <c r="G84" s="153"/>
      <c r="H84" s="153"/>
      <c r="I84" s="153"/>
      <c r="J84" s="153"/>
      <c r="K84" s="153"/>
      <c r="L84" s="153"/>
      <c r="M84" s="120">
        <v>3.4000000000000004</v>
      </c>
      <c r="N84" s="121">
        <v>1.3399999999999999</v>
      </c>
      <c r="P84" s="162"/>
      <c r="Q84" s="162"/>
    </row>
    <row r="85" spans="1:17" s="155" customFormat="1" ht="19.5" customHeight="1" x14ac:dyDescent="0.25">
      <c r="A85" s="139">
        <v>7</v>
      </c>
      <c r="B85" s="140" t="s">
        <v>205</v>
      </c>
      <c r="C85" s="172">
        <v>2</v>
      </c>
      <c r="D85" s="172" t="s">
        <v>229</v>
      </c>
      <c r="E85" s="120">
        <v>1.78</v>
      </c>
      <c r="F85" s="120">
        <v>0.6</v>
      </c>
      <c r="G85" s="153"/>
      <c r="H85" s="153"/>
      <c r="I85" s="153"/>
      <c r="J85" s="153"/>
      <c r="K85" s="153"/>
      <c r="L85" s="153"/>
      <c r="M85" s="120">
        <v>1.56</v>
      </c>
      <c r="N85" s="121">
        <v>2</v>
      </c>
      <c r="P85" s="162"/>
      <c r="Q85" s="162"/>
    </row>
    <row r="86" spans="1:17" s="155" customFormat="1" ht="19.5" customHeight="1" x14ac:dyDescent="0.25">
      <c r="A86" s="139">
        <v>8</v>
      </c>
      <c r="B86" s="140" t="s">
        <v>206</v>
      </c>
      <c r="C86" s="172">
        <v>1</v>
      </c>
      <c r="D86" s="172" t="s">
        <v>229</v>
      </c>
      <c r="E86" s="120">
        <v>0.89</v>
      </c>
      <c r="F86" s="120">
        <v>0.3</v>
      </c>
      <c r="G86" s="153"/>
      <c r="H86" s="153"/>
      <c r="I86" s="153"/>
      <c r="J86" s="153"/>
      <c r="K86" s="153"/>
      <c r="L86" s="153"/>
      <c r="M86" s="120">
        <v>0.78</v>
      </c>
      <c r="N86" s="121">
        <v>1</v>
      </c>
      <c r="P86" s="162"/>
      <c r="Q86" s="162"/>
    </row>
    <row r="87" spans="1:17" s="155" customFormat="1" ht="19.5" customHeight="1" x14ac:dyDescent="0.25">
      <c r="A87" s="139">
        <v>9</v>
      </c>
      <c r="B87" s="140" t="s">
        <v>207</v>
      </c>
      <c r="C87" s="172">
        <v>3</v>
      </c>
      <c r="D87" s="172" t="s">
        <v>232</v>
      </c>
      <c r="E87" s="120">
        <v>6.0900000000000007</v>
      </c>
      <c r="F87" s="120">
        <v>1.32</v>
      </c>
      <c r="G87" s="153"/>
      <c r="H87" s="153"/>
      <c r="I87" s="153"/>
      <c r="J87" s="153"/>
      <c r="K87" s="153"/>
      <c r="L87" s="153"/>
      <c r="M87" s="120">
        <v>10.200000000000001</v>
      </c>
      <c r="N87" s="121">
        <v>4.0199999999999996</v>
      </c>
      <c r="P87" s="162"/>
      <c r="Q87" s="162"/>
    </row>
    <row r="88" spans="1:17" s="155" customFormat="1" ht="19.5" customHeight="1" x14ac:dyDescent="0.25">
      <c r="A88" s="139">
        <v>10</v>
      </c>
      <c r="B88" s="140" t="s">
        <v>208</v>
      </c>
      <c r="C88" s="172">
        <v>2</v>
      </c>
      <c r="D88" s="172" t="s">
        <v>233</v>
      </c>
      <c r="E88" s="120">
        <v>3.5999999999999996</v>
      </c>
      <c r="F88" s="120">
        <v>0.8</v>
      </c>
      <c r="G88" s="153"/>
      <c r="H88" s="153"/>
      <c r="I88" s="153"/>
      <c r="J88" s="153"/>
      <c r="K88" s="153"/>
      <c r="L88" s="153"/>
      <c r="M88" s="120">
        <v>6.1</v>
      </c>
      <c r="N88" s="121">
        <v>1.66</v>
      </c>
      <c r="P88" s="162"/>
      <c r="Q88" s="162"/>
    </row>
    <row r="89" spans="1:17" s="155" customFormat="1" ht="19.5" customHeight="1" x14ac:dyDescent="0.25">
      <c r="A89" s="139">
        <v>11</v>
      </c>
      <c r="B89" s="140" t="s">
        <v>209</v>
      </c>
      <c r="C89" s="172">
        <v>1</v>
      </c>
      <c r="D89" s="172" t="s">
        <v>229</v>
      </c>
      <c r="E89" s="120">
        <v>0.89</v>
      </c>
      <c r="F89" s="120">
        <v>0.3</v>
      </c>
      <c r="G89" s="153"/>
      <c r="H89" s="153"/>
      <c r="I89" s="153"/>
      <c r="J89" s="153"/>
      <c r="K89" s="153"/>
      <c r="L89" s="153"/>
      <c r="M89" s="120">
        <v>0.78</v>
      </c>
      <c r="N89" s="121">
        <v>1</v>
      </c>
      <c r="P89" s="162"/>
      <c r="Q89" s="162"/>
    </row>
    <row r="90" spans="1:17" s="155" customFormat="1" ht="19.5" customHeight="1" x14ac:dyDescent="0.25">
      <c r="A90" s="139">
        <v>12</v>
      </c>
      <c r="B90" s="140" t="s">
        <v>210</v>
      </c>
      <c r="C90" s="172">
        <v>1</v>
      </c>
      <c r="D90" s="172" t="s">
        <v>229</v>
      </c>
      <c r="E90" s="120">
        <v>0.89</v>
      </c>
      <c r="F90" s="120">
        <v>0.3</v>
      </c>
      <c r="G90" s="153"/>
      <c r="H90" s="153"/>
      <c r="I90" s="153"/>
      <c r="J90" s="153"/>
      <c r="K90" s="153"/>
      <c r="L90" s="153"/>
      <c r="M90" s="120">
        <v>0.78</v>
      </c>
      <c r="N90" s="121">
        <v>1</v>
      </c>
      <c r="P90" s="162"/>
      <c r="Q90" s="162"/>
    </row>
    <row r="91" spans="1:17" s="155" customFormat="1" ht="19.5" customHeight="1" x14ac:dyDescent="0.25">
      <c r="A91" s="122" t="s">
        <v>9</v>
      </c>
      <c r="B91" s="169" t="s">
        <v>212</v>
      </c>
      <c r="C91" s="170"/>
      <c r="D91" s="170"/>
      <c r="E91" s="170"/>
      <c r="F91" s="170"/>
      <c r="G91" s="170"/>
      <c r="H91" s="170"/>
      <c r="I91" s="170"/>
      <c r="J91" s="170"/>
      <c r="K91" s="171"/>
      <c r="L91" s="153"/>
      <c r="M91" s="153"/>
      <c r="N91" s="161"/>
      <c r="P91" s="162"/>
      <c r="Q91" s="162"/>
    </row>
    <row r="92" spans="1:17" s="155" customFormat="1" ht="19.5" customHeight="1" x14ac:dyDescent="0.25">
      <c r="A92" s="139">
        <v>1</v>
      </c>
      <c r="B92" s="164" t="s">
        <v>213</v>
      </c>
      <c r="C92" s="172">
        <v>1</v>
      </c>
      <c r="D92" s="172" t="s">
        <v>229</v>
      </c>
      <c r="E92" s="120">
        <v>0.62</v>
      </c>
      <c r="F92" s="120">
        <v>0.3</v>
      </c>
      <c r="G92" s="153"/>
      <c r="H92" s="153"/>
      <c r="I92" s="153"/>
      <c r="J92" s="153"/>
      <c r="K92" s="153"/>
      <c r="L92" s="153"/>
      <c r="M92" s="120">
        <v>0.71500000000000008</v>
      </c>
      <c r="N92" s="121">
        <v>1</v>
      </c>
      <c r="P92" s="162"/>
      <c r="Q92" s="162"/>
    </row>
    <row r="93" spans="1:17" s="155" customFormat="1" ht="19.5" customHeight="1" x14ac:dyDescent="0.25">
      <c r="A93" s="139">
        <v>2</v>
      </c>
      <c r="B93" s="164" t="s">
        <v>214</v>
      </c>
      <c r="C93" s="172">
        <v>1</v>
      </c>
      <c r="D93" s="172" t="s">
        <v>233</v>
      </c>
      <c r="E93" s="120">
        <v>1.5899999999999999</v>
      </c>
      <c r="F93" s="120">
        <v>0.4</v>
      </c>
      <c r="G93" s="153"/>
      <c r="H93" s="153"/>
      <c r="I93" s="153"/>
      <c r="J93" s="153"/>
      <c r="K93" s="153"/>
      <c r="L93" s="153"/>
      <c r="M93" s="120">
        <v>2.6500000000000004</v>
      </c>
      <c r="N93" s="121">
        <v>0.83</v>
      </c>
      <c r="P93" s="162"/>
      <c r="Q93" s="162"/>
    </row>
    <row r="94" spans="1:17" s="155" customFormat="1" ht="19.5" customHeight="1" x14ac:dyDescent="0.25">
      <c r="A94" s="139">
        <v>3</v>
      </c>
      <c r="B94" s="164" t="s">
        <v>215</v>
      </c>
      <c r="C94" s="172">
        <v>1</v>
      </c>
      <c r="D94" s="172" t="s">
        <v>229</v>
      </c>
      <c r="E94" s="120">
        <v>0.62</v>
      </c>
      <c r="F94" s="120">
        <v>0.3</v>
      </c>
      <c r="G94" s="153"/>
      <c r="H94" s="153"/>
      <c r="I94" s="153"/>
      <c r="J94" s="153"/>
      <c r="K94" s="153"/>
      <c r="L94" s="153"/>
      <c r="M94" s="120">
        <v>0.71500000000000008</v>
      </c>
      <c r="N94" s="121">
        <v>1</v>
      </c>
      <c r="P94" s="162"/>
      <c r="Q94" s="162"/>
    </row>
    <row r="95" spans="1:17" s="155" customFormat="1" ht="19.5" customHeight="1" x14ac:dyDescent="0.25">
      <c r="A95" s="139">
        <v>4</v>
      </c>
      <c r="B95" s="164" t="s">
        <v>216</v>
      </c>
      <c r="C95" s="172">
        <v>1</v>
      </c>
      <c r="D95" s="172" t="s">
        <v>233</v>
      </c>
      <c r="E95" s="120">
        <v>1.5899999999999999</v>
      </c>
      <c r="F95" s="120">
        <v>0.4</v>
      </c>
      <c r="G95" s="153"/>
      <c r="H95" s="153"/>
      <c r="I95" s="153"/>
      <c r="J95" s="153"/>
      <c r="K95" s="153"/>
      <c r="L95" s="153"/>
      <c r="M95" s="120">
        <v>2.6500000000000004</v>
      </c>
      <c r="N95" s="121">
        <v>0.83</v>
      </c>
      <c r="P95" s="162"/>
      <c r="Q95" s="162"/>
    </row>
    <row r="96" spans="1:17" s="155" customFormat="1" ht="19.5" customHeight="1" x14ac:dyDescent="0.25">
      <c r="A96" s="139">
        <v>5</v>
      </c>
      <c r="B96" s="164" t="s">
        <v>217</v>
      </c>
      <c r="C96" s="172">
        <v>1</v>
      </c>
      <c r="D96" s="172" t="s">
        <v>233</v>
      </c>
      <c r="E96" s="120">
        <v>1.5899999999999999</v>
      </c>
      <c r="F96" s="120">
        <v>0.4</v>
      </c>
      <c r="G96" s="153"/>
      <c r="H96" s="153"/>
      <c r="I96" s="153"/>
      <c r="J96" s="153"/>
      <c r="K96" s="153"/>
      <c r="L96" s="153"/>
      <c r="M96" s="120">
        <v>2.6500000000000004</v>
      </c>
      <c r="N96" s="121">
        <v>0.83</v>
      </c>
      <c r="P96" s="162"/>
      <c r="Q96" s="162"/>
    </row>
    <row r="97" spans="1:17" s="155" customFormat="1" ht="36.75" customHeight="1" x14ac:dyDescent="0.25">
      <c r="A97" s="139">
        <v>6</v>
      </c>
      <c r="B97" s="165" t="s">
        <v>272</v>
      </c>
      <c r="C97" s="172">
        <v>1</v>
      </c>
      <c r="D97" s="172" t="s">
        <v>233</v>
      </c>
      <c r="E97" s="120">
        <v>1.59</v>
      </c>
      <c r="F97" s="120">
        <v>0.4</v>
      </c>
      <c r="G97" s="153"/>
      <c r="H97" s="153"/>
      <c r="I97" s="153"/>
      <c r="J97" s="153"/>
      <c r="K97" s="153"/>
      <c r="L97" s="153"/>
      <c r="M97" s="120">
        <v>2.65</v>
      </c>
      <c r="N97" s="121">
        <v>0.83</v>
      </c>
      <c r="P97" s="162"/>
      <c r="Q97" s="162"/>
    </row>
    <row r="98" spans="1:17" s="155" customFormat="1" ht="36.75" customHeight="1" x14ac:dyDescent="0.25">
      <c r="A98" s="139">
        <v>7</v>
      </c>
      <c r="B98" s="165" t="s">
        <v>273</v>
      </c>
      <c r="C98" s="172">
        <v>1</v>
      </c>
      <c r="D98" s="172" t="s">
        <v>229</v>
      </c>
      <c r="E98" s="120">
        <v>0.62</v>
      </c>
      <c r="F98" s="120">
        <v>0.3</v>
      </c>
      <c r="G98" s="153"/>
      <c r="H98" s="153"/>
      <c r="I98" s="153"/>
      <c r="J98" s="153"/>
      <c r="K98" s="153"/>
      <c r="L98" s="153"/>
      <c r="M98" s="120">
        <v>0.71499999999999997</v>
      </c>
      <c r="N98" s="121">
        <v>1</v>
      </c>
      <c r="P98" s="162"/>
      <c r="Q98" s="162"/>
    </row>
    <row r="99" spans="1:17" s="155" customFormat="1" ht="36.75" customHeight="1" x14ac:dyDescent="0.25">
      <c r="A99" s="139">
        <v>8</v>
      </c>
      <c r="B99" s="165" t="s">
        <v>274</v>
      </c>
      <c r="C99" s="172">
        <v>1</v>
      </c>
      <c r="D99" s="172" t="s">
        <v>229</v>
      </c>
      <c r="E99" s="120">
        <v>0.62</v>
      </c>
      <c r="F99" s="120">
        <v>0.3</v>
      </c>
      <c r="G99" s="153"/>
      <c r="H99" s="153"/>
      <c r="I99" s="153"/>
      <c r="J99" s="153"/>
      <c r="K99" s="153"/>
      <c r="L99" s="153"/>
      <c r="M99" s="120">
        <v>0.71499999999999997</v>
      </c>
      <c r="N99" s="121">
        <v>1</v>
      </c>
      <c r="P99" s="162"/>
      <c r="Q99" s="162"/>
    </row>
    <row r="100" spans="1:17" s="155" customFormat="1" ht="36.75" customHeight="1" x14ac:dyDescent="0.25">
      <c r="A100" s="139">
        <v>9</v>
      </c>
      <c r="B100" s="165" t="s">
        <v>275</v>
      </c>
      <c r="C100" s="172">
        <v>2</v>
      </c>
      <c r="D100" s="172" t="s">
        <v>229</v>
      </c>
      <c r="E100" s="120">
        <v>1.24</v>
      </c>
      <c r="F100" s="120">
        <v>0.6</v>
      </c>
      <c r="G100" s="153"/>
      <c r="H100" s="153"/>
      <c r="I100" s="153"/>
      <c r="J100" s="153"/>
      <c r="K100" s="153"/>
      <c r="L100" s="153"/>
      <c r="M100" s="120">
        <v>1.43</v>
      </c>
      <c r="N100" s="121">
        <v>2</v>
      </c>
      <c r="P100" s="162"/>
      <c r="Q100" s="162"/>
    </row>
    <row r="101" spans="1:17" s="155" customFormat="1" ht="36.75" customHeight="1" x14ac:dyDescent="0.25">
      <c r="A101" s="139">
        <v>10</v>
      </c>
      <c r="B101" s="165" t="s">
        <v>222</v>
      </c>
      <c r="C101" s="172">
        <v>1</v>
      </c>
      <c r="D101" s="172" t="s">
        <v>229</v>
      </c>
      <c r="E101" s="120">
        <v>0.62</v>
      </c>
      <c r="F101" s="120">
        <v>0.3</v>
      </c>
      <c r="G101" s="153"/>
      <c r="H101" s="153"/>
      <c r="I101" s="153"/>
      <c r="J101" s="153"/>
      <c r="K101" s="153"/>
      <c r="L101" s="153"/>
      <c r="M101" s="120">
        <v>0.71499999999999997</v>
      </c>
      <c r="N101" s="121">
        <v>1</v>
      </c>
      <c r="P101" s="162"/>
      <c r="Q101" s="162"/>
    </row>
    <row r="102" spans="1:17" s="155" customFormat="1" ht="36.75" customHeight="1" x14ac:dyDescent="0.25">
      <c r="A102" s="139">
        <v>11</v>
      </c>
      <c r="B102" s="165" t="s">
        <v>276</v>
      </c>
      <c r="C102" s="172">
        <v>2</v>
      </c>
      <c r="D102" s="172" t="s">
        <v>229</v>
      </c>
      <c r="E102" s="120">
        <v>1.24</v>
      </c>
      <c r="F102" s="120">
        <v>0.6</v>
      </c>
      <c r="G102" s="153"/>
      <c r="H102" s="153"/>
      <c r="I102" s="153"/>
      <c r="J102" s="153"/>
      <c r="K102" s="153"/>
      <c r="L102" s="153"/>
      <c r="M102" s="120">
        <v>1.43</v>
      </c>
      <c r="N102" s="121">
        <v>2</v>
      </c>
      <c r="P102" s="162"/>
      <c r="Q102" s="162"/>
    </row>
    <row r="103" spans="1:17" s="155" customFormat="1" ht="36.75" customHeight="1" x14ac:dyDescent="0.25">
      <c r="A103" s="139">
        <v>12</v>
      </c>
      <c r="B103" s="165" t="s">
        <v>224</v>
      </c>
      <c r="C103" s="172">
        <v>1</v>
      </c>
      <c r="D103" s="172" t="s">
        <v>229</v>
      </c>
      <c r="E103" s="120">
        <v>0.62</v>
      </c>
      <c r="F103" s="120">
        <v>0.3</v>
      </c>
      <c r="G103" s="153"/>
      <c r="H103" s="153"/>
      <c r="I103" s="153"/>
      <c r="J103" s="153"/>
      <c r="K103" s="153"/>
      <c r="L103" s="153"/>
      <c r="M103" s="120">
        <v>0.71499999999999997</v>
      </c>
      <c r="N103" s="121">
        <v>1</v>
      </c>
      <c r="P103" s="162"/>
      <c r="Q103" s="162"/>
    </row>
    <row r="104" spans="1:17" s="155" customFormat="1" ht="36.75" customHeight="1" x14ac:dyDescent="0.25">
      <c r="A104" s="139">
        <v>13</v>
      </c>
      <c r="B104" s="165" t="s">
        <v>225</v>
      </c>
      <c r="C104" s="172">
        <v>1</v>
      </c>
      <c r="D104" s="172" t="s">
        <v>229</v>
      </c>
      <c r="E104" s="120">
        <v>0.62</v>
      </c>
      <c r="F104" s="120">
        <v>0.3</v>
      </c>
      <c r="G104" s="153"/>
      <c r="H104" s="153"/>
      <c r="I104" s="153"/>
      <c r="J104" s="153"/>
      <c r="K104" s="153"/>
      <c r="L104" s="153"/>
      <c r="M104" s="120">
        <v>0.71499999999999997</v>
      </c>
      <c r="N104" s="121">
        <v>1</v>
      </c>
      <c r="P104" s="162"/>
      <c r="Q104" s="162"/>
    </row>
    <row r="105" spans="1:17" s="155" customFormat="1" ht="36.75" customHeight="1" x14ac:dyDescent="0.25">
      <c r="A105" s="139">
        <v>14</v>
      </c>
      <c r="B105" s="165" t="s">
        <v>226</v>
      </c>
      <c r="C105" s="172">
        <v>1</v>
      </c>
      <c r="D105" s="172" t="s">
        <v>233</v>
      </c>
      <c r="E105" s="120">
        <v>1.59</v>
      </c>
      <c r="F105" s="120">
        <v>0.4</v>
      </c>
      <c r="G105" s="153"/>
      <c r="H105" s="153"/>
      <c r="I105" s="153"/>
      <c r="J105" s="153"/>
      <c r="K105" s="153"/>
      <c r="L105" s="153"/>
      <c r="M105" s="120">
        <v>2.65</v>
      </c>
      <c r="N105" s="121">
        <v>0.83</v>
      </c>
      <c r="P105" s="162"/>
      <c r="Q105" s="162"/>
    </row>
    <row r="106" spans="1:17" s="155" customFormat="1" ht="36.75" customHeight="1" x14ac:dyDescent="0.25">
      <c r="A106" s="139">
        <v>15</v>
      </c>
      <c r="B106" s="165" t="s">
        <v>227</v>
      </c>
      <c r="C106" s="172">
        <v>2</v>
      </c>
      <c r="D106" s="172" t="s">
        <v>229</v>
      </c>
      <c r="E106" s="120">
        <v>1.24</v>
      </c>
      <c r="F106" s="120">
        <v>0.6</v>
      </c>
      <c r="G106" s="153"/>
      <c r="H106" s="153"/>
      <c r="I106" s="153"/>
      <c r="J106" s="153"/>
      <c r="K106" s="153"/>
      <c r="L106" s="153"/>
      <c r="M106" s="120">
        <v>1.43</v>
      </c>
      <c r="N106" s="121">
        <v>2</v>
      </c>
      <c r="P106" s="162"/>
      <c r="Q106" s="162"/>
    </row>
    <row r="107" spans="1:17" s="155" customFormat="1" ht="28.5" customHeight="1" x14ac:dyDescent="0.25">
      <c r="A107" s="343" t="s">
        <v>83</v>
      </c>
      <c r="B107" s="344"/>
      <c r="C107" s="151"/>
      <c r="D107" s="151"/>
      <c r="E107" s="154">
        <f>SUM(E79:E106)</f>
        <v>41.32</v>
      </c>
      <c r="F107" s="154">
        <f t="shared" ref="F107:N107" si="1">SUM(F79:F106)</f>
        <v>12.480000000000002</v>
      </c>
      <c r="G107" s="154">
        <f t="shared" si="1"/>
        <v>0</v>
      </c>
      <c r="H107" s="154">
        <f t="shared" si="1"/>
        <v>0</v>
      </c>
      <c r="I107" s="154">
        <f t="shared" si="1"/>
        <v>0</v>
      </c>
      <c r="J107" s="154">
        <f t="shared" si="1"/>
        <v>0</v>
      </c>
      <c r="K107" s="154">
        <f t="shared" si="1"/>
        <v>0</v>
      </c>
      <c r="L107" s="154">
        <f t="shared" si="1"/>
        <v>0</v>
      </c>
      <c r="M107" s="154">
        <f t="shared" si="1"/>
        <v>54.66500000000002</v>
      </c>
      <c r="N107" s="154">
        <f t="shared" si="1"/>
        <v>38.289999999999992</v>
      </c>
      <c r="P107" s="162"/>
      <c r="Q107" s="162"/>
    </row>
    <row r="108" spans="1:17" s="155" customFormat="1" ht="34.5" customHeight="1" x14ac:dyDescent="0.25">
      <c r="A108" s="345" t="s">
        <v>238</v>
      </c>
      <c r="B108" s="345"/>
      <c r="C108" s="345"/>
      <c r="D108" s="345"/>
      <c r="E108" s="345"/>
      <c r="F108" s="345"/>
      <c r="G108" s="345"/>
      <c r="H108" s="345"/>
      <c r="I108" s="345"/>
      <c r="J108" s="345"/>
      <c r="K108" s="345"/>
      <c r="L108" s="162"/>
      <c r="M108" s="162"/>
      <c r="N108" s="162"/>
      <c r="O108" s="163"/>
      <c r="P108" s="162"/>
      <c r="Q108" s="162"/>
    </row>
    <row r="109" spans="1:17" s="155" customFormat="1" ht="24" customHeight="1" x14ac:dyDescent="0.25">
      <c r="A109" s="160"/>
      <c r="B109" s="87" t="s">
        <v>86</v>
      </c>
      <c r="C109" s="336">
        <f>M75+E107</f>
        <v>110.43774470872398</v>
      </c>
      <c r="D109" s="337"/>
      <c r="E109" s="174" t="s">
        <v>241</v>
      </c>
      <c r="F109" s="175">
        <f>C109/0.8</f>
        <v>138.04718088590496</v>
      </c>
      <c r="G109" s="158"/>
      <c r="H109" s="158"/>
      <c r="I109" s="158"/>
      <c r="J109" s="158"/>
      <c r="K109" s="158"/>
      <c r="L109" s="158"/>
      <c r="M109" s="176" t="s">
        <v>235</v>
      </c>
      <c r="N109" s="162"/>
      <c r="O109" s="163"/>
      <c r="P109" s="162"/>
      <c r="Q109" s="162"/>
    </row>
    <row r="110" spans="1:17" s="155" customFormat="1" ht="24" customHeight="1" x14ac:dyDescent="0.25">
      <c r="A110" s="160"/>
      <c r="B110" s="87" t="s">
        <v>239</v>
      </c>
      <c r="C110" s="336">
        <f>N75+F107</f>
        <v>52.034820320471752</v>
      </c>
      <c r="D110" s="337"/>
      <c r="E110" s="174" t="s">
        <v>241</v>
      </c>
      <c r="F110" s="175">
        <f>C110/0.832</f>
        <v>62.541851346720861</v>
      </c>
      <c r="G110" s="158"/>
      <c r="H110" s="158"/>
      <c r="I110" s="158"/>
      <c r="J110" s="158"/>
      <c r="K110" s="158"/>
      <c r="L110" s="158"/>
      <c r="M110" s="176" t="s">
        <v>235</v>
      </c>
      <c r="N110" s="162"/>
      <c r="O110" s="163"/>
      <c r="P110" s="162"/>
      <c r="Q110" s="162"/>
    </row>
    <row r="111" spans="1:17" s="155" customFormat="1" ht="24" customHeight="1" x14ac:dyDescent="0.25">
      <c r="A111" s="160"/>
      <c r="B111" s="87" t="s">
        <v>88</v>
      </c>
      <c r="C111" s="336">
        <f>O75+M107</f>
        <v>171.52517587050613</v>
      </c>
      <c r="D111" s="337"/>
      <c r="E111" s="174" t="s">
        <v>234</v>
      </c>
      <c r="F111" s="162"/>
      <c r="G111" s="162"/>
      <c r="H111" s="162"/>
      <c r="I111" s="162"/>
      <c r="J111" s="162"/>
      <c r="K111" s="162"/>
      <c r="L111" s="162"/>
      <c r="M111" s="162"/>
      <c r="N111" s="162"/>
      <c r="O111" s="163"/>
      <c r="P111" s="162"/>
      <c r="Q111" s="162"/>
    </row>
    <row r="112" spans="1:17" s="155" customFormat="1" ht="24" customHeight="1" x14ac:dyDescent="0.25">
      <c r="A112" s="160"/>
      <c r="B112" s="87" t="s">
        <v>240</v>
      </c>
      <c r="C112" s="336">
        <f>P75</f>
        <v>29.215043967626531</v>
      </c>
      <c r="D112" s="337"/>
      <c r="E112" s="174" t="s">
        <v>234</v>
      </c>
      <c r="F112" s="217" t="s">
        <v>236</v>
      </c>
      <c r="G112" s="218"/>
      <c r="H112" s="218"/>
      <c r="I112" s="218"/>
      <c r="J112" s="218"/>
      <c r="K112" s="218"/>
      <c r="L112" s="218"/>
      <c r="M112" s="218"/>
      <c r="N112" s="218"/>
      <c r="O112" s="163"/>
      <c r="P112" s="162"/>
      <c r="Q112" s="162"/>
    </row>
    <row r="113" spans="1:17" s="155" customFormat="1" ht="24" customHeight="1" x14ac:dyDescent="0.25">
      <c r="A113" s="160"/>
      <c r="B113" s="87" t="s">
        <v>29</v>
      </c>
      <c r="C113" s="336">
        <f>Q75+N107</f>
        <v>80.43380578631286</v>
      </c>
      <c r="D113" s="337"/>
      <c r="E113" s="174" t="s">
        <v>234</v>
      </c>
      <c r="F113" s="217" t="s">
        <v>237</v>
      </c>
      <c r="G113" s="218"/>
      <c r="H113" s="218"/>
      <c r="I113" s="218"/>
      <c r="J113" s="218"/>
      <c r="K113" s="218"/>
      <c r="L113" s="218"/>
      <c r="M113" s="218"/>
      <c r="N113" s="218"/>
      <c r="O113" s="163"/>
      <c r="P113" s="162"/>
      <c r="Q113" s="162"/>
    </row>
    <row r="114" spans="1:17" s="155" customFormat="1" ht="11.25" customHeight="1" x14ac:dyDescent="0.25">
      <c r="A114" s="160"/>
      <c r="B114" s="160"/>
      <c r="C114" s="160"/>
      <c r="D114" s="160"/>
      <c r="E114" s="160"/>
      <c r="F114" s="162"/>
      <c r="G114" s="162"/>
      <c r="H114" s="162"/>
      <c r="I114" s="162"/>
      <c r="J114" s="162"/>
      <c r="K114" s="162"/>
      <c r="L114" s="162"/>
      <c r="M114" s="162"/>
      <c r="N114" s="162"/>
      <c r="O114" s="163"/>
      <c r="P114" s="162"/>
      <c r="Q114" s="162"/>
    </row>
    <row r="115" spans="1:17" s="155" customFormat="1" ht="11.25" customHeight="1" x14ac:dyDescent="0.25">
      <c r="A115" s="160"/>
      <c r="B115" s="160"/>
      <c r="C115" s="160"/>
      <c r="D115" s="160"/>
      <c r="E115" s="160"/>
      <c r="F115" s="162"/>
      <c r="G115" s="162"/>
      <c r="H115" s="162"/>
      <c r="I115" s="162"/>
      <c r="J115" s="162"/>
      <c r="K115" s="162"/>
      <c r="L115" s="162"/>
      <c r="M115" s="162"/>
      <c r="N115" s="162"/>
      <c r="O115" s="163"/>
      <c r="P115" s="162"/>
      <c r="Q115" s="162"/>
    </row>
    <row r="116" spans="1:17" s="129" customFormat="1" ht="20.25" customHeight="1" x14ac:dyDescent="0.25">
      <c r="A116" s="346" t="s">
        <v>103</v>
      </c>
      <c r="B116" s="346"/>
      <c r="C116" s="346"/>
      <c r="D116" s="346"/>
      <c r="E116" s="346"/>
      <c r="F116" s="348" t="s">
        <v>101</v>
      </c>
      <c r="G116" s="348"/>
      <c r="H116" s="348"/>
      <c r="I116" s="348"/>
      <c r="J116" s="348"/>
      <c r="K116" s="348"/>
      <c r="L116" s="348"/>
      <c r="M116" s="348"/>
      <c r="N116" s="348"/>
      <c r="O116" s="348"/>
    </row>
    <row r="117" spans="1:17" s="129" customFormat="1" ht="15.75" customHeight="1" x14ac:dyDescent="0.25">
      <c r="A117" s="347" t="s">
        <v>102</v>
      </c>
      <c r="B117" s="347"/>
      <c r="C117" s="347"/>
      <c r="D117" s="347"/>
      <c r="E117" s="347"/>
      <c r="F117" s="332" t="s">
        <v>65</v>
      </c>
      <c r="G117" s="332"/>
      <c r="H117" s="332"/>
      <c r="I117" s="332"/>
      <c r="J117" s="332"/>
      <c r="K117" s="332"/>
      <c r="L117" s="332"/>
      <c r="M117" s="332"/>
      <c r="N117" s="332"/>
      <c r="O117" s="332"/>
    </row>
    <row r="118" spans="1:17" s="129" customFormat="1" x14ac:dyDescent="0.25">
      <c r="A118" s="123"/>
      <c r="B118" s="123"/>
      <c r="C118" s="123"/>
      <c r="N118" s="123"/>
      <c r="O118" s="123"/>
      <c r="P118" s="123"/>
      <c r="Q118" s="123"/>
    </row>
    <row r="119" spans="1:17" s="129" customFormat="1" x14ac:dyDescent="0.25">
      <c r="A119" s="123"/>
      <c r="B119" s="123"/>
      <c r="C119" s="123"/>
      <c r="N119" s="123"/>
      <c r="O119" s="123"/>
      <c r="P119" s="123"/>
      <c r="Q119" s="123"/>
    </row>
    <row r="120" spans="1:17" s="129" customFormat="1" x14ac:dyDescent="0.25">
      <c r="A120" s="123"/>
      <c r="B120" s="123"/>
      <c r="C120" s="123"/>
      <c r="N120" s="123"/>
      <c r="O120" s="123"/>
      <c r="P120" s="123"/>
      <c r="Q120" s="123"/>
    </row>
    <row r="121" spans="1:17" s="129" customFormat="1" x14ac:dyDescent="0.25">
      <c r="A121" s="346"/>
      <c r="B121" s="346"/>
      <c r="C121" s="346"/>
      <c r="N121" s="332"/>
      <c r="O121" s="330"/>
      <c r="P121" s="330"/>
      <c r="Q121" s="330"/>
    </row>
    <row r="122" spans="1:17" s="129" customFormat="1" x14ac:dyDescent="0.25"/>
    <row r="123" spans="1:17" s="129" customFormat="1" x14ac:dyDescent="0.25"/>
    <row r="124" spans="1:17" s="129" customFormat="1" x14ac:dyDescent="0.25"/>
    <row r="125" spans="1:17" s="129" customFormat="1" x14ac:dyDescent="0.25"/>
    <row r="126" spans="1:17" s="129" customFormat="1" x14ac:dyDescent="0.25"/>
    <row r="127" spans="1:17" s="129" customFormat="1" x14ac:dyDescent="0.25"/>
    <row r="128" spans="1:17" s="129" customFormat="1" x14ac:dyDescent="0.25"/>
    <row r="129" s="129" customFormat="1" x14ac:dyDescent="0.25"/>
    <row r="130" s="129" customFormat="1" x14ac:dyDescent="0.25"/>
    <row r="131" s="129" customFormat="1" x14ac:dyDescent="0.25"/>
    <row r="132" s="129" customFormat="1" x14ac:dyDescent="0.25"/>
    <row r="133" s="129" customFormat="1" x14ac:dyDescent="0.25"/>
    <row r="134" s="129" customFormat="1" x14ac:dyDescent="0.25"/>
    <row r="135" s="129" customFormat="1" x14ac:dyDescent="0.25"/>
    <row r="136" s="129" customFormat="1" x14ac:dyDescent="0.25"/>
    <row r="137" s="129" customFormat="1" x14ac:dyDescent="0.25"/>
    <row r="138" s="129" customFormat="1" x14ac:dyDescent="0.25"/>
    <row r="139" s="129" customFormat="1" x14ac:dyDescent="0.25"/>
    <row r="140" s="129" customFormat="1" x14ac:dyDescent="0.25"/>
    <row r="141" s="129" customFormat="1" x14ac:dyDescent="0.25"/>
    <row r="142" s="129" customFormat="1" x14ac:dyDescent="0.25"/>
    <row r="143" s="129" customFormat="1" x14ac:dyDescent="0.25"/>
    <row r="144" s="129" customFormat="1" x14ac:dyDescent="0.25"/>
    <row r="145" s="129" customFormat="1" x14ac:dyDescent="0.25"/>
    <row r="146" s="129" customFormat="1" x14ac:dyDescent="0.25"/>
    <row r="147" s="129" customFormat="1" x14ac:dyDescent="0.25"/>
    <row r="148" s="129" customFormat="1" x14ac:dyDescent="0.25"/>
    <row r="149" s="129" customFormat="1" x14ac:dyDescent="0.25"/>
    <row r="150" s="129" customFormat="1" x14ac:dyDescent="0.25"/>
    <row r="151" s="129" customFormat="1" x14ac:dyDescent="0.25"/>
    <row r="152" s="129" customFormat="1" x14ac:dyDescent="0.25"/>
    <row r="153" s="129" customFormat="1" x14ac:dyDescent="0.25"/>
    <row r="154" s="129" customFormat="1" x14ac:dyDescent="0.25"/>
    <row r="155" s="129" customFormat="1" x14ac:dyDescent="0.25"/>
    <row r="156" s="129" customFormat="1" x14ac:dyDescent="0.25"/>
    <row r="157" s="129" customFormat="1" x14ac:dyDescent="0.25"/>
    <row r="158" s="129" customFormat="1" x14ac:dyDescent="0.25"/>
    <row r="159" s="129" customFormat="1" x14ac:dyDescent="0.25"/>
    <row r="160" s="129" customFormat="1" x14ac:dyDescent="0.25"/>
    <row r="161" s="129" customFormat="1" x14ac:dyDescent="0.25"/>
    <row r="162" s="129" customFormat="1" x14ac:dyDescent="0.25"/>
    <row r="163" s="129" customFormat="1" x14ac:dyDescent="0.25"/>
    <row r="164" s="129" customFormat="1" x14ac:dyDescent="0.25"/>
    <row r="165" s="129" customFormat="1" x14ac:dyDescent="0.25"/>
    <row r="166" s="129" customFormat="1" x14ac:dyDescent="0.25"/>
    <row r="167" s="129" customFormat="1" x14ac:dyDescent="0.25"/>
    <row r="168" s="129" customFormat="1" x14ac:dyDescent="0.25"/>
    <row r="169" s="129" customFormat="1" x14ac:dyDescent="0.25"/>
    <row r="170" s="129" customFormat="1" x14ac:dyDescent="0.25"/>
    <row r="171" s="129" customFormat="1" x14ac:dyDescent="0.25"/>
    <row r="172" s="129" customFormat="1" x14ac:dyDescent="0.25"/>
    <row r="173" s="129" customFormat="1" x14ac:dyDescent="0.25"/>
    <row r="174" s="129" customFormat="1" x14ac:dyDescent="0.25"/>
    <row r="175" s="129" customFormat="1" x14ac:dyDescent="0.25"/>
    <row r="176" s="129" customFormat="1" x14ac:dyDescent="0.25"/>
    <row r="177" s="129" customFormat="1" x14ac:dyDescent="0.25"/>
    <row r="178" s="129" customFormat="1" x14ac:dyDescent="0.25"/>
    <row r="179" s="129" customFormat="1" x14ac:dyDescent="0.25"/>
    <row r="180" s="129" customFormat="1" x14ac:dyDescent="0.25"/>
    <row r="181" s="129" customFormat="1" x14ac:dyDescent="0.25"/>
    <row r="182" s="129" customFormat="1" x14ac:dyDescent="0.25"/>
    <row r="183" s="129" customFormat="1" x14ac:dyDescent="0.25"/>
    <row r="184" s="129" customFormat="1" x14ac:dyDescent="0.25"/>
  </sheetData>
  <mergeCells count="24">
    <mergeCell ref="A116:E116"/>
    <mergeCell ref="A117:E117"/>
    <mergeCell ref="A121:C121"/>
    <mergeCell ref="N121:Q121"/>
    <mergeCell ref="F117:O117"/>
    <mergeCell ref="F116:O116"/>
    <mergeCell ref="C113:D113"/>
    <mergeCell ref="A5:Q5"/>
    <mergeCell ref="A7:Q7"/>
    <mergeCell ref="G9:G10"/>
    <mergeCell ref="H9:L9"/>
    <mergeCell ref="A76:Q76"/>
    <mergeCell ref="A107:B107"/>
    <mergeCell ref="A108:K108"/>
    <mergeCell ref="C109:D109"/>
    <mergeCell ref="C110:D110"/>
    <mergeCell ref="C111:D111"/>
    <mergeCell ref="C112:D112"/>
    <mergeCell ref="A4:Q4"/>
    <mergeCell ref="A1:F1"/>
    <mergeCell ref="M1:Q2"/>
    <mergeCell ref="A2:F2"/>
    <mergeCell ref="B3:F3"/>
    <mergeCell ref="P3:Q3"/>
  </mergeCells>
  <pageMargins left="0.70866141732283472" right="0.59055118110236227" top="0.51181102362204722" bottom="0.39370078740157483" header="0.19685039370078741" footer="0.23622047244094491"/>
  <pageSetup paperSize="9" scale="94" orientation="landscape" r:id="rId1"/>
  <colBreaks count="1" manualBreakCount="1">
    <brk id="17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E184"/>
  <sheetViews>
    <sheetView view="pageBreakPreview" topLeftCell="A5" zoomScaleNormal="100" zoomScaleSheetLayoutView="100" workbookViewId="0">
      <selection activeCell="A7" sqref="A7:Q7"/>
    </sheetView>
  </sheetViews>
  <sheetFormatPr defaultRowHeight="15.75" x14ac:dyDescent="0.25"/>
  <cols>
    <col min="1" max="1" width="6.75" style="123" customWidth="1"/>
    <col min="2" max="2" width="18.625" style="123" customWidth="1"/>
    <col min="3" max="3" width="7.5" style="123" customWidth="1"/>
    <col min="4" max="4" width="12.25" style="123" customWidth="1"/>
    <col min="5" max="5" width="14.5" style="123" customWidth="1"/>
    <col min="6" max="6" width="14.25" style="123" customWidth="1"/>
    <col min="7" max="7" width="12" style="123" hidden="1" customWidth="1"/>
    <col min="8" max="8" width="6.875" style="123" hidden="1" customWidth="1"/>
    <col min="9" max="9" width="5.875" style="123" hidden="1" customWidth="1"/>
    <col min="10" max="10" width="6.625" style="123" hidden="1" customWidth="1"/>
    <col min="11" max="12" width="6.875" style="123" hidden="1" customWidth="1"/>
    <col min="13" max="13" width="12" style="123" customWidth="1"/>
    <col min="14" max="14" width="10.5" style="123" customWidth="1"/>
    <col min="15" max="15" width="11.5" style="123" customWidth="1"/>
    <col min="16" max="16" width="10.875" style="123" customWidth="1"/>
    <col min="17" max="17" width="9.625" style="123" customWidth="1"/>
    <col min="18" max="256" width="9" style="123"/>
    <col min="257" max="257" width="5.125" style="123" customWidth="1"/>
    <col min="258" max="258" width="14.625" style="123" customWidth="1"/>
    <col min="259" max="259" width="5.5" style="123" customWidth="1"/>
    <col min="260" max="260" width="7.25" style="123" customWidth="1"/>
    <col min="261" max="261" width="6.5" style="123" customWidth="1"/>
    <col min="262" max="262" width="8.125" style="123" customWidth="1"/>
    <col min="263" max="268" width="0" style="123" hidden="1" customWidth="1"/>
    <col min="269" max="269" width="7.75" style="123" customWidth="1"/>
    <col min="270" max="270" width="9" style="123"/>
    <col min="271" max="271" width="7.375" style="123" customWidth="1"/>
    <col min="272" max="272" width="7.5" style="123" customWidth="1"/>
    <col min="273" max="273" width="7.375" style="123" customWidth="1"/>
    <col min="274" max="512" width="9" style="123"/>
    <col min="513" max="513" width="5.125" style="123" customWidth="1"/>
    <col min="514" max="514" width="14.625" style="123" customWidth="1"/>
    <col min="515" max="515" width="5.5" style="123" customWidth="1"/>
    <col min="516" max="516" width="7.25" style="123" customWidth="1"/>
    <col min="517" max="517" width="6.5" style="123" customWidth="1"/>
    <col min="518" max="518" width="8.125" style="123" customWidth="1"/>
    <col min="519" max="524" width="0" style="123" hidden="1" customWidth="1"/>
    <col min="525" max="525" width="7.75" style="123" customWidth="1"/>
    <col min="526" max="526" width="9" style="123"/>
    <col min="527" max="527" width="7.375" style="123" customWidth="1"/>
    <col min="528" max="528" width="7.5" style="123" customWidth="1"/>
    <col min="529" max="529" width="7.375" style="123" customWidth="1"/>
    <col min="530" max="768" width="9" style="123"/>
    <col min="769" max="769" width="5.125" style="123" customWidth="1"/>
    <col min="770" max="770" width="14.625" style="123" customWidth="1"/>
    <col min="771" max="771" width="5.5" style="123" customWidth="1"/>
    <col min="772" max="772" width="7.25" style="123" customWidth="1"/>
    <col min="773" max="773" width="6.5" style="123" customWidth="1"/>
    <col min="774" max="774" width="8.125" style="123" customWidth="1"/>
    <col min="775" max="780" width="0" style="123" hidden="1" customWidth="1"/>
    <col min="781" max="781" width="7.75" style="123" customWidth="1"/>
    <col min="782" max="782" width="9" style="123"/>
    <col min="783" max="783" width="7.375" style="123" customWidth="1"/>
    <col min="784" max="784" width="7.5" style="123" customWidth="1"/>
    <col min="785" max="785" width="7.375" style="123" customWidth="1"/>
    <col min="786" max="1024" width="9" style="123"/>
    <col min="1025" max="1025" width="5.125" style="123" customWidth="1"/>
    <col min="1026" max="1026" width="14.625" style="123" customWidth="1"/>
    <col min="1027" max="1027" width="5.5" style="123" customWidth="1"/>
    <col min="1028" max="1028" width="7.25" style="123" customWidth="1"/>
    <col min="1029" max="1029" width="6.5" style="123" customWidth="1"/>
    <col min="1030" max="1030" width="8.125" style="123" customWidth="1"/>
    <col min="1031" max="1036" width="0" style="123" hidden="1" customWidth="1"/>
    <col min="1037" max="1037" width="7.75" style="123" customWidth="1"/>
    <col min="1038" max="1038" width="9" style="123"/>
    <col min="1039" max="1039" width="7.375" style="123" customWidth="1"/>
    <col min="1040" max="1040" width="7.5" style="123" customWidth="1"/>
    <col min="1041" max="1041" width="7.375" style="123" customWidth="1"/>
    <col min="1042" max="1280" width="9" style="123"/>
    <col min="1281" max="1281" width="5.125" style="123" customWidth="1"/>
    <col min="1282" max="1282" width="14.625" style="123" customWidth="1"/>
    <col min="1283" max="1283" width="5.5" style="123" customWidth="1"/>
    <col min="1284" max="1284" width="7.25" style="123" customWidth="1"/>
    <col min="1285" max="1285" width="6.5" style="123" customWidth="1"/>
    <col min="1286" max="1286" width="8.125" style="123" customWidth="1"/>
    <col min="1287" max="1292" width="0" style="123" hidden="1" customWidth="1"/>
    <col min="1293" max="1293" width="7.75" style="123" customWidth="1"/>
    <col min="1294" max="1294" width="9" style="123"/>
    <col min="1295" max="1295" width="7.375" style="123" customWidth="1"/>
    <col min="1296" max="1296" width="7.5" style="123" customWidth="1"/>
    <col min="1297" max="1297" width="7.375" style="123" customWidth="1"/>
    <col min="1298" max="1536" width="9" style="123"/>
    <col min="1537" max="1537" width="5.125" style="123" customWidth="1"/>
    <col min="1538" max="1538" width="14.625" style="123" customWidth="1"/>
    <col min="1539" max="1539" width="5.5" style="123" customWidth="1"/>
    <col min="1540" max="1540" width="7.25" style="123" customWidth="1"/>
    <col min="1541" max="1541" width="6.5" style="123" customWidth="1"/>
    <col min="1542" max="1542" width="8.125" style="123" customWidth="1"/>
    <col min="1543" max="1548" width="0" style="123" hidden="1" customWidth="1"/>
    <col min="1549" max="1549" width="7.75" style="123" customWidth="1"/>
    <col min="1550" max="1550" width="9" style="123"/>
    <col min="1551" max="1551" width="7.375" style="123" customWidth="1"/>
    <col min="1552" max="1552" width="7.5" style="123" customWidth="1"/>
    <col min="1553" max="1553" width="7.375" style="123" customWidth="1"/>
    <col min="1554" max="1792" width="9" style="123"/>
    <col min="1793" max="1793" width="5.125" style="123" customWidth="1"/>
    <col min="1794" max="1794" width="14.625" style="123" customWidth="1"/>
    <col min="1795" max="1795" width="5.5" style="123" customWidth="1"/>
    <col min="1796" max="1796" width="7.25" style="123" customWidth="1"/>
    <col min="1797" max="1797" width="6.5" style="123" customWidth="1"/>
    <col min="1798" max="1798" width="8.125" style="123" customWidth="1"/>
    <col min="1799" max="1804" width="0" style="123" hidden="1" customWidth="1"/>
    <col min="1805" max="1805" width="7.75" style="123" customWidth="1"/>
    <col min="1806" max="1806" width="9" style="123"/>
    <col min="1807" max="1807" width="7.375" style="123" customWidth="1"/>
    <col min="1808" max="1808" width="7.5" style="123" customWidth="1"/>
    <col min="1809" max="1809" width="7.375" style="123" customWidth="1"/>
    <col min="1810" max="2048" width="9" style="123"/>
    <col min="2049" max="2049" width="5.125" style="123" customWidth="1"/>
    <col min="2050" max="2050" width="14.625" style="123" customWidth="1"/>
    <col min="2051" max="2051" width="5.5" style="123" customWidth="1"/>
    <col min="2052" max="2052" width="7.25" style="123" customWidth="1"/>
    <col min="2053" max="2053" width="6.5" style="123" customWidth="1"/>
    <col min="2054" max="2054" width="8.125" style="123" customWidth="1"/>
    <col min="2055" max="2060" width="0" style="123" hidden="1" customWidth="1"/>
    <col min="2061" max="2061" width="7.75" style="123" customWidth="1"/>
    <col min="2062" max="2062" width="9" style="123"/>
    <col min="2063" max="2063" width="7.375" style="123" customWidth="1"/>
    <col min="2064" max="2064" width="7.5" style="123" customWidth="1"/>
    <col min="2065" max="2065" width="7.375" style="123" customWidth="1"/>
    <col min="2066" max="2304" width="9" style="123"/>
    <col min="2305" max="2305" width="5.125" style="123" customWidth="1"/>
    <col min="2306" max="2306" width="14.625" style="123" customWidth="1"/>
    <col min="2307" max="2307" width="5.5" style="123" customWidth="1"/>
    <col min="2308" max="2308" width="7.25" style="123" customWidth="1"/>
    <col min="2309" max="2309" width="6.5" style="123" customWidth="1"/>
    <col min="2310" max="2310" width="8.125" style="123" customWidth="1"/>
    <col min="2311" max="2316" width="0" style="123" hidden="1" customWidth="1"/>
    <col min="2317" max="2317" width="7.75" style="123" customWidth="1"/>
    <col min="2318" max="2318" width="9" style="123"/>
    <col min="2319" max="2319" width="7.375" style="123" customWidth="1"/>
    <col min="2320" max="2320" width="7.5" style="123" customWidth="1"/>
    <col min="2321" max="2321" width="7.375" style="123" customWidth="1"/>
    <col min="2322" max="2560" width="9" style="123"/>
    <col min="2561" max="2561" width="5.125" style="123" customWidth="1"/>
    <col min="2562" max="2562" width="14.625" style="123" customWidth="1"/>
    <col min="2563" max="2563" width="5.5" style="123" customWidth="1"/>
    <col min="2564" max="2564" width="7.25" style="123" customWidth="1"/>
    <col min="2565" max="2565" width="6.5" style="123" customWidth="1"/>
    <col min="2566" max="2566" width="8.125" style="123" customWidth="1"/>
    <col min="2567" max="2572" width="0" style="123" hidden="1" customWidth="1"/>
    <col min="2573" max="2573" width="7.75" style="123" customWidth="1"/>
    <col min="2574" max="2574" width="9" style="123"/>
    <col min="2575" max="2575" width="7.375" style="123" customWidth="1"/>
    <col min="2576" max="2576" width="7.5" style="123" customWidth="1"/>
    <col min="2577" max="2577" width="7.375" style="123" customWidth="1"/>
    <col min="2578" max="2816" width="9" style="123"/>
    <col min="2817" max="2817" width="5.125" style="123" customWidth="1"/>
    <col min="2818" max="2818" width="14.625" style="123" customWidth="1"/>
    <col min="2819" max="2819" width="5.5" style="123" customWidth="1"/>
    <col min="2820" max="2820" width="7.25" style="123" customWidth="1"/>
    <col min="2821" max="2821" width="6.5" style="123" customWidth="1"/>
    <col min="2822" max="2822" width="8.125" style="123" customWidth="1"/>
    <col min="2823" max="2828" width="0" style="123" hidden="1" customWidth="1"/>
    <col min="2829" max="2829" width="7.75" style="123" customWidth="1"/>
    <col min="2830" max="2830" width="9" style="123"/>
    <col min="2831" max="2831" width="7.375" style="123" customWidth="1"/>
    <col min="2832" max="2832" width="7.5" style="123" customWidth="1"/>
    <col min="2833" max="2833" width="7.375" style="123" customWidth="1"/>
    <col min="2834" max="3072" width="9" style="123"/>
    <col min="3073" max="3073" width="5.125" style="123" customWidth="1"/>
    <col min="3074" max="3074" width="14.625" style="123" customWidth="1"/>
    <col min="3075" max="3075" width="5.5" style="123" customWidth="1"/>
    <col min="3076" max="3076" width="7.25" style="123" customWidth="1"/>
    <col min="3077" max="3077" width="6.5" style="123" customWidth="1"/>
    <col min="3078" max="3078" width="8.125" style="123" customWidth="1"/>
    <col min="3079" max="3084" width="0" style="123" hidden="1" customWidth="1"/>
    <col min="3085" max="3085" width="7.75" style="123" customWidth="1"/>
    <col min="3086" max="3086" width="9" style="123"/>
    <col min="3087" max="3087" width="7.375" style="123" customWidth="1"/>
    <col min="3088" max="3088" width="7.5" style="123" customWidth="1"/>
    <col min="3089" max="3089" width="7.375" style="123" customWidth="1"/>
    <col min="3090" max="3328" width="9" style="123"/>
    <col min="3329" max="3329" width="5.125" style="123" customWidth="1"/>
    <col min="3330" max="3330" width="14.625" style="123" customWidth="1"/>
    <col min="3331" max="3331" width="5.5" style="123" customWidth="1"/>
    <col min="3332" max="3332" width="7.25" style="123" customWidth="1"/>
    <col min="3333" max="3333" width="6.5" style="123" customWidth="1"/>
    <col min="3334" max="3334" width="8.125" style="123" customWidth="1"/>
    <col min="3335" max="3340" width="0" style="123" hidden="1" customWidth="1"/>
    <col min="3341" max="3341" width="7.75" style="123" customWidth="1"/>
    <col min="3342" max="3342" width="9" style="123"/>
    <col min="3343" max="3343" width="7.375" style="123" customWidth="1"/>
    <col min="3344" max="3344" width="7.5" style="123" customWidth="1"/>
    <col min="3345" max="3345" width="7.375" style="123" customWidth="1"/>
    <col min="3346" max="3584" width="9" style="123"/>
    <col min="3585" max="3585" width="5.125" style="123" customWidth="1"/>
    <col min="3586" max="3586" width="14.625" style="123" customWidth="1"/>
    <col min="3587" max="3587" width="5.5" style="123" customWidth="1"/>
    <col min="3588" max="3588" width="7.25" style="123" customWidth="1"/>
    <col min="3589" max="3589" width="6.5" style="123" customWidth="1"/>
    <col min="3590" max="3590" width="8.125" style="123" customWidth="1"/>
    <col min="3591" max="3596" width="0" style="123" hidden="1" customWidth="1"/>
    <col min="3597" max="3597" width="7.75" style="123" customWidth="1"/>
    <col min="3598" max="3598" width="9" style="123"/>
    <col min="3599" max="3599" width="7.375" style="123" customWidth="1"/>
    <col min="3600" max="3600" width="7.5" style="123" customWidth="1"/>
    <col min="3601" max="3601" width="7.375" style="123" customWidth="1"/>
    <col min="3602" max="3840" width="9" style="123"/>
    <col min="3841" max="3841" width="5.125" style="123" customWidth="1"/>
    <col min="3842" max="3842" width="14.625" style="123" customWidth="1"/>
    <col min="3843" max="3843" width="5.5" style="123" customWidth="1"/>
    <col min="3844" max="3844" width="7.25" style="123" customWidth="1"/>
    <col min="3845" max="3845" width="6.5" style="123" customWidth="1"/>
    <col min="3846" max="3846" width="8.125" style="123" customWidth="1"/>
    <col min="3847" max="3852" width="0" style="123" hidden="1" customWidth="1"/>
    <col min="3853" max="3853" width="7.75" style="123" customWidth="1"/>
    <col min="3854" max="3854" width="9" style="123"/>
    <col min="3855" max="3855" width="7.375" style="123" customWidth="1"/>
    <col min="3856" max="3856" width="7.5" style="123" customWidth="1"/>
    <col min="3857" max="3857" width="7.375" style="123" customWidth="1"/>
    <col min="3858" max="4096" width="9" style="123"/>
    <col min="4097" max="4097" width="5.125" style="123" customWidth="1"/>
    <col min="4098" max="4098" width="14.625" style="123" customWidth="1"/>
    <col min="4099" max="4099" width="5.5" style="123" customWidth="1"/>
    <col min="4100" max="4100" width="7.25" style="123" customWidth="1"/>
    <col min="4101" max="4101" width="6.5" style="123" customWidth="1"/>
    <col min="4102" max="4102" width="8.125" style="123" customWidth="1"/>
    <col min="4103" max="4108" width="0" style="123" hidden="1" customWidth="1"/>
    <col min="4109" max="4109" width="7.75" style="123" customWidth="1"/>
    <col min="4110" max="4110" width="9" style="123"/>
    <col min="4111" max="4111" width="7.375" style="123" customWidth="1"/>
    <col min="4112" max="4112" width="7.5" style="123" customWidth="1"/>
    <col min="4113" max="4113" width="7.375" style="123" customWidth="1"/>
    <col min="4114" max="4352" width="9" style="123"/>
    <col min="4353" max="4353" width="5.125" style="123" customWidth="1"/>
    <col min="4354" max="4354" width="14.625" style="123" customWidth="1"/>
    <col min="4355" max="4355" width="5.5" style="123" customWidth="1"/>
    <col min="4356" max="4356" width="7.25" style="123" customWidth="1"/>
    <col min="4357" max="4357" width="6.5" style="123" customWidth="1"/>
    <col min="4358" max="4358" width="8.125" style="123" customWidth="1"/>
    <col min="4359" max="4364" width="0" style="123" hidden="1" customWidth="1"/>
    <col min="4365" max="4365" width="7.75" style="123" customWidth="1"/>
    <col min="4366" max="4366" width="9" style="123"/>
    <col min="4367" max="4367" width="7.375" style="123" customWidth="1"/>
    <col min="4368" max="4368" width="7.5" style="123" customWidth="1"/>
    <col min="4369" max="4369" width="7.375" style="123" customWidth="1"/>
    <col min="4370" max="4608" width="9" style="123"/>
    <col min="4609" max="4609" width="5.125" style="123" customWidth="1"/>
    <col min="4610" max="4610" width="14.625" style="123" customWidth="1"/>
    <col min="4611" max="4611" width="5.5" style="123" customWidth="1"/>
    <col min="4612" max="4612" width="7.25" style="123" customWidth="1"/>
    <col min="4613" max="4613" width="6.5" style="123" customWidth="1"/>
    <col min="4614" max="4614" width="8.125" style="123" customWidth="1"/>
    <col min="4615" max="4620" width="0" style="123" hidden="1" customWidth="1"/>
    <col min="4621" max="4621" width="7.75" style="123" customWidth="1"/>
    <col min="4622" max="4622" width="9" style="123"/>
    <col min="4623" max="4623" width="7.375" style="123" customWidth="1"/>
    <col min="4624" max="4624" width="7.5" style="123" customWidth="1"/>
    <col min="4625" max="4625" width="7.375" style="123" customWidth="1"/>
    <col min="4626" max="4864" width="9" style="123"/>
    <col min="4865" max="4865" width="5.125" style="123" customWidth="1"/>
    <col min="4866" max="4866" width="14.625" style="123" customWidth="1"/>
    <col min="4867" max="4867" width="5.5" style="123" customWidth="1"/>
    <col min="4868" max="4868" width="7.25" style="123" customWidth="1"/>
    <col min="4869" max="4869" width="6.5" style="123" customWidth="1"/>
    <col min="4870" max="4870" width="8.125" style="123" customWidth="1"/>
    <col min="4871" max="4876" width="0" style="123" hidden="1" customWidth="1"/>
    <col min="4877" max="4877" width="7.75" style="123" customWidth="1"/>
    <col min="4878" max="4878" width="9" style="123"/>
    <col min="4879" max="4879" width="7.375" style="123" customWidth="1"/>
    <col min="4880" max="4880" width="7.5" style="123" customWidth="1"/>
    <col min="4881" max="4881" width="7.375" style="123" customWidth="1"/>
    <col min="4882" max="5120" width="9" style="123"/>
    <col min="5121" max="5121" width="5.125" style="123" customWidth="1"/>
    <col min="5122" max="5122" width="14.625" style="123" customWidth="1"/>
    <col min="5123" max="5123" width="5.5" style="123" customWidth="1"/>
    <col min="5124" max="5124" width="7.25" style="123" customWidth="1"/>
    <col min="5125" max="5125" width="6.5" style="123" customWidth="1"/>
    <col min="5126" max="5126" width="8.125" style="123" customWidth="1"/>
    <col min="5127" max="5132" width="0" style="123" hidden="1" customWidth="1"/>
    <col min="5133" max="5133" width="7.75" style="123" customWidth="1"/>
    <col min="5134" max="5134" width="9" style="123"/>
    <col min="5135" max="5135" width="7.375" style="123" customWidth="1"/>
    <col min="5136" max="5136" width="7.5" style="123" customWidth="1"/>
    <col min="5137" max="5137" width="7.375" style="123" customWidth="1"/>
    <col min="5138" max="5376" width="9" style="123"/>
    <col min="5377" max="5377" width="5.125" style="123" customWidth="1"/>
    <col min="5378" max="5378" width="14.625" style="123" customWidth="1"/>
    <col min="5379" max="5379" width="5.5" style="123" customWidth="1"/>
    <col min="5380" max="5380" width="7.25" style="123" customWidth="1"/>
    <col min="5381" max="5381" width="6.5" style="123" customWidth="1"/>
    <col min="5382" max="5382" width="8.125" style="123" customWidth="1"/>
    <col min="5383" max="5388" width="0" style="123" hidden="1" customWidth="1"/>
    <col min="5389" max="5389" width="7.75" style="123" customWidth="1"/>
    <col min="5390" max="5390" width="9" style="123"/>
    <col min="5391" max="5391" width="7.375" style="123" customWidth="1"/>
    <col min="5392" max="5392" width="7.5" style="123" customWidth="1"/>
    <col min="5393" max="5393" width="7.375" style="123" customWidth="1"/>
    <col min="5394" max="5632" width="9" style="123"/>
    <col min="5633" max="5633" width="5.125" style="123" customWidth="1"/>
    <col min="5634" max="5634" width="14.625" style="123" customWidth="1"/>
    <col min="5635" max="5635" width="5.5" style="123" customWidth="1"/>
    <col min="5636" max="5636" width="7.25" style="123" customWidth="1"/>
    <col min="5637" max="5637" width="6.5" style="123" customWidth="1"/>
    <col min="5638" max="5638" width="8.125" style="123" customWidth="1"/>
    <col min="5639" max="5644" width="0" style="123" hidden="1" customWidth="1"/>
    <col min="5645" max="5645" width="7.75" style="123" customWidth="1"/>
    <col min="5646" max="5646" width="9" style="123"/>
    <col min="5647" max="5647" width="7.375" style="123" customWidth="1"/>
    <col min="5648" max="5648" width="7.5" style="123" customWidth="1"/>
    <col min="5649" max="5649" width="7.375" style="123" customWidth="1"/>
    <col min="5650" max="5888" width="9" style="123"/>
    <col min="5889" max="5889" width="5.125" style="123" customWidth="1"/>
    <col min="5890" max="5890" width="14.625" style="123" customWidth="1"/>
    <col min="5891" max="5891" width="5.5" style="123" customWidth="1"/>
    <col min="5892" max="5892" width="7.25" style="123" customWidth="1"/>
    <col min="5893" max="5893" width="6.5" style="123" customWidth="1"/>
    <col min="5894" max="5894" width="8.125" style="123" customWidth="1"/>
    <col min="5895" max="5900" width="0" style="123" hidden="1" customWidth="1"/>
    <col min="5901" max="5901" width="7.75" style="123" customWidth="1"/>
    <col min="5902" max="5902" width="9" style="123"/>
    <col min="5903" max="5903" width="7.375" style="123" customWidth="1"/>
    <col min="5904" max="5904" width="7.5" style="123" customWidth="1"/>
    <col min="5905" max="5905" width="7.375" style="123" customWidth="1"/>
    <col min="5906" max="6144" width="9" style="123"/>
    <col min="6145" max="6145" width="5.125" style="123" customWidth="1"/>
    <col min="6146" max="6146" width="14.625" style="123" customWidth="1"/>
    <col min="6147" max="6147" width="5.5" style="123" customWidth="1"/>
    <col min="6148" max="6148" width="7.25" style="123" customWidth="1"/>
    <col min="6149" max="6149" width="6.5" style="123" customWidth="1"/>
    <col min="6150" max="6150" width="8.125" style="123" customWidth="1"/>
    <col min="6151" max="6156" width="0" style="123" hidden="1" customWidth="1"/>
    <col min="6157" max="6157" width="7.75" style="123" customWidth="1"/>
    <col min="6158" max="6158" width="9" style="123"/>
    <col min="6159" max="6159" width="7.375" style="123" customWidth="1"/>
    <col min="6160" max="6160" width="7.5" style="123" customWidth="1"/>
    <col min="6161" max="6161" width="7.375" style="123" customWidth="1"/>
    <col min="6162" max="6400" width="9" style="123"/>
    <col min="6401" max="6401" width="5.125" style="123" customWidth="1"/>
    <col min="6402" max="6402" width="14.625" style="123" customWidth="1"/>
    <col min="6403" max="6403" width="5.5" style="123" customWidth="1"/>
    <col min="6404" max="6404" width="7.25" style="123" customWidth="1"/>
    <col min="6405" max="6405" width="6.5" style="123" customWidth="1"/>
    <col min="6406" max="6406" width="8.125" style="123" customWidth="1"/>
    <col min="6407" max="6412" width="0" style="123" hidden="1" customWidth="1"/>
    <col min="6413" max="6413" width="7.75" style="123" customWidth="1"/>
    <col min="6414" max="6414" width="9" style="123"/>
    <col min="6415" max="6415" width="7.375" style="123" customWidth="1"/>
    <col min="6416" max="6416" width="7.5" style="123" customWidth="1"/>
    <col min="6417" max="6417" width="7.375" style="123" customWidth="1"/>
    <col min="6418" max="6656" width="9" style="123"/>
    <col min="6657" max="6657" width="5.125" style="123" customWidth="1"/>
    <col min="6658" max="6658" width="14.625" style="123" customWidth="1"/>
    <col min="6659" max="6659" width="5.5" style="123" customWidth="1"/>
    <col min="6660" max="6660" width="7.25" style="123" customWidth="1"/>
    <col min="6661" max="6661" width="6.5" style="123" customWidth="1"/>
    <col min="6662" max="6662" width="8.125" style="123" customWidth="1"/>
    <col min="6663" max="6668" width="0" style="123" hidden="1" customWidth="1"/>
    <col min="6669" max="6669" width="7.75" style="123" customWidth="1"/>
    <col min="6670" max="6670" width="9" style="123"/>
    <col min="6671" max="6671" width="7.375" style="123" customWidth="1"/>
    <col min="6672" max="6672" width="7.5" style="123" customWidth="1"/>
    <col min="6673" max="6673" width="7.375" style="123" customWidth="1"/>
    <col min="6674" max="6912" width="9" style="123"/>
    <col min="6913" max="6913" width="5.125" style="123" customWidth="1"/>
    <col min="6914" max="6914" width="14.625" style="123" customWidth="1"/>
    <col min="6915" max="6915" width="5.5" style="123" customWidth="1"/>
    <col min="6916" max="6916" width="7.25" style="123" customWidth="1"/>
    <col min="6917" max="6917" width="6.5" style="123" customWidth="1"/>
    <col min="6918" max="6918" width="8.125" style="123" customWidth="1"/>
    <col min="6919" max="6924" width="0" style="123" hidden="1" customWidth="1"/>
    <col min="6925" max="6925" width="7.75" style="123" customWidth="1"/>
    <col min="6926" max="6926" width="9" style="123"/>
    <col min="6927" max="6927" width="7.375" style="123" customWidth="1"/>
    <col min="6928" max="6928" width="7.5" style="123" customWidth="1"/>
    <col min="6929" max="6929" width="7.375" style="123" customWidth="1"/>
    <col min="6930" max="7168" width="9" style="123"/>
    <col min="7169" max="7169" width="5.125" style="123" customWidth="1"/>
    <col min="7170" max="7170" width="14.625" style="123" customWidth="1"/>
    <col min="7171" max="7171" width="5.5" style="123" customWidth="1"/>
    <col min="7172" max="7172" width="7.25" style="123" customWidth="1"/>
    <col min="7173" max="7173" width="6.5" style="123" customWidth="1"/>
    <col min="7174" max="7174" width="8.125" style="123" customWidth="1"/>
    <col min="7175" max="7180" width="0" style="123" hidden="1" customWidth="1"/>
    <col min="7181" max="7181" width="7.75" style="123" customWidth="1"/>
    <col min="7182" max="7182" width="9" style="123"/>
    <col min="7183" max="7183" width="7.375" style="123" customWidth="1"/>
    <col min="7184" max="7184" width="7.5" style="123" customWidth="1"/>
    <col min="7185" max="7185" width="7.375" style="123" customWidth="1"/>
    <col min="7186" max="7424" width="9" style="123"/>
    <col min="7425" max="7425" width="5.125" style="123" customWidth="1"/>
    <col min="7426" max="7426" width="14.625" style="123" customWidth="1"/>
    <col min="7427" max="7427" width="5.5" style="123" customWidth="1"/>
    <col min="7428" max="7428" width="7.25" style="123" customWidth="1"/>
    <col min="7429" max="7429" width="6.5" style="123" customWidth="1"/>
    <col min="7430" max="7430" width="8.125" style="123" customWidth="1"/>
    <col min="7431" max="7436" width="0" style="123" hidden="1" customWidth="1"/>
    <col min="7437" max="7437" width="7.75" style="123" customWidth="1"/>
    <col min="7438" max="7438" width="9" style="123"/>
    <col min="7439" max="7439" width="7.375" style="123" customWidth="1"/>
    <col min="7440" max="7440" width="7.5" style="123" customWidth="1"/>
    <col min="7441" max="7441" width="7.375" style="123" customWidth="1"/>
    <col min="7442" max="7680" width="9" style="123"/>
    <col min="7681" max="7681" width="5.125" style="123" customWidth="1"/>
    <col min="7682" max="7682" width="14.625" style="123" customWidth="1"/>
    <col min="7683" max="7683" width="5.5" style="123" customWidth="1"/>
    <col min="7684" max="7684" width="7.25" style="123" customWidth="1"/>
    <col min="7685" max="7685" width="6.5" style="123" customWidth="1"/>
    <col min="7686" max="7686" width="8.125" style="123" customWidth="1"/>
    <col min="7687" max="7692" width="0" style="123" hidden="1" customWidth="1"/>
    <col min="7693" max="7693" width="7.75" style="123" customWidth="1"/>
    <col min="7694" max="7694" width="9" style="123"/>
    <col min="7695" max="7695" width="7.375" style="123" customWidth="1"/>
    <col min="7696" max="7696" width="7.5" style="123" customWidth="1"/>
    <col min="7697" max="7697" width="7.375" style="123" customWidth="1"/>
    <col min="7698" max="7936" width="9" style="123"/>
    <col min="7937" max="7937" width="5.125" style="123" customWidth="1"/>
    <col min="7938" max="7938" width="14.625" style="123" customWidth="1"/>
    <col min="7939" max="7939" width="5.5" style="123" customWidth="1"/>
    <col min="7940" max="7940" width="7.25" style="123" customWidth="1"/>
    <col min="7941" max="7941" width="6.5" style="123" customWidth="1"/>
    <col min="7942" max="7942" width="8.125" style="123" customWidth="1"/>
    <col min="7943" max="7948" width="0" style="123" hidden="1" customWidth="1"/>
    <col min="7949" max="7949" width="7.75" style="123" customWidth="1"/>
    <col min="7950" max="7950" width="9" style="123"/>
    <col min="7951" max="7951" width="7.375" style="123" customWidth="1"/>
    <col min="7952" max="7952" width="7.5" style="123" customWidth="1"/>
    <col min="7953" max="7953" width="7.375" style="123" customWidth="1"/>
    <col min="7954" max="8192" width="9" style="123"/>
    <col min="8193" max="8193" width="5.125" style="123" customWidth="1"/>
    <col min="8194" max="8194" width="14.625" style="123" customWidth="1"/>
    <col min="8195" max="8195" width="5.5" style="123" customWidth="1"/>
    <col min="8196" max="8196" width="7.25" style="123" customWidth="1"/>
    <col min="8197" max="8197" width="6.5" style="123" customWidth="1"/>
    <col min="8198" max="8198" width="8.125" style="123" customWidth="1"/>
    <col min="8199" max="8204" width="0" style="123" hidden="1" customWidth="1"/>
    <col min="8205" max="8205" width="7.75" style="123" customWidth="1"/>
    <col min="8206" max="8206" width="9" style="123"/>
    <col min="8207" max="8207" width="7.375" style="123" customWidth="1"/>
    <col min="8208" max="8208" width="7.5" style="123" customWidth="1"/>
    <col min="8209" max="8209" width="7.375" style="123" customWidth="1"/>
    <col min="8210" max="8448" width="9" style="123"/>
    <col min="8449" max="8449" width="5.125" style="123" customWidth="1"/>
    <col min="8450" max="8450" width="14.625" style="123" customWidth="1"/>
    <col min="8451" max="8451" width="5.5" style="123" customWidth="1"/>
    <col min="8452" max="8452" width="7.25" style="123" customWidth="1"/>
    <col min="8453" max="8453" width="6.5" style="123" customWidth="1"/>
    <col min="8454" max="8454" width="8.125" style="123" customWidth="1"/>
    <col min="8455" max="8460" width="0" style="123" hidden="1" customWidth="1"/>
    <col min="8461" max="8461" width="7.75" style="123" customWidth="1"/>
    <col min="8462" max="8462" width="9" style="123"/>
    <col min="8463" max="8463" width="7.375" style="123" customWidth="1"/>
    <col min="8464" max="8464" width="7.5" style="123" customWidth="1"/>
    <col min="8465" max="8465" width="7.375" style="123" customWidth="1"/>
    <col min="8466" max="8704" width="9" style="123"/>
    <col min="8705" max="8705" width="5.125" style="123" customWidth="1"/>
    <col min="8706" max="8706" width="14.625" style="123" customWidth="1"/>
    <col min="8707" max="8707" width="5.5" style="123" customWidth="1"/>
    <col min="8708" max="8708" width="7.25" style="123" customWidth="1"/>
    <col min="8709" max="8709" width="6.5" style="123" customWidth="1"/>
    <col min="8710" max="8710" width="8.125" style="123" customWidth="1"/>
    <col min="8711" max="8716" width="0" style="123" hidden="1" customWidth="1"/>
    <col min="8717" max="8717" width="7.75" style="123" customWidth="1"/>
    <col min="8718" max="8718" width="9" style="123"/>
    <col min="8719" max="8719" width="7.375" style="123" customWidth="1"/>
    <col min="8720" max="8720" width="7.5" style="123" customWidth="1"/>
    <col min="8721" max="8721" width="7.375" style="123" customWidth="1"/>
    <col min="8722" max="8960" width="9" style="123"/>
    <col min="8961" max="8961" width="5.125" style="123" customWidth="1"/>
    <col min="8962" max="8962" width="14.625" style="123" customWidth="1"/>
    <col min="8963" max="8963" width="5.5" style="123" customWidth="1"/>
    <col min="8964" max="8964" width="7.25" style="123" customWidth="1"/>
    <col min="8965" max="8965" width="6.5" style="123" customWidth="1"/>
    <col min="8966" max="8966" width="8.125" style="123" customWidth="1"/>
    <col min="8967" max="8972" width="0" style="123" hidden="1" customWidth="1"/>
    <col min="8973" max="8973" width="7.75" style="123" customWidth="1"/>
    <col min="8974" max="8974" width="9" style="123"/>
    <col min="8975" max="8975" width="7.375" style="123" customWidth="1"/>
    <col min="8976" max="8976" width="7.5" style="123" customWidth="1"/>
    <col min="8977" max="8977" width="7.375" style="123" customWidth="1"/>
    <col min="8978" max="9216" width="9" style="123"/>
    <col min="9217" max="9217" width="5.125" style="123" customWidth="1"/>
    <col min="9218" max="9218" width="14.625" style="123" customWidth="1"/>
    <col min="9219" max="9219" width="5.5" style="123" customWidth="1"/>
    <col min="9220" max="9220" width="7.25" style="123" customWidth="1"/>
    <col min="9221" max="9221" width="6.5" style="123" customWidth="1"/>
    <col min="9222" max="9222" width="8.125" style="123" customWidth="1"/>
    <col min="9223" max="9228" width="0" style="123" hidden="1" customWidth="1"/>
    <col min="9229" max="9229" width="7.75" style="123" customWidth="1"/>
    <col min="9230" max="9230" width="9" style="123"/>
    <col min="9231" max="9231" width="7.375" style="123" customWidth="1"/>
    <col min="9232" max="9232" width="7.5" style="123" customWidth="1"/>
    <col min="9233" max="9233" width="7.375" style="123" customWidth="1"/>
    <col min="9234" max="9472" width="9" style="123"/>
    <col min="9473" max="9473" width="5.125" style="123" customWidth="1"/>
    <col min="9474" max="9474" width="14.625" style="123" customWidth="1"/>
    <col min="9475" max="9475" width="5.5" style="123" customWidth="1"/>
    <col min="9476" max="9476" width="7.25" style="123" customWidth="1"/>
    <col min="9477" max="9477" width="6.5" style="123" customWidth="1"/>
    <col min="9478" max="9478" width="8.125" style="123" customWidth="1"/>
    <col min="9479" max="9484" width="0" style="123" hidden="1" customWidth="1"/>
    <col min="9485" max="9485" width="7.75" style="123" customWidth="1"/>
    <col min="9486" max="9486" width="9" style="123"/>
    <col min="9487" max="9487" width="7.375" style="123" customWidth="1"/>
    <col min="9488" max="9488" width="7.5" style="123" customWidth="1"/>
    <col min="9489" max="9489" width="7.375" style="123" customWidth="1"/>
    <col min="9490" max="9728" width="9" style="123"/>
    <col min="9729" max="9729" width="5.125" style="123" customWidth="1"/>
    <col min="9730" max="9730" width="14.625" style="123" customWidth="1"/>
    <col min="9731" max="9731" width="5.5" style="123" customWidth="1"/>
    <col min="9732" max="9732" width="7.25" style="123" customWidth="1"/>
    <col min="9733" max="9733" width="6.5" style="123" customWidth="1"/>
    <col min="9734" max="9734" width="8.125" style="123" customWidth="1"/>
    <col min="9735" max="9740" width="0" style="123" hidden="1" customWidth="1"/>
    <col min="9741" max="9741" width="7.75" style="123" customWidth="1"/>
    <col min="9742" max="9742" width="9" style="123"/>
    <col min="9743" max="9743" width="7.375" style="123" customWidth="1"/>
    <col min="9744" max="9744" width="7.5" style="123" customWidth="1"/>
    <col min="9745" max="9745" width="7.375" style="123" customWidth="1"/>
    <col min="9746" max="9984" width="9" style="123"/>
    <col min="9985" max="9985" width="5.125" style="123" customWidth="1"/>
    <col min="9986" max="9986" width="14.625" style="123" customWidth="1"/>
    <col min="9987" max="9987" width="5.5" style="123" customWidth="1"/>
    <col min="9988" max="9988" width="7.25" style="123" customWidth="1"/>
    <col min="9989" max="9989" width="6.5" style="123" customWidth="1"/>
    <col min="9990" max="9990" width="8.125" style="123" customWidth="1"/>
    <col min="9991" max="9996" width="0" style="123" hidden="1" customWidth="1"/>
    <col min="9997" max="9997" width="7.75" style="123" customWidth="1"/>
    <col min="9998" max="9998" width="9" style="123"/>
    <col min="9999" max="9999" width="7.375" style="123" customWidth="1"/>
    <col min="10000" max="10000" width="7.5" style="123" customWidth="1"/>
    <col min="10001" max="10001" width="7.375" style="123" customWidth="1"/>
    <col min="10002" max="10240" width="9" style="123"/>
    <col min="10241" max="10241" width="5.125" style="123" customWidth="1"/>
    <col min="10242" max="10242" width="14.625" style="123" customWidth="1"/>
    <col min="10243" max="10243" width="5.5" style="123" customWidth="1"/>
    <col min="10244" max="10244" width="7.25" style="123" customWidth="1"/>
    <col min="10245" max="10245" width="6.5" style="123" customWidth="1"/>
    <col min="10246" max="10246" width="8.125" style="123" customWidth="1"/>
    <col min="10247" max="10252" width="0" style="123" hidden="1" customWidth="1"/>
    <col min="10253" max="10253" width="7.75" style="123" customWidth="1"/>
    <col min="10254" max="10254" width="9" style="123"/>
    <col min="10255" max="10255" width="7.375" style="123" customWidth="1"/>
    <col min="10256" max="10256" width="7.5" style="123" customWidth="1"/>
    <col min="10257" max="10257" width="7.375" style="123" customWidth="1"/>
    <col min="10258" max="10496" width="9" style="123"/>
    <col min="10497" max="10497" width="5.125" style="123" customWidth="1"/>
    <col min="10498" max="10498" width="14.625" style="123" customWidth="1"/>
    <col min="10499" max="10499" width="5.5" style="123" customWidth="1"/>
    <col min="10500" max="10500" width="7.25" style="123" customWidth="1"/>
    <col min="10501" max="10501" width="6.5" style="123" customWidth="1"/>
    <col min="10502" max="10502" width="8.125" style="123" customWidth="1"/>
    <col min="10503" max="10508" width="0" style="123" hidden="1" customWidth="1"/>
    <col min="10509" max="10509" width="7.75" style="123" customWidth="1"/>
    <col min="10510" max="10510" width="9" style="123"/>
    <col min="10511" max="10511" width="7.375" style="123" customWidth="1"/>
    <col min="10512" max="10512" width="7.5" style="123" customWidth="1"/>
    <col min="10513" max="10513" width="7.375" style="123" customWidth="1"/>
    <col min="10514" max="10752" width="9" style="123"/>
    <col min="10753" max="10753" width="5.125" style="123" customWidth="1"/>
    <col min="10754" max="10754" width="14.625" style="123" customWidth="1"/>
    <col min="10755" max="10755" width="5.5" style="123" customWidth="1"/>
    <col min="10756" max="10756" width="7.25" style="123" customWidth="1"/>
    <col min="10757" max="10757" width="6.5" style="123" customWidth="1"/>
    <col min="10758" max="10758" width="8.125" style="123" customWidth="1"/>
    <col min="10759" max="10764" width="0" style="123" hidden="1" customWidth="1"/>
    <col min="10765" max="10765" width="7.75" style="123" customWidth="1"/>
    <col min="10766" max="10766" width="9" style="123"/>
    <col min="10767" max="10767" width="7.375" style="123" customWidth="1"/>
    <col min="10768" max="10768" width="7.5" style="123" customWidth="1"/>
    <col min="10769" max="10769" width="7.375" style="123" customWidth="1"/>
    <col min="10770" max="11008" width="9" style="123"/>
    <col min="11009" max="11009" width="5.125" style="123" customWidth="1"/>
    <col min="11010" max="11010" width="14.625" style="123" customWidth="1"/>
    <col min="11011" max="11011" width="5.5" style="123" customWidth="1"/>
    <col min="11012" max="11012" width="7.25" style="123" customWidth="1"/>
    <col min="11013" max="11013" width="6.5" style="123" customWidth="1"/>
    <col min="11014" max="11014" width="8.125" style="123" customWidth="1"/>
    <col min="11015" max="11020" width="0" style="123" hidden="1" customWidth="1"/>
    <col min="11021" max="11021" width="7.75" style="123" customWidth="1"/>
    <col min="11022" max="11022" width="9" style="123"/>
    <col min="11023" max="11023" width="7.375" style="123" customWidth="1"/>
    <col min="11024" max="11024" width="7.5" style="123" customWidth="1"/>
    <col min="11025" max="11025" width="7.375" style="123" customWidth="1"/>
    <col min="11026" max="11264" width="9" style="123"/>
    <col min="11265" max="11265" width="5.125" style="123" customWidth="1"/>
    <col min="11266" max="11266" width="14.625" style="123" customWidth="1"/>
    <col min="11267" max="11267" width="5.5" style="123" customWidth="1"/>
    <col min="11268" max="11268" width="7.25" style="123" customWidth="1"/>
    <col min="11269" max="11269" width="6.5" style="123" customWidth="1"/>
    <col min="11270" max="11270" width="8.125" style="123" customWidth="1"/>
    <col min="11271" max="11276" width="0" style="123" hidden="1" customWidth="1"/>
    <col min="11277" max="11277" width="7.75" style="123" customWidth="1"/>
    <col min="11278" max="11278" width="9" style="123"/>
    <col min="11279" max="11279" width="7.375" style="123" customWidth="1"/>
    <col min="11280" max="11280" width="7.5" style="123" customWidth="1"/>
    <col min="11281" max="11281" width="7.375" style="123" customWidth="1"/>
    <col min="11282" max="11520" width="9" style="123"/>
    <col min="11521" max="11521" width="5.125" style="123" customWidth="1"/>
    <col min="11522" max="11522" width="14.625" style="123" customWidth="1"/>
    <col min="11523" max="11523" width="5.5" style="123" customWidth="1"/>
    <col min="11524" max="11524" width="7.25" style="123" customWidth="1"/>
    <col min="11525" max="11525" width="6.5" style="123" customWidth="1"/>
    <col min="11526" max="11526" width="8.125" style="123" customWidth="1"/>
    <col min="11527" max="11532" width="0" style="123" hidden="1" customWidth="1"/>
    <col min="11533" max="11533" width="7.75" style="123" customWidth="1"/>
    <col min="11534" max="11534" width="9" style="123"/>
    <col min="11535" max="11535" width="7.375" style="123" customWidth="1"/>
    <col min="11536" max="11536" width="7.5" style="123" customWidth="1"/>
    <col min="11537" max="11537" width="7.375" style="123" customWidth="1"/>
    <col min="11538" max="11776" width="9" style="123"/>
    <col min="11777" max="11777" width="5.125" style="123" customWidth="1"/>
    <col min="11778" max="11778" width="14.625" style="123" customWidth="1"/>
    <col min="11779" max="11779" width="5.5" style="123" customWidth="1"/>
    <col min="11780" max="11780" width="7.25" style="123" customWidth="1"/>
    <col min="11781" max="11781" width="6.5" style="123" customWidth="1"/>
    <col min="11782" max="11782" width="8.125" style="123" customWidth="1"/>
    <col min="11783" max="11788" width="0" style="123" hidden="1" customWidth="1"/>
    <col min="11789" max="11789" width="7.75" style="123" customWidth="1"/>
    <col min="11790" max="11790" width="9" style="123"/>
    <col min="11791" max="11791" width="7.375" style="123" customWidth="1"/>
    <col min="11792" max="11792" width="7.5" style="123" customWidth="1"/>
    <col min="11793" max="11793" width="7.375" style="123" customWidth="1"/>
    <col min="11794" max="12032" width="9" style="123"/>
    <col min="12033" max="12033" width="5.125" style="123" customWidth="1"/>
    <col min="12034" max="12034" width="14.625" style="123" customWidth="1"/>
    <col min="12035" max="12035" width="5.5" style="123" customWidth="1"/>
    <col min="12036" max="12036" width="7.25" style="123" customWidth="1"/>
    <col min="12037" max="12037" width="6.5" style="123" customWidth="1"/>
    <col min="12038" max="12038" width="8.125" style="123" customWidth="1"/>
    <col min="12039" max="12044" width="0" style="123" hidden="1" customWidth="1"/>
    <col min="12045" max="12045" width="7.75" style="123" customWidth="1"/>
    <col min="12046" max="12046" width="9" style="123"/>
    <col min="12047" max="12047" width="7.375" style="123" customWidth="1"/>
    <col min="12048" max="12048" width="7.5" style="123" customWidth="1"/>
    <col min="12049" max="12049" width="7.375" style="123" customWidth="1"/>
    <col min="12050" max="12288" width="9" style="123"/>
    <col min="12289" max="12289" width="5.125" style="123" customWidth="1"/>
    <col min="12290" max="12290" width="14.625" style="123" customWidth="1"/>
    <col min="12291" max="12291" width="5.5" style="123" customWidth="1"/>
    <col min="12292" max="12292" width="7.25" style="123" customWidth="1"/>
    <col min="12293" max="12293" width="6.5" style="123" customWidth="1"/>
    <col min="12294" max="12294" width="8.125" style="123" customWidth="1"/>
    <col min="12295" max="12300" width="0" style="123" hidden="1" customWidth="1"/>
    <col min="12301" max="12301" width="7.75" style="123" customWidth="1"/>
    <col min="12302" max="12302" width="9" style="123"/>
    <col min="12303" max="12303" width="7.375" style="123" customWidth="1"/>
    <col min="12304" max="12304" width="7.5" style="123" customWidth="1"/>
    <col min="12305" max="12305" width="7.375" style="123" customWidth="1"/>
    <col min="12306" max="12544" width="9" style="123"/>
    <col min="12545" max="12545" width="5.125" style="123" customWidth="1"/>
    <col min="12546" max="12546" width="14.625" style="123" customWidth="1"/>
    <col min="12547" max="12547" width="5.5" style="123" customWidth="1"/>
    <col min="12548" max="12548" width="7.25" style="123" customWidth="1"/>
    <col min="12549" max="12549" width="6.5" style="123" customWidth="1"/>
    <col min="12550" max="12550" width="8.125" style="123" customWidth="1"/>
    <col min="12551" max="12556" width="0" style="123" hidden="1" customWidth="1"/>
    <col min="12557" max="12557" width="7.75" style="123" customWidth="1"/>
    <col min="12558" max="12558" width="9" style="123"/>
    <col min="12559" max="12559" width="7.375" style="123" customWidth="1"/>
    <col min="12560" max="12560" width="7.5" style="123" customWidth="1"/>
    <col min="12561" max="12561" width="7.375" style="123" customWidth="1"/>
    <col min="12562" max="12800" width="9" style="123"/>
    <col min="12801" max="12801" width="5.125" style="123" customWidth="1"/>
    <col min="12802" max="12802" width="14.625" style="123" customWidth="1"/>
    <col min="12803" max="12803" width="5.5" style="123" customWidth="1"/>
    <col min="12804" max="12804" width="7.25" style="123" customWidth="1"/>
    <col min="12805" max="12805" width="6.5" style="123" customWidth="1"/>
    <col min="12806" max="12806" width="8.125" style="123" customWidth="1"/>
    <col min="12807" max="12812" width="0" style="123" hidden="1" customWidth="1"/>
    <col min="12813" max="12813" width="7.75" style="123" customWidth="1"/>
    <col min="12814" max="12814" width="9" style="123"/>
    <col min="12815" max="12815" width="7.375" style="123" customWidth="1"/>
    <col min="12816" max="12816" width="7.5" style="123" customWidth="1"/>
    <col min="12817" max="12817" width="7.375" style="123" customWidth="1"/>
    <col min="12818" max="13056" width="9" style="123"/>
    <col min="13057" max="13057" width="5.125" style="123" customWidth="1"/>
    <col min="13058" max="13058" width="14.625" style="123" customWidth="1"/>
    <col min="13059" max="13059" width="5.5" style="123" customWidth="1"/>
    <col min="13060" max="13060" width="7.25" style="123" customWidth="1"/>
    <col min="13061" max="13061" width="6.5" style="123" customWidth="1"/>
    <col min="13062" max="13062" width="8.125" style="123" customWidth="1"/>
    <col min="13063" max="13068" width="0" style="123" hidden="1" customWidth="1"/>
    <col min="13069" max="13069" width="7.75" style="123" customWidth="1"/>
    <col min="13070" max="13070" width="9" style="123"/>
    <col min="13071" max="13071" width="7.375" style="123" customWidth="1"/>
    <col min="13072" max="13072" width="7.5" style="123" customWidth="1"/>
    <col min="13073" max="13073" width="7.375" style="123" customWidth="1"/>
    <col min="13074" max="13312" width="9" style="123"/>
    <col min="13313" max="13313" width="5.125" style="123" customWidth="1"/>
    <col min="13314" max="13314" width="14.625" style="123" customWidth="1"/>
    <col min="13315" max="13315" width="5.5" style="123" customWidth="1"/>
    <col min="13316" max="13316" width="7.25" style="123" customWidth="1"/>
    <col min="13317" max="13317" width="6.5" style="123" customWidth="1"/>
    <col min="13318" max="13318" width="8.125" style="123" customWidth="1"/>
    <col min="13319" max="13324" width="0" style="123" hidden="1" customWidth="1"/>
    <col min="13325" max="13325" width="7.75" style="123" customWidth="1"/>
    <col min="13326" max="13326" width="9" style="123"/>
    <col min="13327" max="13327" width="7.375" style="123" customWidth="1"/>
    <col min="13328" max="13328" width="7.5" style="123" customWidth="1"/>
    <col min="13329" max="13329" width="7.375" style="123" customWidth="1"/>
    <col min="13330" max="13568" width="9" style="123"/>
    <col min="13569" max="13569" width="5.125" style="123" customWidth="1"/>
    <col min="13570" max="13570" width="14.625" style="123" customWidth="1"/>
    <col min="13571" max="13571" width="5.5" style="123" customWidth="1"/>
    <col min="13572" max="13572" width="7.25" style="123" customWidth="1"/>
    <col min="13573" max="13573" width="6.5" style="123" customWidth="1"/>
    <col min="13574" max="13574" width="8.125" style="123" customWidth="1"/>
    <col min="13575" max="13580" width="0" style="123" hidden="1" customWidth="1"/>
    <col min="13581" max="13581" width="7.75" style="123" customWidth="1"/>
    <col min="13582" max="13582" width="9" style="123"/>
    <col min="13583" max="13583" width="7.375" style="123" customWidth="1"/>
    <col min="13584" max="13584" width="7.5" style="123" customWidth="1"/>
    <col min="13585" max="13585" width="7.375" style="123" customWidth="1"/>
    <col min="13586" max="13824" width="9" style="123"/>
    <col min="13825" max="13825" width="5.125" style="123" customWidth="1"/>
    <col min="13826" max="13826" width="14.625" style="123" customWidth="1"/>
    <col min="13827" max="13827" width="5.5" style="123" customWidth="1"/>
    <col min="13828" max="13828" width="7.25" style="123" customWidth="1"/>
    <col min="13829" max="13829" width="6.5" style="123" customWidth="1"/>
    <col min="13830" max="13830" width="8.125" style="123" customWidth="1"/>
    <col min="13831" max="13836" width="0" style="123" hidden="1" customWidth="1"/>
    <col min="13837" max="13837" width="7.75" style="123" customWidth="1"/>
    <col min="13838" max="13838" width="9" style="123"/>
    <col min="13839" max="13839" width="7.375" style="123" customWidth="1"/>
    <col min="13840" max="13840" width="7.5" style="123" customWidth="1"/>
    <col min="13841" max="13841" width="7.375" style="123" customWidth="1"/>
    <col min="13842" max="14080" width="9" style="123"/>
    <col min="14081" max="14081" width="5.125" style="123" customWidth="1"/>
    <col min="14082" max="14082" width="14.625" style="123" customWidth="1"/>
    <col min="14083" max="14083" width="5.5" style="123" customWidth="1"/>
    <col min="14084" max="14084" width="7.25" style="123" customWidth="1"/>
    <col min="14085" max="14085" width="6.5" style="123" customWidth="1"/>
    <col min="14086" max="14086" width="8.125" style="123" customWidth="1"/>
    <col min="14087" max="14092" width="0" style="123" hidden="1" customWidth="1"/>
    <col min="14093" max="14093" width="7.75" style="123" customWidth="1"/>
    <col min="14094" max="14094" width="9" style="123"/>
    <col min="14095" max="14095" width="7.375" style="123" customWidth="1"/>
    <col min="14096" max="14096" width="7.5" style="123" customWidth="1"/>
    <col min="14097" max="14097" width="7.375" style="123" customWidth="1"/>
    <col min="14098" max="14336" width="9" style="123"/>
    <col min="14337" max="14337" width="5.125" style="123" customWidth="1"/>
    <col min="14338" max="14338" width="14.625" style="123" customWidth="1"/>
    <col min="14339" max="14339" width="5.5" style="123" customWidth="1"/>
    <col min="14340" max="14340" width="7.25" style="123" customWidth="1"/>
    <col min="14341" max="14341" width="6.5" style="123" customWidth="1"/>
    <col min="14342" max="14342" width="8.125" style="123" customWidth="1"/>
    <col min="14343" max="14348" width="0" style="123" hidden="1" customWidth="1"/>
    <col min="14349" max="14349" width="7.75" style="123" customWidth="1"/>
    <col min="14350" max="14350" width="9" style="123"/>
    <col min="14351" max="14351" width="7.375" style="123" customWidth="1"/>
    <col min="14352" max="14352" width="7.5" style="123" customWidth="1"/>
    <col min="14353" max="14353" width="7.375" style="123" customWidth="1"/>
    <col min="14354" max="14592" width="9" style="123"/>
    <col min="14593" max="14593" width="5.125" style="123" customWidth="1"/>
    <col min="14594" max="14594" width="14.625" style="123" customWidth="1"/>
    <col min="14595" max="14595" width="5.5" style="123" customWidth="1"/>
    <col min="14596" max="14596" width="7.25" style="123" customWidth="1"/>
    <col min="14597" max="14597" width="6.5" style="123" customWidth="1"/>
    <col min="14598" max="14598" width="8.125" style="123" customWidth="1"/>
    <col min="14599" max="14604" width="0" style="123" hidden="1" customWidth="1"/>
    <col min="14605" max="14605" width="7.75" style="123" customWidth="1"/>
    <col min="14606" max="14606" width="9" style="123"/>
    <col min="14607" max="14607" width="7.375" style="123" customWidth="1"/>
    <col min="14608" max="14608" width="7.5" style="123" customWidth="1"/>
    <col min="14609" max="14609" width="7.375" style="123" customWidth="1"/>
    <col min="14610" max="14848" width="9" style="123"/>
    <col min="14849" max="14849" width="5.125" style="123" customWidth="1"/>
    <col min="14850" max="14850" width="14.625" style="123" customWidth="1"/>
    <col min="14851" max="14851" width="5.5" style="123" customWidth="1"/>
    <col min="14852" max="14852" width="7.25" style="123" customWidth="1"/>
    <col min="14853" max="14853" width="6.5" style="123" customWidth="1"/>
    <col min="14854" max="14854" width="8.125" style="123" customWidth="1"/>
    <col min="14855" max="14860" width="0" style="123" hidden="1" customWidth="1"/>
    <col min="14861" max="14861" width="7.75" style="123" customWidth="1"/>
    <col min="14862" max="14862" width="9" style="123"/>
    <col min="14863" max="14863" width="7.375" style="123" customWidth="1"/>
    <col min="14864" max="14864" width="7.5" style="123" customWidth="1"/>
    <col min="14865" max="14865" width="7.375" style="123" customWidth="1"/>
    <col min="14866" max="15104" width="9" style="123"/>
    <col min="15105" max="15105" width="5.125" style="123" customWidth="1"/>
    <col min="15106" max="15106" width="14.625" style="123" customWidth="1"/>
    <col min="15107" max="15107" width="5.5" style="123" customWidth="1"/>
    <col min="15108" max="15108" width="7.25" style="123" customWidth="1"/>
    <col min="15109" max="15109" width="6.5" style="123" customWidth="1"/>
    <col min="15110" max="15110" width="8.125" style="123" customWidth="1"/>
    <col min="15111" max="15116" width="0" style="123" hidden="1" customWidth="1"/>
    <col min="15117" max="15117" width="7.75" style="123" customWidth="1"/>
    <col min="15118" max="15118" width="9" style="123"/>
    <col min="15119" max="15119" width="7.375" style="123" customWidth="1"/>
    <col min="15120" max="15120" width="7.5" style="123" customWidth="1"/>
    <col min="15121" max="15121" width="7.375" style="123" customWidth="1"/>
    <col min="15122" max="15360" width="9" style="123"/>
    <col min="15361" max="15361" width="5.125" style="123" customWidth="1"/>
    <col min="15362" max="15362" width="14.625" style="123" customWidth="1"/>
    <col min="15363" max="15363" width="5.5" style="123" customWidth="1"/>
    <col min="15364" max="15364" width="7.25" style="123" customWidth="1"/>
    <col min="15365" max="15365" width="6.5" style="123" customWidth="1"/>
    <col min="15366" max="15366" width="8.125" style="123" customWidth="1"/>
    <col min="15367" max="15372" width="0" style="123" hidden="1" customWidth="1"/>
    <col min="15373" max="15373" width="7.75" style="123" customWidth="1"/>
    <col min="15374" max="15374" width="9" style="123"/>
    <col min="15375" max="15375" width="7.375" style="123" customWidth="1"/>
    <col min="15376" max="15376" width="7.5" style="123" customWidth="1"/>
    <col min="15377" max="15377" width="7.375" style="123" customWidth="1"/>
    <col min="15378" max="15616" width="9" style="123"/>
    <col min="15617" max="15617" width="5.125" style="123" customWidth="1"/>
    <col min="15618" max="15618" width="14.625" style="123" customWidth="1"/>
    <col min="15619" max="15619" width="5.5" style="123" customWidth="1"/>
    <col min="15620" max="15620" width="7.25" style="123" customWidth="1"/>
    <col min="15621" max="15621" width="6.5" style="123" customWidth="1"/>
    <col min="15622" max="15622" width="8.125" style="123" customWidth="1"/>
    <col min="15623" max="15628" width="0" style="123" hidden="1" customWidth="1"/>
    <col min="15629" max="15629" width="7.75" style="123" customWidth="1"/>
    <col min="15630" max="15630" width="9" style="123"/>
    <col min="15631" max="15631" width="7.375" style="123" customWidth="1"/>
    <col min="15632" max="15632" width="7.5" style="123" customWidth="1"/>
    <col min="15633" max="15633" width="7.375" style="123" customWidth="1"/>
    <col min="15634" max="15872" width="9" style="123"/>
    <col min="15873" max="15873" width="5.125" style="123" customWidth="1"/>
    <col min="15874" max="15874" width="14.625" style="123" customWidth="1"/>
    <col min="15875" max="15875" width="5.5" style="123" customWidth="1"/>
    <col min="15876" max="15876" width="7.25" style="123" customWidth="1"/>
    <col min="15877" max="15877" width="6.5" style="123" customWidth="1"/>
    <col min="15878" max="15878" width="8.125" style="123" customWidth="1"/>
    <col min="15879" max="15884" width="0" style="123" hidden="1" customWidth="1"/>
    <col min="15885" max="15885" width="7.75" style="123" customWidth="1"/>
    <col min="15886" max="15886" width="9" style="123"/>
    <col min="15887" max="15887" width="7.375" style="123" customWidth="1"/>
    <col min="15888" max="15888" width="7.5" style="123" customWidth="1"/>
    <col min="15889" max="15889" width="7.375" style="123" customWidth="1"/>
    <col min="15890" max="16128" width="9" style="123"/>
    <col min="16129" max="16129" width="5.125" style="123" customWidth="1"/>
    <col min="16130" max="16130" width="14.625" style="123" customWidth="1"/>
    <col min="16131" max="16131" width="5.5" style="123" customWidth="1"/>
    <col min="16132" max="16132" width="7.25" style="123" customWidth="1"/>
    <col min="16133" max="16133" width="6.5" style="123" customWidth="1"/>
    <col min="16134" max="16134" width="8.125" style="123" customWidth="1"/>
    <col min="16135" max="16140" width="0" style="123" hidden="1" customWidth="1"/>
    <col min="16141" max="16141" width="7.75" style="123" customWidth="1"/>
    <col min="16142" max="16142" width="9" style="123"/>
    <col min="16143" max="16143" width="7.375" style="123" customWidth="1"/>
    <col min="16144" max="16144" width="7.5" style="123" customWidth="1"/>
    <col min="16145" max="16145" width="7.375" style="123" customWidth="1"/>
    <col min="16146" max="16384" width="9" style="123"/>
  </cols>
  <sheetData>
    <row r="1" spans="1:19" ht="12.75" customHeight="1" x14ac:dyDescent="0.25">
      <c r="A1" s="330" t="s">
        <v>12</v>
      </c>
      <c r="B1" s="330"/>
      <c r="C1" s="330"/>
      <c r="D1" s="330"/>
      <c r="E1" s="330"/>
      <c r="F1" s="330"/>
      <c r="H1" s="124"/>
      <c r="I1" s="124"/>
      <c r="J1" s="124"/>
      <c r="K1" s="124"/>
      <c r="L1" s="124"/>
      <c r="M1" s="331" t="s">
        <v>211</v>
      </c>
      <c r="N1" s="331"/>
      <c r="O1" s="331"/>
      <c r="P1" s="331"/>
      <c r="Q1" s="331"/>
      <c r="R1" s="125"/>
      <c r="S1" s="125"/>
    </row>
    <row r="2" spans="1:19" ht="15.75" customHeight="1" x14ac:dyDescent="0.25">
      <c r="A2" s="332" t="s">
        <v>103</v>
      </c>
      <c r="B2" s="332"/>
      <c r="C2" s="332"/>
      <c r="D2" s="332"/>
      <c r="E2" s="332"/>
      <c r="F2" s="332"/>
      <c r="G2" s="126"/>
      <c r="H2" s="127"/>
      <c r="I2" s="127"/>
      <c r="J2" s="127"/>
      <c r="K2" s="127"/>
      <c r="L2" s="127"/>
      <c r="M2" s="331"/>
      <c r="N2" s="331"/>
      <c r="O2" s="331"/>
      <c r="P2" s="331"/>
      <c r="Q2" s="331"/>
      <c r="R2" s="125"/>
      <c r="S2" s="125"/>
    </row>
    <row r="3" spans="1:19" s="129" customFormat="1" ht="17.25" customHeight="1" x14ac:dyDescent="0.25">
      <c r="A3" s="128"/>
      <c r="B3" s="333"/>
      <c r="C3" s="333"/>
      <c r="D3" s="333"/>
      <c r="E3" s="333"/>
      <c r="F3" s="333"/>
      <c r="P3" s="334" t="s">
        <v>91</v>
      </c>
      <c r="Q3" s="335"/>
    </row>
    <row r="4" spans="1:19" s="129" customFormat="1" x14ac:dyDescent="0.25">
      <c r="A4" s="329" t="s">
        <v>96</v>
      </c>
      <c r="B4" s="329"/>
      <c r="C4" s="329"/>
      <c r="D4" s="329"/>
      <c r="E4" s="329"/>
      <c r="F4" s="329"/>
      <c r="G4" s="329"/>
      <c r="H4" s="329"/>
      <c r="I4" s="329"/>
      <c r="J4" s="329"/>
      <c r="K4" s="329"/>
      <c r="L4" s="329"/>
      <c r="M4" s="329"/>
      <c r="N4" s="329"/>
      <c r="O4" s="329"/>
      <c r="P4" s="329"/>
      <c r="Q4" s="329"/>
    </row>
    <row r="5" spans="1:19" s="130" customFormat="1" x14ac:dyDescent="0.25">
      <c r="A5" s="338" t="s">
        <v>63</v>
      </c>
      <c r="B5" s="338"/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8"/>
      <c r="O5" s="338"/>
      <c r="P5" s="338"/>
      <c r="Q5" s="338"/>
    </row>
    <row r="6" spans="1:19" s="130" customFormat="1" x14ac:dyDescent="0.25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</row>
    <row r="7" spans="1:19" s="128" customFormat="1" x14ac:dyDescent="0.25">
      <c r="A7" s="339" t="s">
        <v>80</v>
      </c>
      <c r="B7" s="340"/>
      <c r="C7" s="340"/>
      <c r="D7" s="340"/>
      <c r="E7" s="340"/>
      <c r="F7" s="340"/>
      <c r="G7" s="340"/>
      <c r="H7" s="340"/>
      <c r="I7" s="340"/>
      <c r="J7" s="340"/>
      <c r="K7" s="340"/>
      <c r="L7" s="340"/>
      <c r="M7" s="340"/>
      <c r="N7" s="340"/>
      <c r="O7" s="340"/>
      <c r="P7" s="340"/>
      <c r="Q7" s="340"/>
      <c r="R7" s="132"/>
    </row>
    <row r="8" spans="1:19" s="129" customFormat="1" ht="11.25" customHeight="1" x14ac:dyDescent="0.25"/>
    <row r="9" spans="1:19" s="135" customFormat="1" ht="52.5" customHeight="1" x14ac:dyDescent="0.25">
      <c r="A9" s="133" t="s">
        <v>0</v>
      </c>
      <c r="B9" s="133" t="s">
        <v>22</v>
      </c>
      <c r="C9" s="134" t="s">
        <v>81</v>
      </c>
      <c r="D9" s="134" t="s">
        <v>23</v>
      </c>
      <c r="E9" s="134" t="s">
        <v>24</v>
      </c>
      <c r="F9" s="134" t="s">
        <v>53</v>
      </c>
      <c r="G9" s="341" t="s">
        <v>54</v>
      </c>
      <c r="H9" s="342" t="s">
        <v>55</v>
      </c>
      <c r="I9" s="342"/>
      <c r="J9" s="342"/>
      <c r="K9" s="342"/>
      <c r="L9" s="342"/>
      <c r="M9" s="134" t="s">
        <v>25</v>
      </c>
      <c r="N9" s="134" t="s">
        <v>26</v>
      </c>
      <c r="O9" s="134" t="s">
        <v>27</v>
      </c>
      <c r="P9" s="134" t="s">
        <v>28</v>
      </c>
      <c r="Q9" s="133" t="s">
        <v>29</v>
      </c>
    </row>
    <row r="10" spans="1:19" s="138" customFormat="1" ht="10.5" hidden="1" customHeight="1" x14ac:dyDescent="0.25">
      <c r="A10" s="136"/>
      <c r="B10" s="136"/>
      <c r="C10" s="136"/>
      <c r="D10" s="136"/>
      <c r="E10" s="136"/>
      <c r="F10" s="137" t="s">
        <v>56</v>
      </c>
      <c r="G10" s="341"/>
      <c r="H10" s="137" t="s">
        <v>57</v>
      </c>
      <c r="I10" s="137" t="s">
        <v>26</v>
      </c>
      <c r="J10" s="137" t="s">
        <v>27</v>
      </c>
      <c r="K10" s="137" t="s">
        <v>28</v>
      </c>
      <c r="L10" s="136" t="s">
        <v>29</v>
      </c>
      <c r="M10" s="136"/>
      <c r="N10" s="136"/>
      <c r="O10" s="136"/>
      <c r="P10" s="136"/>
      <c r="Q10" s="136"/>
    </row>
    <row r="11" spans="1:19" s="146" customFormat="1" ht="24.95" customHeight="1" x14ac:dyDescent="0.25">
      <c r="A11" s="139">
        <v>1</v>
      </c>
      <c r="B11" s="140" t="s">
        <v>164</v>
      </c>
      <c r="C11" s="141">
        <v>1</v>
      </c>
      <c r="D11" s="141">
        <v>1200</v>
      </c>
      <c r="E11" s="142">
        <v>22</v>
      </c>
      <c r="F11" s="142">
        <v>10</v>
      </c>
      <c r="G11" s="143"/>
      <c r="H11" s="143"/>
      <c r="I11" s="143"/>
      <c r="J11" s="143"/>
      <c r="K11" s="143"/>
      <c r="L11" s="143"/>
      <c r="M11" s="144">
        <v>0.19509090909090909</v>
      </c>
      <c r="N11" s="144">
        <v>0.10545454545454545</v>
      </c>
      <c r="O11" s="145">
        <v>0.31636363636363635</v>
      </c>
      <c r="P11" s="144">
        <v>7.9090909090909087E-2</v>
      </c>
      <c r="Q11" s="144">
        <v>0.11600000000000001</v>
      </c>
    </row>
    <row r="12" spans="1:19" s="146" customFormat="1" ht="24.95" customHeight="1" x14ac:dyDescent="0.25">
      <c r="A12" s="139">
        <v>2</v>
      </c>
      <c r="B12" s="140" t="s">
        <v>165</v>
      </c>
      <c r="C12" s="141">
        <v>1</v>
      </c>
      <c r="D12" s="141">
        <v>540</v>
      </c>
      <c r="E12" s="142">
        <v>20</v>
      </c>
      <c r="F12" s="142">
        <v>0</v>
      </c>
      <c r="G12" s="143"/>
      <c r="H12" s="143"/>
      <c r="I12" s="143"/>
      <c r="J12" s="143"/>
      <c r="K12" s="143"/>
      <c r="L12" s="143"/>
      <c r="M12" s="144">
        <v>0</v>
      </c>
      <c r="N12" s="144">
        <v>0</v>
      </c>
      <c r="O12" s="145">
        <v>0</v>
      </c>
      <c r="P12" s="144">
        <v>0</v>
      </c>
      <c r="Q12" s="144">
        <v>0</v>
      </c>
    </row>
    <row r="13" spans="1:19" s="146" customFormat="1" ht="24.95" customHeight="1" x14ac:dyDescent="0.25">
      <c r="A13" s="139">
        <v>3</v>
      </c>
      <c r="B13" s="140" t="s">
        <v>140</v>
      </c>
      <c r="C13" s="141">
        <v>1</v>
      </c>
      <c r="D13" s="141">
        <v>1200</v>
      </c>
      <c r="E13" s="142">
        <v>22</v>
      </c>
      <c r="F13" s="142">
        <v>95</v>
      </c>
      <c r="G13" s="143"/>
      <c r="H13" s="143"/>
      <c r="I13" s="143"/>
      <c r="J13" s="143"/>
      <c r="K13" s="143"/>
      <c r="L13" s="143"/>
      <c r="M13" s="144">
        <v>1.7581592727272728</v>
      </c>
      <c r="N13" s="144">
        <v>0.95035636363636367</v>
      </c>
      <c r="O13" s="145">
        <v>2.8510690909090912</v>
      </c>
      <c r="P13" s="144">
        <v>0.7127672727272728</v>
      </c>
      <c r="Q13" s="144">
        <v>1.0453920000000001</v>
      </c>
    </row>
    <row r="14" spans="1:19" s="146" customFormat="1" ht="24.95" customHeight="1" x14ac:dyDescent="0.25">
      <c r="A14" s="139">
        <v>4</v>
      </c>
      <c r="B14" s="140" t="s">
        <v>166</v>
      </c>
      <c r="C14" s="141">
        <v>1</v>
      </c>
      <c r="D14" s="141">
        <v>1200</v>
      </c>
      <c r="E14" s="142">
        <v>22</v>
      </c>
      <c r="F14" s="142">
        <v>66.58</v>
      </c>
      <c r="G14" s="143"/>
      <c r="H14" s="143"/>
      <c r="I14" s="143"/>
      <c r="J14" s="143"/>
      <c r="K14" s="143"/>
      <c r="L14" s="143"/>
      <c r="M14" s="144">
        <v>1.235651973090909</v>
      </c>
      <c r="N14" s="144">
        <v>0.66791998545454545</v>
      </c>
      <c r="O14" s="145">
        <v>2.0037599563636364</v>
      </c>
      <c r="P14" s="144">
        <v>0.50093998909090909</v>
      </c>
      <c r="Q14" s="144">
        <v>0.73471198400000004</v>
      </c>
    </row>
    <row r="15" spans="1:19" s="146" customFormat="1" ht="24.95" customHeight="1" x14ac:dyDescent="0.25">
      <c r="A15" s="139">
        <v>5</v>
      </c>
      <c r="B15" s="140" t="s">
        <v>167</v>
      </c>
      <c r="C15" s="141">
        <v>1</v>
      </c>
      <c r="D15" s="141">
        <v>700</v>
      </c>
      <c r="E15" s="142">
        <v>11</v>
      </c>
      <c r="F15" s="142">
        <v>24.32</v>
      </c>
      <c r="G15" s="143"/>
      <c r="H15" s="143"/>
      <c r="I15" s="143"/>
      <c r="J15" s="143"/>
      <c r="K15" s="143"/>
      <c r="L15" s="143"/>
      <c r="M15" s="144">
        <v>0.62726894545454548</v>
      </c>
      <c r="N15" s="144">
        <v>0.50181515636363638</v>
      </c>
      <c r="O15" s="145">
        <v>1.5054454690909091</v>
      </c>
      <c r="P15" s="144">
        <v>0.37636136727272729</v>
      </c>
      <c r="Q15" s="144">
        <v>0.50181515636363638</v>
      </c>
    </row>
    <row r="16" spans="1:19" s="146" customFormat="1" ht="24.95" customHeight="1" x14ac:dyDescent="0.25">
      <c r="A16" s="139">
        <v>6</v>
      </c>
      <c r="B16" s="140" t="s">
        <v>168</v>
      </c>
      <c r="C16" s="141">
        <v>1</v>
      </c>
      <c r="D16" s="141">
        <v>1200</v>
      </c>
      <c r="E16" s="142">
        <v>22</v>
      </c>
      <c r="F16" s="142">
        <v>54.4</v>
      </c>
      <c r="G16" s="143"/>
      <c r="H16" s="143"/>
      <c r="I16" s="143"/>
      <c r="J16" s="143"/>
      <c r="K16" s="143"/>
      <c r="L16" s="143"/>
      <c r="M16" s="144">
        <v>1.0460618472727272</v>
      </c>
      <c r="N16" s="144">
        <v>0.56543883636363634</v>
      </c>
      <c r="O16" s="145">
        <v>1.6963165090909091</v>
      </c>
      <c r="P16" s="144">
        <v>0.42407912727272729</v>
      </c>
      <c r="Q16" s="144">
        <v>0.62198271999999999</v>
      </c>
    </row>
    <row r="17" spans="1:17" s="146" customFormat="1" ht="24.95" customHeight="1" x14ac:dyDescent="0.25">
      <c r="A17" s="139">
        <v>7</v>
      </c>
      <c r="B17" s="140" t="s">
        <v>138</v>
      </c>
      <c r="C17" s="141">
        <v>1</v>
      </c>
      <c r="D17" s="141">
        <v>1200</v>
      </c>
      <c r="E17" s="142">
        <v>22</v>
      </c>
      <c r="F17" s="142">
        <v>43.47</v>
      </c>
      <c r="G17" s="143"/>
      <c r="H17" s="143"/>
      <c r="I17" s="143"/>
      <c r="J17" s="143"/>
      <c r="K17" s="143"/>
      <c r="L17" s="143"/>
      <c r="M17" s="144">
        <v>0.83980120327272723</v>
      </c>
      <c r="N17" s="144">
        <v>0.45394659636363632</v>
      </c>
      <c r="O17" s="145">
        <v>1.3618397890909091</v>
      </c>
      <c r="P17" s="144">
        <v>0.34045994727272727</v>
      </c>
      <c r="Q17" s="144">
        <v>0.49934125600000001</v>
      </c>
    </row>
    <row r="18" spans="1:17" s="146" customFormat="1" ht="24.95" customHeight="1" x14ac:dyDescent="0.25">
      <c r="A18" s="139">
        <v>8</v>
      </c>
      <c r="B18" s="140" t="s">
        <v>115</v>
      </c>
      <c r="C18" s="141">
        <v>2</v>
      </c>
      <c r="D18" s="141">
        <v>2500</v>
      </c>
      <c r="E18" s="142">
        <v>55</v>
      </c>
      <c r="F18" s="142">
        <v>142.58000000000001</v>
      </c>
      <c r="G18" s="143"/>
      <c r="H18" s="143"/>
      <c r="I18" s="143"/>
      <c r="J18" s="143"/>
      <c r="K18" s="143"/>
      <c r="L18" s="143"/>
      <c r="M18" s="144">
        <v>3.007141818181819</v>
      </c>
      <c r="N18" s="144">
        <v>1.8042850909090913</v>
      </c>
      <c r="O18" s="145">
        <v>3.6085701818181826</v>
      </c>
      <c r="P18" s="144">
        <v>0.90214254545454564</v>
      </c>
      <c r="Q18" s="144">
        <v>1.3231424000000003</v>
      </c>
    </row>
    <row r="19" spans="1:17" s="146" customFormat="1" ht="24.95" customHeight="1" x14ac:dyDescent="0.25">
      <c r="A19" s="139">
        <v>9</v>
      </c>
      <c r="B19" s="140" t="s">
        <v>139</v>
      </c>
      <c r="C19" s="141">
        <v>1</v>
      </c>
      <c r="D19" s="141">
        <v>700</v>
      </c>
      <c r="E19" s="142">
        <v>11</v>
      </c>
      <c r="F19" s="142">
        <v>39.69</v>
      </c>
      <c r="G19" s="143"/>
      <c r="H19" s="143"/>
      <c r="I19" s="143"/>
      <c r="J19" s="143"/>
      <c r="K19" s="143"/>
      <c r="L19" s="143"/>
      <c r="M19" s="144">
        <v>1.0152061636363636</v>
      </c>
      <c r="N19" s="144">
        <v>0.81216493090909092</v>
      </c>
      <c r="O19" s="145">
        <v>2.4364947927272729</v>
      </c>
      <c r="P19" s="144">
        <v>0.60912369818181822</v>
      </c>
      <c r="Q19" s="144">
        <v>0.81216493090909092</v>
      </c>
    </row>
    <row r="20" spans="1:17" s="146" customFormat="1" ht="24.95" customHeight="1" x14ac:dyDescent="0.25">
      <c r="A20" s="139">
        <v>10</v>
      </c>
      <c r="B20" s="140" t="s">
        <v>169</v>
      </c>
      <c r="C20" s="141">
        <v>1</v>
      </c>
      <c r="D20" s="141">
        <v>1200</v>
      </c>
      <c r="E20" s="142">
        <v>22</v>
      </c>
      <c r="F20" s="142">
        <v>100.6</v>
      </c>
      <c r="G20" s="143"/>
      <c r="H20" s="143"/>
      <c r="I20" s="143"/>
      <c r="J20" s="143"/>
      <c r="K20" s="143"/>
      <c r="L20" s="143"/>
      <c r="M20" s="144">
        <v>1.9451683458181821</v>
      </c>
      <c r="N20" s="144">
        <v>1.0514423490909093</v>
      </c>
      <c r="O20" s="145">
        <v>3.1543270472727274</v>
      </c>
      <c r="P20" s="144">
        <v>0.78858176181818185</v>
      </c>
      <c r="Q20" s="144">
        <v>1.156586584</v>
      </c>
    </row>
    <row r="21" spans="1:17" s="146" customFormat="1" ht="24.95" customHeight="1" x14ac:dyDescent="0.25">
      <c r="A21" s="139">
        <v>11</v>
      </c>
      <c r="B21" s="140" t="s">
        <v>142</v>
      </c>
      <c r="C21" s="141">
        <v>1</v>
      </c>
      <c r="D21" s="141">
        <v>1200</v>
      </c>
      <c r="E21" s="142">
        <v>22</v>
      </c>
      <c r="F21" s="142">
        <v>114.61</v>
      </c>
      <c r="G21" s="143"/>
      <c r="H21" s="143"/>
      <c r="I21" s="143"/>
      <c r="J21" s="143"/>
      <c r="K21" s="143"/>
      <c r="L21" s="143"/>
      <c r="M21" s="144">
        <v>2.229320205818182</v>
      </c>
      <c r="N21" s="144">
        <v>1.2050379490909093</v>
      </c>
      <c r="O21" s="145">
        <v>3.615113847272728</v>
      </c>
      <c r="P21" s="144">
        <v>0.903778461818182</v>
      </c>
      <c r="Q21" s="144">
        <v>1.3255417440000004</v>
      </c>
    </row>
    <row r="22" spans="1:17" s="146" customFormat="1" ht="24.95" customHeight="1" x14ac:dyDescent="0.25">
      <c r="A22" s="139">
        <v>12</v>
      </c>
      <c r="B22" s="140" t="s">
        <v>170</v>
      </c>
      <c r="C22" s="141">
        <v>1</v>
      </c>
      <c r="D22" s="141">
        <v>1200</v>
      </c>
      <c r="E22" s="142">
        <v>22</v>
      </c>
      <c r="F22" s="142">
        <v>34</v>
      </c>
      <c r="G22" s="143"/>
      <c r="H22" s="143"/>
      <c r="I22" s="143"/>
      <c r="J22" s="143"/>
      <c r="K22" s="143"/>
      <c r="L22" s="143"/>
      <c r="M22" s="144">
        <v>0.66092898181818183</v>
      </c>
      <c r="N22" s="144">
        <v>0.35725890909090907</v>
      </c>
      <c r="O22" s="145">
        <v>1.0717767272727272</v>
      </c>
      <c r="P22" s="144">
        <v>0.2679441818181818</v>
      </c>
      <c r="Q22" s="144">
        <v>0.39298480000000002</v>
      </c>
    </row>
    <row r="23" spans="1:17" s="146" customFormat="1" ht="24.95" customHeight="1" x14ac:dyDescent="0.25">
      <c r="A23" s="139">
        <v>13</v>
      </c>
      <c r="B23" s="140" t="s">
        <v>171</v>
      </c>
      <c r="C23" s="141">
        <v>1</v>
      </c>
      <c r="D23" s="141">
        <v>750</v>
      </c>
      <c r="E23" s="142">
        <v>15</v>
      </c>
      <c r="F23" s="142">
        <v>27.14</v>
      </c>
      <c r="G23" s="143"/>
      <c r="H23" s="143"/>
      <c r="I23" s="143"/>
      <c r="J23" s="143"/>
      <c r="K23" s="143"/>
      <c r="L23" s="143"/>
      <c r="M23" s="144">
        <v>0.5078657866666666</v>
      </c>
      <c r="N23" s="144">
        <v>0.40629262933333332</v>
      </c>
      <c r="O23" s="145">
        <v>1.218877888</v>
      </c>
      <c r="P23" s="144">
        <v>0.30471947199999999</v>
      </c>
      <c r="Q23" s="144">
        <v>0.40629262933333332</v>
      </c>
    </row>
    <row r="24" spans="1:17" s="146" customFormat="1" ht="24.95" customHeight="1" x14ac:dyDescent="0.25">
      <c r="A24" s="139">
        <v>14</v>
      </c>
      <c r="B24" s="140" t="s">
        <v>172</v>
      </c>
      <c r="C24" s="141">
        <v>1</v>
      </c>
      <c r="D24" s="141">
        <v>1200</v>
      </c>
      <c r="E24" s="142">
        <v>22</v>
      </c>
      <c r="F24" s="142">
        <v>74.98</v>
      </c>
      <c r="G24" s="143"/>
      <c r="H24" s="143"/>
      <c r="I24" s="143"/>
      <c r="J24" s="143"/>
      <c r="K24" s="143"/>
      <c r="L24" s="143"/>
      <c r="M24" s="144">
        <v>1.4545088567272726</v>
      </c>
      <c r="N24" s="144">
        <v>0.7862210036363636</v>
      </c>
      <c r="O24" s="145">
        <v>2.3586630109090905</v>
      </c>
      <c r="P24" s="144">
        <v>0.58966575272727262</v>
      </c>
      <c r="Q24" s="144">
        <v>0.86484310399999997</v>
      </c>
    </row>
    <row r="25" spans="1:17" s="146" customFormat="1" ht="24.95" customHeight="1" x14ac:dyDescent="0.25">
      <c r="A25" s="139">
        <v>15</v>
      </c>
      <c r="B25" s="140" t="s">
        <v>173</v>
      </c>
      <c r="C25" s="141">
        <v>1</v>
      </c>
      <c r="D25" s="141">
        <v>1200</v>
      </c>
      <c r="E25" s="142">
        <v>22</v>
      </c>
      <c r="F25" s="142">
        <v>85.68</v>
      </c>
      <c r="G25" s="143"/>
      <c r="H25" s="143"/>
      <c r="I25" s="143"/>
      <c r="J25" s="143"/>
      <c r="K25" s="143"/>
      <c r="L25" s="143"/>
      <c r="M25" s="144">
        <v>1.6104177076363637</v>
      </c>
      <c r="N25" s="144">
        <v>0.87049605818181819</v>
      </c>
      <c r="O25" s="145">
        <v>2.6114881745454546</v>
      </c>
      <c r="P25" s="144">
        <v>0.65287204363636364</v>
      </c>
      <c r="Q25" s="144">
        <v>0.95754566400000007</v>
      </c>
    </row>
    <row r="26" spans="1:17" s="146" customFormat="1" ht="24.95" customHeight="1" x14ac:dyDescent="0.25">
      <c r="A26" s="139">
        <v>16</v>
      </c>
      <c r="B26" s="140" t="s">
        <v>174</v>
      </c>
      <c r="C26" s="141">
        <v>1</v>
      </c>
      <c r="D26" s="141">
        <v>1200</v>
      </c>
      <c r="E26" s="142">
        <v>22</v>
      </c>
      <c r="F26" s="142">
        <v>37.700000000000003</v>
      </c>
      <c r="G26" s="143"/>
      <c r="H26" s="143"/>
      <c r="I26" s="143"/>
      <c r="J26" s="143"/>
      <c r="K26" s="143"/>
      <c r="L26" s="143"/>
      <c r="M26" s="144">
        <v>0.71716588727272723</v>
      </c>
      <c r="N26" s="144">
        <v>0.38765723636363636</v>
      </c>
      <c r="O26" s="145">
        <v>1.1629717090909091</v>
      </c>
      <c r="P26" s="144">
        <v>0.29074292727272727</v>
      </c>
      <c r="Q26" s="144">
        <v>0.42642296000000002</v>
      </c>
    </row>
    <row r="27" spans="1:17" s="146" customFormat="1" ht="24.95" customHeight="1" x14ac:dyDescent="0.25">
      <c r="A27" s="139">
        <v>17</v>
      </c>
      <c r="B27" s="147" t="s">
        <v>158</v>
      </c>
      <c r="C27" s="141">
        <v>1</v>
      </c>
      <c r="D27" s="141">
        <v>1200</v>
      </c>
      <c r="E27" s="142">
        <v>22</v>
      </c>
      <c r="F27" s="142">
        <v>150</v>
      </c>
      <c r="G27" s="143"/>
      <c r="H27" s="143"/>
      <c r="I27" s="143"/>
      <c r="J27" s="143"/>
      <c r="K27" s="143"/>
      <c r="L27" s="143"/>
      <c r="M27" s="144">
        <v>2.9263636363636363</v>
      </c>
      <c r="N27" s="144">
        <v>1.5818181818181818</v>
      </c>
      <c r="O27" s="145">
        <v>4.7454545454545451</v>
      </c>
      <c r="P27" s="144">
        <v>1.1863636363636363</v>
      </c>
      <c r="Q27" s="144">
        <v>1.74</v>
      </c>
    </row>
    <row r="28" spans="1:17" s="146" customFormat="1" ht="24.95" customHeight="1" x14ac:dyDescent="0.25">
      <c r="A28" s="139">
        <v>18</v>
      </c>
      <c r="B28" s="147" t="s">
        <v>175</v>
      </c>
      <c r="C28" s="141">
        <v>1</v>
      </c>
      <c r="D28" s="141">
        <v>1250</v>
      </c>
      <c r="E28" s="142">
        <v>33</v>
      </c>
      <c r="F28" s="142">
        <v>40.69</v>
      </c>
      <c r="G28" s="143"/>
      <c r="H28" s="143"/>
      <c r="I28" s="143"/>
      <c r="J28" s="143"/>
      <c r="K28" s="143"/>
      <c r="L28" s="143"/>
      <c r="M28" s="144">
        <v>0.52921660606060605</v>
      </c>
      <c r="N28" s="144">
        <v>0.28606303030303032</v>
      </c>
      <c r="O28" s="145">
        <v>0.8581890909090909</v>
      </c>
      <c r="P28" s="144">
        <v>0.21454727272727273</v>
      </c>
      <c r="Q28" s="144">
        <v>0.31466933333333336</v>
      </c>
    </row>
    <row r="29" spans="1:17" s="146" customFormat="1" ht="24.95" customHeight="1" x14ac:dyDescent="0.25">
      <c r="A29" s="139">
        <v>19</v>
      </c>
      <c r="B29" s="147" t="s">
        <v>117</v>
      </c>
      <c r="C29" s="141">
        <v>1</v>
      </c>
      <c r="D29" s="141">
        <v>1200</v>
      </c>
      <c r="E29" s="142">
        <v>22</v>
      </c>
      <c r="F29" s="142">
        <v>98</v>
      </c>
      <c r="G29" s="143"/>
      <c r="H29" s="143"/>
      <c r="I29" s="143"/>
      <c r="J29" s="143"/>
      <c r="K29" s="143"/>
      <c r="L29" s="143"/>
      <c r="M29" s="144">
        <v>1.9118909090909093</v>
      </c>
      <c r="N29" s="144">
        <v>1.0334545454545456</v>
      </c>
      <c r="O29" s="145">
        <v>3.1003636363636367</v>
      </c>
      <c r="P29" s="144">
        <v>0.77509090909090916</v>
      </c>
      <c r="Q29" s="144">
        <v>1.1368</v>
      </c>
    </row>
    <row r="30" spans="1:17" s="146" customFormat="1" ht="24.95" customHeight="1" x14ac:dyDescent="0.25">
      <c r="A30" s="139">
        <v>20</v>
      </c>
      <c r="B30" s="148" t="s">
        <v>176</v>
      </c>
      <c r="C30" s="141">
        <v>1</v>
      </c>
      <c r="D30" s="141">
        <v>1200</v>
      </c>
      <c r="E30" s="142">
        <v>22</v>
      </c>
      <c r="F30" s="142">
        <v>27.5</v>
      </c>
      <c r="G30" s="143"/>
      <c r="H30" s="143"/>
      <c r="I30" s="143"/>
      <c r="J30" s="143"/>
      <c r="K30" s="143"/>
      <c r="L30" s="143"/>
      <c r="M30" s="144">
        <v>0.53649999999999998</v>
      </c>
      <c r="N30" s="144">
        <v>0.28999999999999998</v>
      </c>
      <c r="O30" s="145">
        <v>0.87</v>
      </c>
      <c r="P30" s="144">
        <v>0.2175</v>
      </c>
      <c r="Q30" s="144">
        <v>0.31900000000000001</v>
      </c>
    </row>
    <row r="31" spans="1:17" s="146" customFormat="1" ht="24.95" customHeight="1" x14ac:dyDescent="0.25">
      <c r="A31" s="139">
        <v>21</v>
      </c>
      <c r="B31" s="148" t="s">
        <v>177</v>
      </c>
      <c r="C31" s="141">
        <v>1</v>
      </c>
      <c r="D31" s="141">
        <v>1200</v>
      </c>
      <c r="E31" s="142">
        <v>22</v>
      </c>
      <c r="F31" s="142">
        <v>20</v>
      </c>
      <c r="G31" s="143"/>
      <c r="H31" s="143"/>
      <c r="I31" s="143"/>
      <c r="J31" s="143"/>
      <c r="K31" s="143"/>
      <c r="L31" s="143"/>
      <c r="M31" s="144">
        <v>0.39018181818181819</v>
      </c>
      <c r="N31" s="144">
        <v>0.21090909090909091</v>
      </c>
      <c r="O31" s="145">
        <v>0.63272727272727269</v>
      </c>
      <c r="P31" s="144">
        <v>0.15818181818181817</v>
      </c>
      <c r="Q31" s="144">
        <v>0.23200000000000001</v>
      </c>
    </row>
    <row r="32" spans="1:17" s="146" customFormat="1" ht="24.95" customHeight="1" x14ac:dyDescent="0.25">
      <c r="A32" s="139">
        <v>22</v>
      </c>
      <c r="B32" s="148" t="s">
        <v>150</v>
      </c>
      <c r="C32" s="141">
        <v>1</v>
      </c>
      <c r="D32" s="141">
        <v>1200</v>
      </c>
      <c r="E32" s="142">
        <v>22</v>
      </c>
      <c r="F32" s="142">
        <v>85.2</v>
      </c>
      <c r="G32" s="143"/>
      <c r="H32" s="143"/>
      <c r="I32" s="143"/>
      <c r="J32" s="143"/>
      <c r="K32" s="143"/>
      <c r="L32" s="143"/>
      <c r="M32" s="144">
        <v>1.6621745454545456</v>
      </c>
      <c r="N32" s="144">
        <v>0.89847272727272731</v>
      </c>
      <c r="O32" s="145">
        <v>2.6954181818181819</v>
      </c>
      <c r="P32" s="144">
        <v>0.67385454545454548</v>
      </c>
      <c r="Q32" s="144">
        <v>0.98832000000000009</v>
      </c>
    </row>
    <row r="33" spans="1:17" s="146" customFormat="1" ht="24.95" customHeight="1" x14ac:dyDescent="0.25">
      <c r="A33" s="139">
        <v>23</v>
      </c>
      <c r="B33" s="148" t="s">
        <v>178</v>
      </c>
      <c r="C33" s="141">
        <v>1</v>
      </c>
      <c r="D33" s="141">
        <v>1200</v>
      </c>
      <c r="E33" s="142">
        <v>22</v>
      </c>
      <c r="F33" s="142">
        <v>87</v>
      </c>
      <c r="G33" s="143"/>
      <c r="H33" s="143"/>
      <c r="I33" s="143"/>
      <c r="J33" s="143"/>
      <c r="K33" s="143"/>
      <c r="L33" s="143"/>
      <c r="M33" s="144">
        <v>1.6972909090909092</v>
      </c>
      <c r="N33" s="144">
        <v>0.91745454545454552</v>
      </c>
      <c r="O33" s="145">
        <v>2.7523636363636363</v>
      </c>
      <c r="P33" s="144">
        <v>0.68809090909090909</v>
      </c>
      <c r="Q33" s="144">
        <v>1.0092000000000001</v>
      </c>
    </row>
    <row r="34" spans="1:17" s="146" customFormat="1" ht="24.95" customHeight="1" x14ac:dyDescent="0.25">
      <c r="A34" s="139">
        <v>24</v>
      </c>
      <c r="B34" s="148" t="s">
        <v>137</v>
      </c>
      <c r="C34" s="141">
        <v>1</v>
      </c>
      <c r="D34" s="141">
        <v>1800</v>
      </c>
      <c r="E34" s="142">
        <v>37</v>
      </c>
      <c r="F34" s="142">
        <v>56.7</v>
      </c>
      <c r="G34" s="143"/>
      <c r="H34" s="143"/>
      <c r="I34" s="143"/>
      <c r="J34" s="143"/>
      <c r="K34" s="143"/>
      <c r="L34" s="143"/>
      <c r="M34" s="144">
        <v>0.74660108108108114</v>
      </c>
      <c r="N34" s="144">
        <v>0.3555243243243244</v>
      </c>
      <c r="O34" s="145">
        <v>1.0665729729729732</v>
      </c>
      <c r="P34" s="144">
        <v>0.26664324324324329</v>
      </c>
      <c r="Q34" s="144">
        <v>0.39107675675675685</v>
      </c>
    </row>
    <row r="35" spans="1:17" s="146" customFormat="1" ht="24.95" customHeight="1" x14ac:dyDescent="0.25">
      <c r="A35" s="139">
        <v>25</v>
      </c>
      <c r="B35" s="148" t="s">
        <v>160</v>
      </c>
      <c r="C35" s="141">
        <v>1</v>
      </c>
      <c r="D35" s="141">
        <v>1200</v>
      </c>
      <c r="E35" s="142">
        <v>22</v>
      </c>
      <c r="F35" s="142">
        <v>40.5</v>
      </c>
      <c r="G35" s="143"/>
      <c r="H35" s="143"/>
      <c r="I35" s="143"/>
      <c r="J35" s="143"/>
      <c r="K35" s="143"/>
      <c r="L35" s="143"/>
      <c r="M35" s="144">
        <v>0.7710773090909091</v>
      </c>
      <c r="N35" s="144">
        <v>0.41679854545454542</v>
      </c>
      <c r="O35" s="145">
        <v>1.2503956363636364</v>
      </c>
      <c r="P35" s="144">
        <v>0.31259890909090909</v>
      </c>
      <c r="Q35" s="144">
        <v>0.45847840000000001</v>
      </c>
    </row>
    <row r="36" spans="1:17" s="146" customFormat="1" ht="24.95" customHeight="1" x14ac:dyDescent="0.25">
      <c r="A36" s="139">
        <v>26</v>
      </c>
      <c r="B36" s="148" t="s">
        <v>179</v>
      </c>
      <c r="C36" s="141">
        <v>1</v>
      </c>
      <c r="D36" s="141">
        <v>700</v>
      </c>
      <c r="E36" s="142">
        <v>11</v>
      </c>
      <c r="F36" s="142">
        <v>32.730000000000004</v>
      </c>
      <c r="G36" s="143"/>
      <c r="H36" s="143"/>
      <c r="I36" s="143"/>
      <c r="J36" s="143"/>
      <c r="K36" s="143"/>
      <c r="L36" s="143"/>
      <c r="M36" s="144">
        <v>0.84766841818181815</v>
      </c>
      <c r="N36" s="144">
        <v>0.67813473454545459</v>
      </c>
      <c r="O36" s="145">
        <v>2.0344042036363637</v>
      </c>
      <c r="P36" s="144">
        <v>0.50860105090909091</v>
      </c>
      <c r="Q36" s="144">
        <v>0.67813473454545459</v>
      </c>
    </row>
    <row r="37" spans="1:17" s="146" customFormat="1" ht="24.95" customHeight="1" x14ac:dyDescent="0.25">
      <c r="A37" s="139">
        <v>27</v>
      </c>
      <c r="B37" s="148" t="s">
        <v>180</v>
      </c>
      <c r="C37" s="141">
        <v>1</v>
      </c>
      <c r="D37" s="141">
        <v>650</v>
      </c>
      <c r="E37" s="142">
        <v>15</v>
      </c>
      <c r="F37" s="142">
        <v>16</v>
      </c>
      <c r="G37" s="143"/>
      <c r="H37" s="143"/>
      <c r="I37" s="143"/>
      <c r="J37" s="143"/>
      <c r="K37" s="143"/>
      <c r="L37" s="143"/>
      <c r="M37" s="144">
        <v>0.30933333333333335</v>
      </c>
      <c r="N37" s="144">
        <v>0.24746666666666667</v>
      </c>
      <c r="O37" s="145">
        <v>0.74240000000000006</v>
      </c>
      <c r="P37" s="144">
        <v>0.18560000000000001</v>
      </c>
      <c r="Q37" s="144">
        <v>0.24746666666666667</v>
      </c>
    </row>
    <row r="38" spans="1:17" s="146" customFormat="1" ht="24.95" customHeight="1" x14ac:dyDescent="0.25">
      <c r="A38" s="139">
        <v>28</v>
      </c>
      <c r="B38" s="148" t="s">
        <v>118</v>
      </c>
      <c r="C38" s="141">
        <v>1</v>
      </c>
      <c r="D38" s="141">
        <v>1200</v>
      </c>
      <c r="E38" s="142">
        <v>22</v>
      </c>
      <c r="F38" s="142">
        <v>95</v>
      </c>
      <c r="G38" s="143"/>
      <c r="H38" s="143"/>
      <c r="I38" s="143"/>
      <c r="J38" s="143"/>
      <c r="K38" s="143"/>
      <c r="L38" s="143"/>
      <c r="M38" s="144">
        <v>1.8533636363636365</v>
      </c>
      <c r="N38" s="144">
        <v>1.0018181818181819</v>
      </c>
      <c r="O38" s="145">
        <v>3.0054545454545458</v>
      </c>
      <c r="P38" s="144">
        <v>0.75136363636363646</v>
      </c>
      <c r="Q38" s="144">
        <v>1.1020000000000001</v>
      </c>
    </row>
    <row r="39" spans="1:17" s="146" customFormat="1" ht="24.95" customHeight="1" x14ac:dyDescent="0.25">
      <c r="A39" s="139">
        <v>29</v>
      </c>
      <c r="B39" s="148" t="s">
        <v>181</v>
      </c>
      <c r="C39" s="141">
        <v>1</v>
      </c>
      <c r="D39" s="141">
        <v>700</v>
      </c>
      <c r="E39" s="142">
        <v>11</v>
      </c>
      <c r="F39" s="142">
        <v>16</v>
      </c>
      <c r="G39" s="143"/>
      <c r="H39" s="143"/>
      <c r="I39" s="143"/>
      <c r="J39" s="143"/>
      <c r="K39" s="143"/>
      <c r="L39" s="143"/>
      <c r="M39" s="144">
        <v>0.42181818181818181</v>
      </c>
      <c r="N39" s="144">
        <v>0.33745454545454545</v>
      </c>
      <c r="O39" s="145">
        <v>1.0123636363636364</v>
      </c>
      <c r="P39" s="144">
        <v>0.25309090909090909</v>
      </c>
      <c r="Q39" s="144">
        <v>0.33745454545454545</v>
      </c>
    </row>
    <row r="40" spans="1:17" s="146" customFormat="1" ht="24.95" customHeight="1" x14ac:dyDescent="0.25">
      <c r="A40" s="139">
        <v>30</v>
      </c>
      <c r="B40" s="148" t="s">
        <v>182</v>
      </c>
      <c r="C40" s="141">
        <v>1</v>
      </c>
      <c r="D40" s="141">
        <v>700</v>
      </c>
      <c r="E40" s="142">
        <v>11</v>
      </c>
      <c r="F40" s="142">
        <v>61.1</v>
      </c>
      <c r="G40" s="143"/>
      <c r="H40" s="143"/>
      <c r="I40" s="143"/>
      <c r="J40" s="143"/>
      <c r="K40" s="143"/>
      <c r="L40" s="143"/>
      <c r="M40" s="144">
        <v>1.6108181818181819</v>
      </c>
      <c r="N40" s="144">
        <v>1.2886545454545455</v>
      </c>
      <c r="O40" s="145">
        <v>3.8659636363636367</v>
      </c>
      <c r="P40" s="144">
        <v>0.96649090909090918</v>
      </c>
      <c r="Q40" s="144">
        <v>1.2886545454545455</v>
      </c>
    </row>
    <row r="41" spans="1:17" s="146" customFormat="1" ht="24.95" customHeight="1" x14ac:dyDescent="0.25">
      <c r="A41" s="139">
        <v>31</v>
      </c>
      <c r="B41" s="148" t="s">
        <v>148</v>
      </c>
      <c r="C41" s="141">
        <v>1</v>
      </c>
      <c r="D41" s="141">
        <v>540</v>
      </c>
      <c r="E41" s="142">
        <v>15</v>
      </c>
      <c r="F41" s="142">
        <v>20</v>
      </c>
      <c r="G41" s="143"/>
      <c r="H41" s="143"/>
      <c r="I41" s="143"/>
      <c r="J41" s="143"/>
      <c r="K41" s="143"/>
      <c r="L41" s="143"/>
      <c r="M41" s="144">
        <v>0.38666666666666666</v>
      </c>
      <c r="N41" s="144">
        <v>0.30933333333333329</v>
      </c>
      <c r="O41" s="145">
        <v>0.92799999999999994</v>
      </c>
      <c r="P41" s="144">
        <v>0.23199999999999998</v>
      </c>
      <c r="Q41" s="144">
        <v>0.30933333333333329</v>
      </c>
    </row>
    <row r="42" spans="1:17" s="146" customFormat="1" ht="24.95" customHeight="1" x14ac:dyDescent="0.25">
      <c r="A42" s="139">
        <v>32</v>
      </c>
      <c r="B42" s="148" t="s">
        <v>183</v>
      </c>
      <c r="C42" s="141">
        <v>1</v>
      </c>
      <c r="D42" s="141">
        <v>540</v>
      </c>
      <c r="E42" s="142">
        <v>20</v>
      </c>
      <c r="F42" s="142">
        <v>0</v>
      </c>
      <c r="G42" s="143"/>
      <c r="H42" s="143"/>
      <c r="I42" s="143"/>
      <c r="J42" s="143"/>
      <c r="K42" s="143"/>
      <c r="L42" s="143"/>
      <c r="M42" s="144">
        <v>0</v>
      </c>
      <c r="N42" s="144">
        <v>0</v>
      </c>
      <c r="O42" s="145">
        <v>0</v>
      </c>
      <c r="P42" s="144">
        <v>0</v>
      </c>
      <c r="Q42" s="144">
        <v>0</v>
      </c>
    </row>
    <row r="43" spans="1:17" s="146" customFormat="1" ht="24.95" customHeight="1" x14ac:dyDescent="0.25">
      <c r="A43" s="139">
        <v>33</v>
      </c>
      <c r="B43" s="148" t="s">
        <v>147</v>
      </c>
      <c r="C43" s="141">
        <v>1</v>
      </c>
      <c r="D43" s="141">
        <v>800</v>
      </c>
      <c r="E43" s="142">
        <v>15</v>
      </c>
      <c r="F43" s="142">
        <v>20</v>
      </c>
      <c r="G43" s="143"/>
      <c r="H43" s="143"/>
      <c r="I43" s="143"/>
      <c r="J43" s="143"/>
      <c r="K43" s="143"/>
      <c r="L43" s="143"/>
      <c r="M43" s="144">
        <v>0.38666666666666666</v>
      </c>
      <c r="N43" s="144">
        <v>0.30933333333333329</v>
      </c>
      <c r="O43" s="145">
        <v>0.92799999999999994</v>
      </c>
      <c r="P43" s="144">
        <v>0.23199999999999998</v>
      </c>
      <c r="Q43" s="144">
        <v>0.30933333333333329</v>
      </c>
    </row>
    <row r="44" spans="1:17" s="146" customFormat="1" ht="24.95" customHeight="1" x14ac:dyDescent="0.25">
      <c r="A44" s="139">
        <v>34</v>
      </c>
      <c r="B44" s="148" t="s">
        <v>159</v>
      </c>
      <c r="C44" s="141">
        <v>1</v>
      </c>
      <c r="D44" s="141">
        <v>1200</v>
      </c>
      <c r="E44" s="142">
        <v>22</v>
      </c>
      <c r="F44" s="142">
        <v>88.009999999999991</v>
      </c>
      <c r="G44" s="143"/>
      <c r="H44" s="143"/>
      <c r="I44" s="143"/>
      <c r="J44" s="143"/>
      <c r="K44" s="143"/>
      <c r="L44" s="143"/>
      <c r="M44" s="144">
        <v>1.7101641778181815</v>
      </c>
      <c r="N44" s="144">
        <v>0.92441306909090892</v>
      </c>
      <c r="O44" s="145">
        <v>2.7732392072727268</v>
      </c>
      <c r="P44" s="144">
        <v>0.69330980181818169</v>
      </c>
      <c r="Q44" s="144">
        <v>1.0168543759999999</v>
      </c>
    </row>
    <row r="45" spans="1:17" s="146" customFormat="1" ht="24.95" customHeight="1" x14ac:dyDescent="0.25">
      <c r="A45" s="139">
        <v>35</v>
      </c>
      <c r="B45" s="148" t="s">
        <v>184</v>
      </c>
      <c r="C45" s="141">
        <v>1</v>
      </c>
      <c r="D45" s="141">
        <v>1200</v>
      </c>
      <c r="E45" s="142">
        <v>22</v>
      </c>
      <c r="F45" s="142">
        <v>22.4</v>
      </c>
      <c r="G45" s="143"/>
      <c r="H45" s="143"/>
      <c r="I45" s="143"/>
      <c r="J45" s="143"/>
      <c r="K45" s="143"/>
      <c r="L45" s="143"/>
      <c r="M45" s="144">
        <v>0.43129137454545452</v>
      </c>
      <c r="N45" s="144">
        <v>0.23313047272727272</v>
      </c>
      <c r="O45" s="145">
        <v>0.69939141818181816</v>
      </c>
      <c r="P45" s="144">
        <v>0.17484785454545454</v>
      </c>
      <c r="Q45" s="144">
        <v>0.25644351999999998</v>
      </c>
    </row>
    <row r="46" spans="1:17" s="146" customFormat="1" ht="24.95" customHeight="1" x14ac:dyDescent="0.25">
      <c r="A46" s="139">
        <v>36</v>
      </c>
      <c r="B46" s="148" t="s">
        <v>149</v>
      </c>
      <c r="C46" s="141">
        <v>1</v>
      </c>
      <c r="D46" s="141">
        <v>700</v>
      </c>
      <c r="E46" s="142">
        <v>11</v>
      </c>
      <c r="F46" s="142">
        <v>36.200000000000003</v>
      </c>
      <c r="G46" s="143"/>
      <c r="H46" s="143"/>
      <c r="I46" s="143"/>
      <c r="J46" s="143"/>
      <c r="K46" s="143"/>
      <c r="L46" s="143"/>
      <c r="M46" s="144">
        <v>0.95050400000000002</v>
      </c>
      <c r="N46" s="144">
        <v>0.76040319999999995</v>
      </c>
      <c r="O46" s="145">
        <v>2.2812095999999999</v>
      </c>
      <c r="P46" s="144">
        <v>0.57030239999999999</v>
      </c>
      <c r="Q46" s="144">
        <v>0.76040319999999995</v>
      </c>
    </row>
    <row r="47" spans="1:17" s="146" customFormat="1" ht="24.95" customHeight="1" x14ac:dyDescent="0.25">
      <c r="A47" s="139">
        <v>37</v>
      </c>
      <c r="B47" s="148" t="s">
        <v>151</v>
      </c>
      <c r="C47" s="141">
        <v>1</v>
      </c>
      <c r="D47" s="141">
        <v>1200</v>
      </c>
      <c r="E47" s="142">
        <v>22</v>
      </c>
      <c r="F47" s="142">
        <v>48</v>
      </c>
      <c r="G47" s="143"/>
      <c r="H47" s="143"/>
      <c r="I47" s="143"/>
      <c r="J47" s="143"/>
      <c r="K47" s="143"/>
      <c r="L47" s="143"/>
      <c r="M47" s="144">
        <v>0.93643636363636373</v>
      </c>
      <c r="N47" s="144">
        <v>0.50618181818181818</v>
      </c>
      <c r="O47" s="145">
        <v>1.5185454545454546</v>
      </c>
      <c r="P47" s="144">
        <v>0.37963636363636366</v>
      </c>
      <c r="Q47" s="144">
        <v>0.55680000000000007</v>
      </c>
    </row>
    <row r="48" spans="1:17" s="146" customFormat="1" ht="24.95" customHeight="1" x14ac:dyDescent="0.25">
      <c r="A48" s="139">
        <v>38</v>
      </c>
      <c r="B48" s="148" t="s">
        <v>141</v>
      </c>
      <c r="C48" s="141">
        <v>1</v>
      </c>
      <c r="D48" s="141">
        <v>1200</v>
      </c>
      <c r="E48" s="142">
        <v>22</v>
      </c>
      <c r="F48" s="142">
        <v>69</v>
      </c>
      <c r="G48" s="143"/>
      <c r="H48" s="143"/>
      <c r="I48" s="143"/>
      <c r="J48" s="143"/>
      <c r="K48" s="143"/>
      <c r="L48" s="143"/>
      <c r="M48" s="144">
        <v>1.3461272727272728</v>
      </c>
      <c r="N48" s="144">
        <v>0.72763636363636364</v>
      </c>
      <c r="O48" s="145">
        <v>2.1829090909090909</v>
      </c>
      <c r="P48" s="144">
        <v>0.54572727272727273</v>
      </c>
      <c r="Q48" s="144">
        <v>0.8004</v>
      </c>
    </row>
    <row r="49" spans="1:17" s="146" customFormat="1" ht="24.95" customHeight="1" x14ac:dyDescent="0.25">
      <c r="A49" s="139">
        <v>39</v>
      </c>
      <c r="B49" s="148" t="s">
        <v>162</v>
      </c>
      <c r="C49" s="141">
        <v>1</v>
      </c>
      <c r="D49" s="141">
        <v>700</v>
      </c>
      <c r="E49" s="142">
        <v>11</v>
      </c>
      <c r="F49" s="142">
        <v>12</v>
      </c>
      <c r="G49" s="143"/>
      <c r="H49" s="143"/>
      <c r="I49" s="143"/>
      <c r="J49" s="143"/>
      <c r="K49" s="143"/>
      <c r="L49" s="143"/>
      <c r="M49" s="144">
        <v>0.31636363636363635</v>
      </c>
      <c r="N49" s="144">
        <v>0.25309090909090909</v>
      </c>
      <c r="O49" s="145">
        <v>0.75927272727272732</v>
      </c>
      <c r="P49" s="144">
        <v>0.18981818181818183</v>
      </c>
      <c r="Q49" s="144">
        <v>0.25309090909090909</v>
      </c>
    </row>
    <row r="50" spans="1:17" s="146" customFormat="1" ht="24.95" customHeight="1" x14ac:dyDescent="0.25">
      <c r="A50" s="139">
        <v>40</v>
      </c>
      <c r="B50" s="148" t="s">
        <v>185</v>
      </c>
      <c r="C50" s="141">
        <v>1</v>
      </c>
      <c r="D50" s="141">
        <v>700</v>
      </c>
      <c r="E50" s="142">
        <v>11</v>
      </c>
      <c r="F50" s="142">
        <v>20.97</v>
      </c>
      <c r="G50" s="143"/>
      <c r="H50" s="143"/>
      <c r="I50" s="143"/>
      <c r="J50" s="143"/>
      <c r="K50" s="143"/>
      <c r="L50" s="143"/>
      <c r="M50" s="144">
        <v>0.54811739999999998</v>
      </c>
      <c r="N50" s="144">
        <v>0.43849391999999998</v>
      </c>
      <c r="O50" s="145">
        <v>1.3154817599999999</v>
      </c>
      <c r="P50" s="144">
        <v>0.32887043999999999</v>
      </c>
      <c r="Q50" s="144">
        <v>0.43849391999999998</v>
      </c>
    </row>
    <row r="51" spans="1:17" s="146" customFormat="1" ht="24.95" customHeight="1" x14ac:dyDescent="0.25">
      <c r="A51" s="139">
        <v>41</v>
      </c>
      <c r="B51" s="148" t="s">
        <v>186</v>
      </c>
      <c r="C51" s="141">
        <v>1</v>
      </c>
      <c r="D51" s="141">
        <v>700</v>
      </c>
      <c r="E51" s="142">
        <v>11</v>
      </c>
      <c r="F51" s="142">
        <v>16.27</v>
      </c>
      <c r="G51" s="143"/>
      <c r="H51" s="143"/>
      <c r="I51" s="143"/>
      <c r="J51" s="143"/>
      <c r="K51" s="143"/>
      <c r="L51" s="143"/>
      <c r="M51" s="144">
        <v>0.42893636363636362</v>
      </c>
      <c r="N51" s="144">
        <v>0.3431490909090909</v>
      </c>
      <c r="O51" s="145">
        <v>1.0294472727272728</v>
      </c>
      <c r="P51" s="144">
        <v>0.25736181818181819</v>
      </c>
      <c r="Q51" s="144">
        <v>0.3431490909090909</v>
      </c>
    </row>
    <row r="52" spans="1:17" s="146" customFormat="1" ht="24.95" customHeight="1" x14ac:dyDescent="0.25">
      <c r="A52" s="139">
        <v>42</v>
      </c>
      <c r="B52" s="148" t="s">
        <v>145</v>
      </c>
      <c r="C52" s="141">
        <v>1</v>
      </c>
      <c r="D52" s="141">
        <v>1800</v>
      </c>
      <c r="E52" s="142">
        <v>37</v>
      </c>
      <c r="F52" s="142">
        <v>74.22</v>
      </c>
      <c r="G52" s="143"/>
      <c r="H52" s="143"/>
      <c r="I52" s="143"/>
      <c r="J52" s="143"/>
      <c r="K52" s="143"/>
      <c r="L52" s="143"/>
      <c r="M52" s="144">
        <v>0.97729686486486489</v>
      </c>
      <c r="N52" s="144">
        <v>0.46537945945945952</v>
      </c>
      <c r="O52" s="145">
        <v>1.3961383783783785</v>
      </c>
      <c r="P52" s="144">
        <v>0.34903459459459463</v>
      </c>
      <c r="Q52" s="144">
        <v>0.51191740540540542</v>
      </c>
    </row>
    <row r="53" spans="1:17" s="146" customFormat="1" ht="24.95" customHeight="1" x14ac:dyDescent="0.25">
      <c r="A53" s="139">
        <v>43</v>
      </c>
      <c r="B53" s="148" t="s">
        <v>146</v>
      </c>
      <c r="C53" s="141">
        <v>1</v>
      </c>
      <c r="D53" s="141">
        <v>1200</v>
      </c>
      <c r="E53" s="142">
        <v>22</v>
      </c>
      <c r="F53" s="142">
        <v>43</v>
      </c>
      <c r="G53" s="143"/>
      <c r="H53" s="143"/>
      <c r="I53" s="143"/>
      <c r="J53" s="143"/>
      <c r="K53" s="143"/>
      <c r="L53" s="143"/>
      <c r="M53" s="144">
        <v>0.83889090909090913</v>
      </c>
      <c r="N53" s="144">
        <v>0.45345454545454544</v>
      </c>
      <c r="O53" s="145">
        <v>1.3603636363636364</v>
      </c>
      <c r="P53" s="144">
        <v>0.34009090909090911</v>
      </c>
      <c r="Q53" s="144">
        <v>0.49880000000000002</v>
      </c>
    </row>
    <row r="54" spans="1:17" s="146" customFormat="1" ht="24.95" customHeight="1" x14ac:dyDescent="0.25">
      <c r="A54" s="139">
        <v>44</v>
      </c>
      <c r="B54" s="148" t="s">
        <v>187</v>
      </c>
      <c r="C54" s="141">
        <v>1</v>
      </c>
      <c r="D54" s="141">
        <v>1200</v>
      </c>
      <c r="E54" s="142">
        <v>22</v>
      </c>
      <c r="F54" s="142">
        <v>65</v>
      </c>
      <c r="G54" s="143"/>
      <c r="H54" s="143"/>
      <c r="I54" s="143"/>
      <c r="J54" s="143"/>
      <c r="K54" s="143"/>
      <c r="L54" s="143"/>
      <c r="M54" s="144">
        <v>1.2680909090909092</v>
      </c>
      <c r="N54" s="144">
        <v>0.68545454545454554</v>
      </c>
      <c r="O54" s="145">
        <v>2.0563636363636366</v>
      </c>
      <c r="P54" s="144">
        <v>0.51409090909090915</v>
      </c>
      <c r="Q54" s="144">
        <v>0.75400000000000011</v>
      </c>
    </row>
    <row r="55" spans="1:17" s="146" customFormat="1" ht="24.95" customHeight="1" x14ac:dyDescent="0.25">
      <c r="A55" s="139">
        <v>45</v>
      </c>
      <c r="B55" s="148" t="s">
        <v>144</v>
      </c>
      <c r="C55" s="141">
        <v>1</v>
      </c>
      <c r="D55" s="141">
        <v>1200</v>
      </c>
      <c r="E55" s="142">
        <v>22</v>
      </c>
      <c r="F55" s="142">
        <v>53</v>
      </c>
      <c r="G55" s="143"/>
      <c r="H55" s="143"/>
      <c r="I55" s="143"/>
      <c r="J55" s="143"/>
      <c r="K55" s="143"/>
      <c r="L55" s="143"/>
      <c r="M55" s="144">
        <v>1.0339818181818181</v>
      </c>
      <c r="N55" s="144">
        <v>0.55890909090909091</v>
      </c>
      <c r="O55" s="145">
        <v>1.6767272727272726</v>
      </c>
      <c r="P55" s="144">
        <v>0.41918181818181816</v>
      </c>
      <c r="Q55" s="144">
        <v>0.61480000000000001</v>
      </c>
    </row>
    <row r="56" spans="1:17" s="146" customFormat="1" ht="24.95" customHeight="1" x14ac:dyDescent="0.25">
      <c r="A56" s="139">
        <v>46</v>
      </c>
      <c r="B56" s="148" t="s">
        <v>153</v>
      </c>
      <c r="C56" s="141">
        <v>1</v>
      </c>
      <c r="D56" s="141">
        <v>600</v>
      </c>
      <c r="E56" s="142">
        <v>15</v>
      </c>
      <c r="F56" s="142">
        <v>23.5</v>
      </c>
      <c r="G56" s="143"/>
      <c r="H56" s="143"/>
      <c r="I56" s="143"/>
      <c r="J56" s="143"/>
      <c r="K56" s="143"/>
      <c r="L56" s="143"/>
      <c r="M56" s="144">
        <v>0.45433333333333331</v>
      </c>
      <c r="N56" s="144">
        <v>0.36346666666666666</v>
      </c>
      <c r="O56" s="145">
        <v>1.0904</v>
      </c>
      <c r="P56" s="144">
        <v>0.27260000000000001</v>
      </c>
      <c r="Q56" s="144">
        <v>0.36346666666666666</v>
      </c>
    </row>
    <row r="57" spans="1:17" s="146" customFormat="1" ht="24.95" customHeight="1" x14ac:dyDescent="0.25">
      <c r="A57" s="139">
        <v>47</v>
      </c>
      <c r="B57" s="148" t="s">
        <v>188</v>
      </c>
      <c r="C57" s="141">
        <v>1</v>
      </c>
      <c r="D57" s="141">
        <v>540</v>
      </c>
      <c r="E57" s="142">
        <v>15</v>
      </c>
      <c r="F57" s="142">
        <v>13</v>
      </c>
      <c r="G57" s="143"/>
      <c r="H57" s="143"/>
      <c r="I57" s="143"/>
      <c r="J57" s="143"/>
      <c r="K57" s="143"/>
      <c r="L57" s="143"/>
      <c r="M57" s="144">
        <v>0.25133333333333335</v>
      </c>
      <c r="N57" s="144">
        <v>0.20106666666666667</v>
      </c>
      <c r="O57" s="145">
        <v>0.60319999999999996</v>
      </c>
      <c r="P57" s="144">
        <v>0.15079999999999999</v>
      </c>
      <c r="Q57" s="144">
        <v>0.22117333333333333</v>
      </c>
    </row>
    <row r="58" spans="1:17" s="146" customFormat="1" ht="24.95" customHeight="1" x14ac:dyDescent="0.25">
      <c r="A58" s="139">
        <v>48</v>
      </c>
      <c r="B58" s="148" t="s">
        <v>189</v>
      </c>
      <c r="C58" s="141">
        <v>1</v>
      </c>
      <c r="D58" s="141">
        <v>1200</v>
      </c>
      <c r="E58" s="142">
        <v>22</v>
      </c>
      <c r="F58" s="142">
        <v>97.07</v>
      </c>
      <c r="G58" s="143"/>
      <c r="H58" s="143"/>
      <c r="I58" s="143"/>
      <c r="J58" s="143"/>
      <c r="K58" s="143"/>
      <c r="L58" s="143"/>
      <c r="M58" s="144">
        <v>1.8742067589090912</v>
      </c>
      <c r="N58" s="144">
        <v>1.0130847345454546</v>
      </c>
      <c r="O58" s="145">
        <v>3.0392542036363639</v>
      </c>
      <c r="P58" s="144">
        <v>0.75981355090909097</v>
      </c>
      <c r="Q58" s="144">
        <v>1.1143932080000001</v>
      </c>
    </row>
    <row r="59" spans="1:17" s="146" customFormat="1" ht="24.95" customHeight="1" x14ac:dyDescent="0.25">
      <c r="A59" s="139">
        <v>49</v>
      </c>
      <c r="B59" s="148" t="s">
        <v>143</v>
      </c>
      <c r="C59" s="141">
        <v>1</v>
      </c>
      <c r="D59" s="141">
        <v>1200</v>
      </c>
      <c r="E59" s="142">
        <v>22</v>
      </c>
      <c r="F59" s="142">
        <v>87.640000000000015</v>
      </c>
      <c r="G59" s="143"/>
      <c r="H59" s="143"/>
      <c r="I59" s="143"/>
      <c r="J59" s="143"/>
      <c r="K59" s="143"/>
      <c r="L59" s="143"/>
      <c r="M59" s="144">
        <v>1.6655066981818183</v>
      </c>
      <c r="N59" s="144">
        <v>0.90027389090909093</v>
      </c>
      <c r="O59" s="145">
        <v>2.7008216727272729</v>
      </c>
      <c r="P59" s="144">
        <v>0.67520541818181823</v>
      </c>
      <c r="Q59" s="144">
        <v>0.99030128000000006</v>
      </c>
    </row>
    <row r="60" spans="1:17" s="146" customFormat="1" ht="24.95" customHeight="1" x14ac:dyDescent="0.25">
      <c r="A60" s="139">
        <v>50</v>
      </c>
      <c r="B60" s="148" t="s">
        <v>190</v>
      </c>
      <c r="C60" s="141">
        <v>1</v>
      </c>
      <c r="D60" s="141">
        <v>1800</v>
      </c>
      <c r="E60" s="142">
        <v>37</v>
      </c>
      <c r="F60" s="142">
        <v>44.74</v>
      </c>
      <c r="G60" s="143"/>
      <c r="H60" s="143"/>
      <c r="I60" s="143"/>
      <c r="J60" s="143"/>
      <c r="K60" s="143"/>
      <c r="L60" s="143"/>
      <c r="M60" s="144">
        <v>0.57025732929729733</v>
      </c>
      <c r="N60" s="144">
        <v>0.27155110918918923</v>
      </c>
      <c r="O60" s="145">
        <v>0.8146533275675677</v>
      </c>
      <c r="P60" s="144">
        <v>0.20366333189189192</v>
      </c>
      <c r="Q60" s="144">
        <v>0.29870622010810816</v>
      </c>
    </row>
    <row r="61" spans="1:17" s="146" customFormat="1" ht="24.95" customHeight="1" x14ac:dyDescent="0.25">
      <c r="A61" s="139">
        <v>51</v>
      </c>
      <c r="B61" s="148" t="s">
        <v>157</v>
      </c>
      <c r="C61" s="141">
        <v>1</v>
      </c>
      <c r="D61" s="141">
        <v>1200</v>
      </c>
      <c r="E61" s="142">
        <v>22</v>
      </c>
      <c r="F61" s="142">
        <v>73</v>
      </c>
      <c r="G61" s="143"/>
      <c r="H61" s="143"/>
      <c r="I61" s="143"/>
      <c r="J61" s="143"/>
      <c r="K61" s="143"/>
      <c r="L61" s="143"/>
      <c r="M61" s="144">
        <v>1.4241636363636365</v>
      </c>
      <c r="N61" s="144">
        <v>0.76981818181818185</v>
      </c>
      <c r="O61" s="145">
        <v>2.3094545454545456</v>
      </c>
      <c r="P61" s="144">
        <v>0.57736363636363641</v>
      </c>
      <c r="Q61" s="144">
        <v>0.84680000000000011</v>
      </c>
    </row>
    <row r="62" spans="1:17" s="146" customFormat="1" ht="24.95" customHeight="1" x14ac:dyDescent="0.25">
      <c r="A62" s="139">
        <v>52</v>
      </c>
      <c r="B62" s="148" t="s">
        <v>191</v>
      </c>
      <c r="C62" s="141">
        <v>1</v>
      </c>
      <c r="D62" s="141">
        <v>1200</v>
      </c>
      <c r="E62" s="142">
        <v>22</v>
      </c>
      <c r="F62" s="142">
        <v>62.24</v>
      </c>
      <c r="G62" s="143"/>
      <c r="H62" s="143"/>
      <c r="I62" s="143"/>
      <c r="J62" s="143"/>
      <c r="K62" s="143"/>
      <c r="L62" s="143"/>
      <c r="M62" s="144">
        <v>1.2142458181818183</v>
      </c>
      <c r="N62" s="144">
        <v>0.65634909090909099</v>
      </c>
      <c r="O62" s="145">
        <v>1.9690472727272728</v>
      </c>
      <c r="P62" s="144">
        <v>0.49226181818181819</v>
      </c>
      <c r="Q62" s="144">
        <v>0.72198400000000007</v>
      </c>
    </row>
    <row r="63" spans="1:17" s="146" customFormat="1" ht="24.95" customHeight="1" x14ac:dyDescent="0.25">
      <c r="A63" s="139">
        <v>53</v>
      </c>
      <c r="B63" s="148" t="s">
        <v>192</v>
      </c>
      <c r="C63" s="141">
        <v>1</v>
      </c>
      <c r="D63" s="141">
        <v>1800</v>
      </c>
      <c r="E63" s="142">
        <v>33</v>
      </c>
      <c r="F63" s="142">
        <v>140</v>
      </c>
      <c r="G63" s="143"/>
      <c r="H63" s="143"/>
      <c r="I63" s="143"/>
      <c r="J63" s="143"/>
      <c r="K63" s="143"/>
      <c r="L63" s="143"/>
      <c r="M63" s="144">
        <v>2.0669090909090908</v>
      </c>
      <c r="N63" s="144">
        <v>0.98424242424242425</v>
      </c>
      <c r="O63" s="145">
        <v>2.9527272727272726</v>
      </c>
      <c r="P63" s="144">
        <v>0.73818181818181816</v>
      </c>
      <c r="Q63" s="144">
        <v>1.0826666666666667</v>
      </c>
    </row>
    <row r="64" spans="1:17" s="146" customFormat="1" ht="24.95" customHeight="1" x14ac:dyDescent="0.25">
      <c r="A64" s="139">
        <v>54</v>
      </c>
      <c r="B64" s="148" t="s">
        <v>193</v>
      </c>
      <c r="C64" s="141">
        <v>1</v>
      </c>
      <c r="D64" s="141">
        <v>1200</v>
      </c>
      <c r="E64" s="142">
        <v>22</v>
      </c>
      <c r="F64" s="142">
        <v>38</v>
      </c>
      <c r="G64" s="143"/>
      <c r="H64" s="143"/>
      <c r="I64" s="143"/>
      <c r="J64" s="143"/>
      <c r="K64" s="143"/>
      <c r="L64" s="143"/>
      <c r="M64" s="144">
        <v>0.74134545454545464</v>
      </c>
      <c r="N64" s="144">
        <v>0.40072727272727277</v>
      </c>
      <c r="O64" s="145">
        <v>1.2021818181818182</v>
      </c>
      <c r="P64" s="144">
        <v>0.30054545454545456</v>
      </c>
      <c r="Q64" s="144">
        <v>0.44080000000000003</v>
      </c>
    </row>
    <row r="65" spans="1:31" s="146" customFormat="1" ht="24.95" customHeight="1" x14ac:dyDescent="0.25">
      <c r="A65" s="139">
        <v>55</v>
      </c>
      <c r="B65" s="148" t="s">
        <v>194</v>
      </c>
      <c r="C65" s="141">
        <v>1</v>
      </c>
      <c r="D65" s="141">
        <v>1200</v>
      </c>
      <c r="E65" s="142">
        <v>22</v>
      </c>
      <c r="F65" s="142">
        <v>9</v>
      </c>
      <c r="G65" s="143"/>
      <c r="H65" s="143"/>
      <c r="I65" s="143"/>
      <c r="J65" s="143"/>
      <c r="K65" s="143"/>
      <c r="L65" s="143"/>
      <c r="M65" s="144">
        <v>0.17558181818181817</v>
      </c>
      <c r="N65" s="144">
        <v>9.4909090909090915E-2</v>
      </c>
      <c r="O65" s="145">
        <v>0.28472727272727272</v>
      </c>
      <c r="P65" s="144">
        <v>7.1181818181818179E-2</v>
      </c>
      <c r="Q65" s="144">
        <v>0.10440000000000001</v>
      </c>
    </row>
    <row r="66" spans="1:31" s="146" customFormat="1" ht="24.95" customHeight="1" x14ac:dyDescent="0.25">
      <c r="A66" s="139">
        <v>56</v>
      </c>
      <c r="B66" s="148" t="s">
        <v>156</v>
      </c>
      <c r="C66" s="141">
        <v>1</v>
      </c>
      <c r="D66" s="141">
        <v>1200</v>
      </c>
      <c r="E66" s="142">
        <v>22</v>
      </c>
      <c r="F66" s="142">
        <v>28</v>
      </c>
      <c r="G66" s="143"/>
      <c r="H66" s="143"/>
      <c r="I66" s="143"/>
      <c r="J66" s="143"/>
      <c r="K66" s="143"/>
      <c r="L66" s="143"/>
      <c r="M66" s="144">
        <v>0.54625454545454544</v>
      </c>
      <c r="N66" s="144">
        <v>0.29527272727272724</v>
      </c>
      <c r="O66" s="145">
        <v>0.88581818181818173</v>
      </c>
      <c r="P66" s="144">
        <v>0.22145454545454543</v>
      </c>
      <c r="Q66" s="144">
        <v>0.32479999999999998</v>
      </c>
    </row>
    <row r="67" spans="1:31" s="146" customFormat="1" ht="24.95" customHeight="1" x14ac:dyDescent="0.25">
      <c r="A67" s="139">
        <v>57</v>
      </c>
      <c r="B67" s="148" t="s">
        <v>195</v>
      </c>
      <c r="C67" s="141">
        <v>1</v>
      </c>
      <c r="D67" s="141">
        <v>1200</v>
      </c>
      <c r="E67" s="142">
        <v>22</v>
      </c>
      <c r="F67" s="142">
        <v>21</v>
      </c>
      <c r="G67" s="143"/>
      <c r="H67" s="143"/>
      <c r="I67" s="143"/>
      <c r="J67" s="143"/>
      <c r="K67" s="143"/>
      <c r="L67" s="143"/>
      <c r="M67" s="144">
        <v>0.40969090909090911</v>
      </c>
      <c r="N67" s="144">
        <v>0.22145454545454546</v>
      </c>
      <c r="O67" s="145">
        <v>0.66436363636363638</v>
      </c>
      <c r="P67" s="144">
        <v>0.16609090909090909</v>
      </c>
      <c r="Q67" s="144">
        <v>0.24360000000000004</v>
      </c>
    </row>
    <row r="68" spans="1:31" s="146" customFormat="1" ht="24.95" customHeight="1" x14ac:dyDescent="0.25">
      <c r="A68" s="139">
        <v>58</v>
      </c>
      <c r="B68" s="148" t="s">
        <v>154</v>
      </c>
      <c r="C68" s="141">
        <v>1</v>
      </c>
      <c r="D68" s="141">
        <v>1200</v>
      </c>
      <c r="E68" s="142">
        <v>22</v>
      </c>
      <c r="F68" s="142">
        <v>77.539999999999992</v>
      </c>
      <c r="G68" s="143"/>
      <c r="H68" s="143"/>
      <c r="I68" s="143"/>
      <c r="J68" s="143"/>
      <c r="K68" s="143"/>
      <c r="L68" s="143"/>
      <c r="M68" s="144">
        <v>1.5011913799999999</v>
      </c>
      <c r="N68" s="144">
        <v>0.81145479999999992</v>
      </c>
      <c r="O68" s="145">
        <v>2.4343643999999998</v>
      </c>
      <c r="P68" s="144">
        <v>0.60859109999999994</v>
      </c>
      <c r="Q68" s="144">
        <v>0.89260027999999991</v>
      </c>
    </row>
    <row r="69" spans="1:31" s="146" customFormat="1" ht="24.95" customHeight="1" x14ac:dyDescent="0.25">
      <c r="A69" s="139">
        <v>59</v>
      </c>
      <c r="B69" s="148" t="s">
        <v>152</v>
      </c>
      <c r="C69" s="141">
        <v>1</v>
      </c>
      <c r="D69" s="141">
        <v>1200</v>
      </c>
      <c r="E69" s="142">
        <v>22</v>
      </c>
      <c r="F69" s="142">
        <v>123.75</v>
      </c>
      <c r="G69" s="143"/>
      <c r="H69" s="143"/>
      <c r="I69" s="143"/>
      <c r="J69" s="143"/>
      <c r="K69" s="143"/>
      <c r="L69" s="143"/>
      <c r="M69" s="144">
        <v>2.4056816072727276</v>
      </c>
      <c r="N69" s="144">
        <v>1.3003684363636365</v>
      </c>
      <c r="O69" s="145">
        <v>3.9011053090909091</v>
      </c>
      <c r="P69" s="144">
        <v>0.97527632727272728</v>
      </c>
      <c r="Q69" s="144">
        <v>1.4304052800000002</v>
      </c>
    </row>
    <row r="70" spans="1:31" s="146" customFormat="1" ht="24.95" customHeight="1" x14ac:dyDescent="0.25">
      <c r="A70" s="139">
        <v>60</v>
      </c>
      <c r="B70" s="148" t="s">
        <v>155</v>
      </c>
      <c r="C70" s="141">
        <v>1</v>
      </c>
      <c r="D70" s="141">
        <v>1200</v>
      </c>
      <c r="E70" s="142">
        <v>22</v>
      </c>
      <c r="F70" s="142">
        <v>48.71</v>
      </c>
      <c r="G70" s="143"/>
      <c r="H70" s="143"/>
      <c r="I70" s="143"/>
      <c r="J70" s="143"/>
      <c r="K70" s="143"/>
      <c r="L70" s="143"/>
      <c r="M70" s="144">
        <v>0.93907750436363635</v>
      </c>
      <c r="N70" s="144">
        <v>0.50760946181818178</v>
      </c>
      <c r="O70" s="145">
        <v>1.5228283854545455</v>
      </c>
      <c r="P70" s="144">
        <v>0.38070709636363637</v>
      </c>
      <c r="Q70" s="144">
        <v>0.55837040800000004</v>
      </c>
    </row>
    <row r="71" spans="1:31" s="146" customFormat="1" ht="24.95" customHeight="1" x14ac:dyDescent="0.25">
      <c r="A71" s="139">
        <v>61</v>
      </c>
      <c r="B71" s="148" t="s">
        <v>196</v>
      </c>
      <c r="C71" s="141">
        <v>1</v>
      </c>
      <c r="D71" s="141">
        <v>1200</v>
      </c>
      <c r="E71" s="142">
        <v>22</v>
      </c>
      <c r="F71" s="142">
        <v>76</v>
      </c>
      <c r="G71" s="143"/>
      <c r="H71" s="143"/>
      <c r="I71" s="143"/>
      <c r="J71" s="143"/>
      <c r="K71" s="143"/>
      <c r="L71" s="143"/>
      <c r="M71" s="144">
        <v>1.4826909090909093</v>
      </c>
      <c r="N71" s="144">
        <v>0.80145454545454553</v>
      </c>
      <c r="O71" s="145">
        <v>2.4043636363636365</v>
      </c>
      <c r="P71" s="144">
        <v>0.60109090909090912</v>
      </c>
      <c r="Q71" s="144">
        <v>0.88160000000000005</v>
      </c>
    </row>
    <row r="72" spans="1:31" s="146" customFormat="1" ht="24.95" customHeight="1" x14ac:dyDescent="0.25">
      <c r="A72" s="139">
        <v>62</v>
      </c>
      <c r="B72" s="148" t="s">
        <v>161</v>
      </c>
      <c r="C72" s="141">
        <v>1</v>
      </c>
      <c r="D72" s="141">
        <v>1200</v>
      </c>
      <c r="E72" s="142">
        <v>22</v>
      </c>
      <c r="F72" s="142">
        <v>165</v>
      </c>
      <c r="G72" s="143"/>
      <c r="H72" s="143"/>
      <c r="I72" s="143"/>
      <c r="J72" s="143"/>
      <c r="K72" s="143"/>
      <c r="L72" s="143"/>
      <c r="M72" s="144">
        <v>3.2190000000000003</v>
      </c>
      <c r="N72" s="144">
        <v>1.74</v>
      </c>
      <c r="O72" s="145">
        <v>5.22</v>
      </c>
      <c r="P72" s="144">
        <v>1.3049999999999999</v>
      </c>
      <c r="Q72" s="144">
        <v>1.9140000000000001</v>
      </c>
    </row>
    <row r="73" spans="1:31" s="146" customFormat="1" ht="24.95" customHeight="1" x14ac:dyDescent="0.25">
      <c r="A73" s="139">
        <v>63</v>
      </c>
      <c r="B73" s="148" t="s">
        <v>197</v>
      </c>
      <c r="C73" s="141">
        <v>1</v>
      </c>
      <c r="D73" s="141">
        <v>1200</v>
      </c>
      <c r="E73" s="142">
        <v>22</v>
      </c>
      <c r="F73" s="142">
        <v>35.200000000000003</v>
      </c>
      <c r="G73" s="143"/>
      <c r="H73" s="143"/>
      <c r="I73" s="143"/>
      <c r="J73" s="143"/>
      <c r="K73" s="143"/>
      <c r="L73" s="143"/>
      <c r="M73" s="144">
        <v>0.68638678472727266</v>
      </c>
      <c r="N73" s="144">
        <v>0.37101988363636362</v>
      </c>
      <c r="O73" s="145">
        <v>1.1130596509090909</v>
      </c>
      <c r="P73" s="144">
        <v>0.27826491272727272</v>
      </c>
      <c r="Q73" s="144">
        <v>0.408121872</v>
      </c>
    </row>
    <row r="74" spans="1:31" s="146" customFormat="1" ht="24.95" customHeight="1" x14ac:dyDescent="0.25">
      <c r="A74" s="139">
        <v>64</v>
      </c>
      <c r="B74" s="148" t="s">
        <v>198</v>
      </c>
      <c r="C74" s="141">
        <v>1</v>
      </c>
      <c r="D74" s="141">
        <v>1800</v>
      </c>
      <c r="E74" s="142">
        <v>37</v>
      </c>
      <c r="F74" s="142">
        <v>65.900000000000006</v>
      </c>
      <c r="G74" s="143"/>
      <c r="H74" s="143"/>
      <c r="I74" s="143"/>
      <c r="J74" s="143"/>
      <c r="K74" s="143"/>
      <c r="L74" s="143"/>
      <c r="M74" s="144">
        <v>0.86629690378378366</v>
      </c>
      <c r="N74" s="144">
        <v>0.41252233513513514</v>
      </c>
      <c r="O74" s="145">
        <v>1.2375670054054053</v>
      </c>
      <c r="P74" s="144">
        <v>0.30939175135135133</v>
      </c>
      <c r="Q74" s="144">
        <v>0.45377456864864862</v>
      </c>
    </row>
    <row r="75" spans="1:31" s="155" customFormat="1" ht="24.75" customHeight="1" x14ac:dyDescent="0.25">
      <c r="A75" s="149"/>
      <c r="B75" s="150" t="s">
        <v>82</v>
      </c>
      <c r="C75" s="151"/>
      <c r="D75" s="151"/>
      <c r="E75" s="151"/>
      <c r="F75" s="152">
        <f>SUM(F11:F74)</f>
        <v>3594.5299999999993</v>
      </c>
      <c r="G75" s="153"/>
      <c r="H75" s="153"/>
      <c r="I75" s="153"/>
      <c r="J75" s="153"/>
      <c r="K75" s="153"/>
      <c r="L75" s="153"/>
      <c r="M75" s="154">
        <f>SUM(M11:M74)</f>
        <v>69.117744708723976</v>
      </c>
      <c r="N75" s="154">
        <f t="shared" ref="N75:Q75" si="0">SUM(N11:N74)</f>
        <v>39.554820320471748</v>
      </c>
      <c r="O75" s="154">
        <f t="shared" si="0"/>
        <v>116.86017587050613</v>
      </c>
      <c r="P75" s="154">
        <f t="shared" si="0"/>
        <v>29.215043967626531</v>
      </c>
      <c r="Q75" s="154">
        <f t="shared" si="0"/>
        <v>42.143805786312875</v>
      </c>
    </row>
    <row r="76" spans="1:31" s="155" customFormat="1" ht="27" hidden="1" customHeight="1" x14ac:dyDescent="0.25">
      <c r="A76" s="339" t="s">
        <v>92</v>
      </c>
      <c r="B76" s="340"/>
      <c r="C76" s="340"/>
      <c r="D76" s="340"/>
      <c r="E76" s="340"/>
      <c r="F76" s="340"/>
      <c r="G76" s="340"/>
      <c r="H76" s="340"/>
      <c r="I76" s="340"/>
      <c r="J76" s="340"/>
      <c r="K76" s="340"/>
      <c r="L76" s="340"/>
      <c r="M76" s="340"/>
      <c r="N76" s="340"/>
      <c r="O76" s="340"/>
      <c r="P76" s="340"/>
      <c r="Q76" s="340"/>
    </row>
    <row r="77" spans="1:31" s="159" customFormat="1" ht="34.5" hidden="1" customHeight="1" x14ac:dyDescent="0.25">
      <c r="A77" s="156" t="s">
        <v>0</v>
      </c>
      <c r="B77" s="156" t="s">
        <v>30</v>
      </c>
      <c r="C77" s="173" t="s">
        <v>85</v>
      </c>
      <c r="D77" s="173" t="s">
        <v>31</v>
      </c>
      <c r="E77" s="154" t="s">
        <v>86</v>
      </c>
      <c r="F77" s="108" t="s">
        <v>87</v>
      </c>
      <c r="G77" s="154"/>
      <c r="H77" s="154"/>
      <c r="I77" s="154"/>
      <c r="J77" s="154"/>
      <c r="K77" s="154"/>
      <c r="L77" s="154" t="s">
        <v>87</v>
      </c>
      <c r="M77" s="154" t="s">
        <v>88</v>
      </c>
      <c r="N77" s="157" t="s">
        <v>29</v>
      </c>
      <c r="P77" s="158"/>
      <c r="Q77" s="158"/>
      <c r="S77" s="106"/>
      <c r="T77" s="106"/>
      <c r="U77" s="106"/>
      <c r="V77" s="110"/>
      <c r="W77" s="110"/>
      <c r="X77" s="110"/>
      <c r="Y77" s="110"/>
      <c r="Z77" s="110"/>
      <c r="AA77" s="110"/>
      <c r="AB77" s="110"/>
      <c r="AD77" s="110"/>
      <c r="AE77" s="188"/>
    </row>
    <row r="78" spans="1:31" s="159" customFormat="1" ht="27" hidden="1" customHeight="1" x14ac:dyDescent="0.25">
      <c r="A78" s="136" t="s">
        <v>7</v>
      </c>
      <c r="B78" s="166" t="s">
        <v>199</v>
      </c>
      <c r="C78" s="167"/>
      <c r="D78" s="167"/>
      <c r="E78" s="167"/>
      <c r="F78" s="167"/>
      <c r="G78" s="167"/>
      <c r="H78" s="167"/>
      <c r="I78" s="167"/>
      <c r="J78" s="167"/>
      <c r="K78" s="168"/>
      <c r="L78" s="154"/>
      <c r="M78" s="154"/>
      <c r="N78" s="157"/>
      <c r="P78" s="158"/>
      <c r="Q78" s="158"/>
    </row>
    <row r="79" spans="1:31" s="155" customFormat="1" ht="24.95" hidden="1" customHeight="1" x14ac:dyDescent="0.25">
      <c r="A79" s="139">
        <v>1</v>
      </c>
      <c r="B79" s="140" t="s">
        <v>200</v>
      </c>
      <c r="C79" s="172">
        <v>1</v>
      </c>
      <c r="D79" s="172" t="s">
        <v>228</v>
      </c>
      <c r="E79" s="120">
        <v>0.16999999999999998</v>
      </c>
      <c r="F79" s="120">
        <v>0.1</v>
      </c>
      <c r="G79" s="153"/>
      <c r="H79" s="153"/>
      <c r="I79" s="153"/>
      <c r="J79" s="153"/>
      <c r="K79" s="153"/>
      <c r="L79" s="153"/>
      <c r="M79" s="120">
        <v>0.18</v>
      </c>
      <c r="N79" s="121">
        <v>0.12</v>
      </c>
      <c r="P79" s="162"/>
      <c r="Q79" s="162"/>
    </row>
    <row r="80" spans="1:31" s="155" customFormat="1" ht="24.95" hidden="1" customHeight="1" x14ac:dyDescent="0.25">
      <c r="A80" s="139">
        <v>2</v>
      </c>
      <c r="B80" s="140" t="s">
        <v>201</v>
      </c>
      <c r="C80" s="172">
        <v>1</v>
      </c>
      <c r="D80" s="172" t="s">
        <v>229</v>
      </c>
      <c r="E80" s="120">
        <v>0.89</v>
      </c>
      <c r="F80" s="120">
        <v>0.3</v>
      </c>
      <c r="G80" s="153"/>
      <c r="H80" s="153"/>
      <c r="I80" s="153"/>
      <c r="J80" s="153"/>
      <c r="K80" s="153"/>
      <c r="L80" s="153"/>
      <c r="M80" s="120">
        <v>0.78</v>
      </c>
      <c r="N80" s="121">
        <v>1</v>
      </c>
      <c r="P80" s="162"/>
      <c r="Q80" s="162"/>
    </row>
    <row r="81" spans="1:17" s="155" customFormat="1" ht="24.95" hidden="1" customHeight="1" x14ac:dyDescent="0.25">
      <c r="A81" s="139">
        <v>3</v>
      </c>
      <c r="B81" s="140" t="s">
        <v>202</v>
      </c>
      <c r="C81" s="172">
        <v>1</v>
      </c>
      <c r="D81" s="172" t="s">
        <v>229</v>
      </c>
      <c r="E81" s="120">
        <v>0.89</v>
      </c>
      <c r="F81" s="120">
        <v>0.3</v>
      </c>
      <c r="G81" s="153"/>
      <c r="H81" s="153"/>
      <c r="I81" s="153"/>
      <c r="J81" s="153"/>
      <c r="K81" s="153"/>
      <c r="L81" s="153"/>
      <c r="M81" s="120">
        <v>0.78</v>
      </c>
      <c r="N81" s="121">
        <v>1</v>
      </c>
      <c r="P81" s="162"/>
      <c r="Q81" s="162"/>
    </row>
    <row r="82" spans="1:17" s="155" customFormat="1" ht="24.95" hidden="1" customHeight="1" x14ac:dyDescent="0.25">
      <c r="A82" s="139">
        <v>4</v>
      </c>
      <c r="B82" s="140" t="s">
        <v>203</v>
      </c>
      <c r="C82" s="172">
        <v>2</v>
      </c>
      <c r="D82" s="172" t="s">
        <v>230</v>
      </c>
      <c r="E82" s="120">
        <v>6.3000000000000007</v>
      </c>
      <c r="F82" s="120">
        <v>1.52</v>
      </c>
      <c r="G82" s="153"/>
      <c r="H82" s="153"/>
      <c r="I82" s="153"/>
      <c r="J82" s="153"/>
      <c r="K82" s="153"/>
      <c r="L82" s="153"/>
      <c r="M82" s="120">
        <v>6</v>
      </c>
      <c r="N82" s="121">
        <v>6</v>
      </c>
      <c r="P82" s="162"/>
      <c r="Q82" s="162"/>
    </row>
    <row r="83" spans="1:17" s="155" customFormat="1" ht="24.95" hidden="1" customHeight="1" x14ac:dyDescent="0.25">
      <c r="A83" s="139">
        <v>5</v>
      </c>
      <c r="B83" s="140" t="s">
        <v>163</v>
      </c>
      <c r="C83" s="172">
        <v>1</v>
      </c>
      <c r="D83" s="172" t="s">
        <v>229</v>
      </c>
      <c r="E83" s="120">
        <v>0.89</v>
      </c>
      <c r="F83" s="120">
        <v>0.3</v>
      </c>
      <c r="G83" s="153"/>
      <c r="H83" s="153"/>
      <c r="I83" s="153"/>
      <c r="J83" s="153"/>
      <c r="K83" s="153"/>
      <c r="L83" s="153"/>
      <c r="M83" s="120">
        <v>0.78</v>
      </c>
      <c r="N83" s="121">
        <v>1</v>
      </c>
      <c r="P83" s="162"/>
      <c r="Q83" s="162"/>
    </row>
    <row r="84" spans="1:17" s="155" customFormat="1" ht="24.95" hidden="1" customHeight="1" x14ac:dyDescent="0.25">
      <c r="A84" s="139">
        <v>6</v>
      </c>
      <c r="B84" s="140" t="s">
        <v>204</v>
      </c>
      <c r="C84" s="172">
        <v>1</v>
      </c>
      <c r="D84" s="172" t="s">
        <v>231</v>
      </c>
      <c r="E84" s="120">
        <v>2.0300000000000002</v>
      </c>
      <c r="F84" s="120">
        <v>0.44</v>
      </c>
      <c r="G84" s="153"/>
      <c r="H84" s="153"/>
      <c r="I84" s="153"/>
      <c r="J84" s="153"/>
      <c r="K84" s="153"/>
      <c r="L84" s="153"/>
      <c r="M84" s="120">
        <v>3.4000000000000004</v>
      </c>
      <c r="N84" s="121">
        <v>1.3399999999999999</v>
      </c>
      <c r="P84" s="162"/>
      <c r="Q84" s="162"/>
    </row>
    <row r="85" spans="1:17" s="155" customFormat="1" ht="24.95" hidden="1" customHeight="1" x14ac:dyDescent="0.25">
      <c r="A85" s="139">
        <v>7</v>
      </c>
      <c r="B85" s="140" t="s">
        <v>205</v>
      </c>
      <c r="C85" s="172">
        <v>2</v>
      </c>
      <c r="D85" s="172" t="s">
        <v>229</v>
      </c>
      <c r="E85" s="120">
        <v>1.78</v>
      </c>
      <c r="F85" s="120">
        <v>0.6</v>
      </c>
      <c r="G85" s="153"/>
      <c r="H85" s="153"/>
      <c r="I85" s="153"/>
      <c r="J85" s="153"/>
      <c r="K85" s="153"/>
      <c r="L85" s="153"/>
      <c r="M85" s="120">
        <v>1.56</v>
      </c>
      <c r="N85" s="121">
        <v>2</v>
      </c>
      <c r="P85" s="162"/>
      <c r="Q85" s="162"/>
    </row>
    <row r="86" spans="1:17" s="155" customFormat="1" ht="24.95" hidden="1" customHeight="1" x14ac:dyDescent="0.25">
      <c r="A86" s="139">
        <v>8</v>
      </c>
      <c r="B86" s="140" t="s">
        <v>206</v>
      </c>
      <c r="C86" s="172">
        <v>1</v>
      </c>
      <c r="D86" s="172" t="s">
        <v>229</v>
      </c>
      <c r="E86" s="120">
        <v>0.89</v>
      </c>
      <c r="F86" s="120">
        <v>0.3</v>
      </c>
      <c r="G86" s="153"/>
      <c r="H86" s="153"/>
      <c r="I86" s="153"/>
      <c r="J86" s="153"/>
      <c r="K86" s="153"/>
      <c r="L86" s="153"/>
      <c r="M86" s="120">
        <v>0.78</v>
      </c>
      <c r="N86" s="121">
        <v>1</v>
      </c>
      <c r="P86" s="162"/>
      <c r="Q86" s="162"/>
    </row>
    <row r="87" spans="1:17" s="155" customFormat="1" ht="24.95" hidden="1" customHeight="1" x14ac:dyDescent="0.25">
      <c r="A87" s="139">
        <v>9</v>
      </c>
      <c r="B87" s="140" t="s">
        <v>207</v>
      </c>
      <c r="C87" s="172">
        <v>3</v>
      </c>
      <c r="D87" s="172" t="s">
        <v>232</v>
      </c>
      <c r="E87" s="120">
        <v>6.0900000000000007</v>
      </c>
      <c r="F87" s="120">
        <v>1.32</v>
      </c>
      <c r="G87" s="153"/>
      <c r="H87" s="153"/>
      <c r="I87" s="153"/>
      <c r="J87" s="153"/>
      <c r="K87" s="153"/>
      <c r="L87" s="153"/>
      <c r="M87" s="120">
        <v>10.200000000000001</v>
      </c>
      <c r="N87" s="121">
        <v>4.0199999999999996</v>
      </c>
      <c r="P87" s="162"/>
      <c r="Q87" s="162"/>
    </row>
    <row r="88" spans="1:17" s="155" customFormat="1" ht="24.95" hidden="1" customHeight="1" x14ac:dyDescent="0.25">
      <c r="A88" s="139">
        <v>10</v>
      </c>
      <c r="B88" s="140" t="s">
        <v>208</v>
      </c>
      <c r="C88" s="172">
        <v>2</v>
      </c>
      <c r="D88" s="172" t="s">
        <v>233</v>
      </c>
      <c r="E88" s="120">
        <v>3.5999999999999996</v>
      </c>
      <c r="F88" s="120">
        <v>0.8</v>
      </c>
      <c r="G88" s="153"/>
      <c r="H88" s="153"/>
      <c r="I88" s="153"/>
      <c r="J88" s="153"/>
      <c r="K88" s="153"/>
      <c r="L88" s="153"/>
      <c r="M88" s="120">
        <v>6.1</v>
      </c>
      <c r="N88" s="121">
        <v>1.66</v>
      </c>
      <c r="P88" s="162"/>
      <c r="Q88" s="162"/>
    </row>
    <row r="89" spans="1:17" s="155" customFormat="1" ht="24.95" hidden="1" customHeight="1" x14ac:dyDescent="0.25">
      <c r="A89" s="139">
        <v>11</v>
      </c>
      <c r="B89" s="140" t="s">
        <v>209</v>
      </c>
      <c r="C89" s="172">
        <v>1</v>
      </c>
      <c r="D89" s="172" t="s">
        <v>229</v>
      </c>
      <c r="E89" s="120">
        <v>0.89</v>
      </c>
      <c r="F89" s="120">
        <v>0.3</v>
      </c>
      <c r="G89" s="153"/>
      <c r="H89" s="153"/>
      <c r="I89" s="153"/>
      <c r="J89" s="153"/>
      <c r="K89" s="153"/>
      <c r="L89" s="153"/>
      <c r="M89" s="120">
        <v>0.78</v>
      </c>
      <c r="N89" s="121">
        <v>1</v>
      </c>
      <c r="P89" s="162"/>
      <c r="Q89" s="162"/>
    </row>
    <row r="90" spans="1:17" s="155" customFormat="1" ht="24.95" hidden="1" customHeight="1" x14ac:dyDescent="0.25">
      <c r="A90" s="139">
        <v>12</v>
      </c>
      <c r="B90" s="140" t="s">
        <v>210</v>
      </c>
      <c r="C90" s="172">
        <v>1</v>
      </c>
      <c r="D90" s="172" t="s">
        <v>229</v>
      </c>
      <c r="E90" s="120">
        <v>0.89</v>
      </c>
      <c r="F90" s="120">
        <v>0.3</v>
      </c>
      <c r="G90" s="153"/>
      <c r="H90" s="153"/>
      <c r="I90" s="153"/>
      <c r="J90" s="153"/>
      <c r="K90" s="153"/>
      <c r="L90" s="153"/>
      <c r="M90" s="120">
        <v>0.78</v>
      </c>
      <c r="N90" s="121">
        <v>1</v>
      </c>
      <c r="P90" s="162"/>
      <c r="Q90" s="162"/>
    </row>
    <row r="91" spans="1:17" s="155" customFormat="1" ht="24.95" hidden="1" customHeight="1" x14ac:dyDescent="0.25">
      <c r="A91" s="122" t="s">
        <v>9</v>
      </c>
      <c r="B91" s="169" t="s">
        <v>212</v>
      </c>
      <c r="C91" s="170"/>
      <c r="D91" s="170"/>
      <c r="E91" s="170"/>
      <c r="F91" s="170"/>
      <c r="G91" s="170"/>
      <c r="H91" s="170"/>
      <c r="I91" s="170"/>
      <c r="J91" s="170"/>
      <c r="K91" s="171"/>
      <c r="L91" s="153"/>
      <c r="M91" s="153"/>
      <c r="N91" s="161"/>
      <c r="P91" s="162"/>
      <c r="Q91" s="162"/>
    </row>
    <row r="92" spans="1:17" s="155" customFormat="1" ht="24.95" hidden="1" customHeight="1" x14ac:dyDescent="0.25">
      <c r="A92" s="139">
        <v>1</v>
      </c>
      <c r="B92" s="164" t="s">
        <v>213</v>
      </c>
      <c r="C92" s="172">
        <v>1</v>
      </c>
      <c r="D92" s="172" t="s">
        <v>229</v>
      </c>
      <c r="E92" s="120">
        <v>0.62</v>
      </c>
      <c r="F92" s="120">
        <v>0.3</v>
      </c>
      <c r="G92" s="153"/>
      <c r="H92" s="153"/>
      <c r="I92" s="153"/>
      <c r="J92" s="153"/>
      <c r="K92" s="153"/>
      <c r="L92" s="153"/>
      <c r="M92" s="120">
        <v>0.71500000000000008</v>
      </c>
      <c r="N92" s="121">
        <v>1</v>
      </c>
      <c r="P92" s="162"/>
      <c r="Q92" s="162"/>
    </row>
    <row r="93" spans="1:17" s="155" customFormat="1" ht="24.95" hidden="1" customHeight="1" x14ac:dyDescent="0.25">
      <c r="A93" s="139">
        <v>2</v>
      </c>
      <c r="B93" s="164" t="s">
        <v>214</v>
      </c>
      <c r="C93" s="172">
        <v>1</v>
      </c>
      <c r="D93" s="172" t="s">
        <v>233</v>
      </c>
      <c r="E93" s="120">
        <v>1.5899999999999999</v>
      </c>
      <c r="F93" s="120">
        <v>0.4</v>
      </c>
      <c r="G93" s="153"/>
      <c r="H93" s="153"/>
      <c r="I93" s="153"/>
      <c r="J93" s="153"/>
      <c r="K93" s="153"/>
      <c r="L93" s="153"/>
      <c r="M93" s="120">
        <v>2.6500000000000004</v>
      </c>
      <c r="N93" s="121">
        <v>0.83</v>
      </c>
      <c r="P93" s="162"/>
      <c r="Q93" s="162"/>
    </row>
    <row r="94" spans="1:17" s="155" customFormat="1" ht="24.95" hidden="1" customHeight="1" x14ac:dyDescent="0.25">
      <c r="A94" s="139">
        <v>3</v>
      </c>
      <c r="B94" s="164" t="s">
        <v>215</v>
      </c>
      <c r="C94" s="172">
        <v>1</v>
      </c>
      <c r="D94" s="172" t="s">
        <v>229</v>
      </c>
      <c r="E94" s="120">
        <v>0.62</v>
      </c>
      <c r="F94" s="120">
        <v>0.3</v>
      </c>
      <c r="G94" s="153"/>
      <c r="H94" s="153"/>
      <c r="I94" s="153"/>
      <c r="J94" s="153"/>
      <c r="K94" s="153"/>
      <c r="L94" s="153"/>
      <c r="M94" s="120">
        <v>0.71500000000000008</v>
      </c>
      <c r="N94" s="121">
        <v>1</v>
      </c>
      <c r="P94" s="162"/>
      <c r="Q94" s="162"/>
    </row>
    <row r="95" spans="1:17" s="155" customFormat="1" ht="24.95" hidden="1" customHeight="1" x14ac:dyDescent="0.25">
      <c r="A95" s="139">
        <v>4</v>
      </c>
      <c r="B95" s="164" t="s">
        <v>216</v>
      </c>
      <c r="C95" s="172">
        <v>1</v>
      </c>
      <c r="D95" s="172" t="s">
        <v>233</v>
      </c>
      <c r="E95" s="120">
        <v>1.5899999999999999</v>
      </c>
      <c r="F95" s="120">
        <v>0.4</v>
      </c>
      <c r="G95" s="153"/>
      <c r="H95" s="153"/>
      <c r="I95" s="153"/>
      <c r="J95" s="153"/>
      <c r="K95" s="153"/>
      <c r="L95" s="153"/>
      <c r="M95" s="120">
        <v>2.6500000000000004</v>
      </c>
      <c r="N95" s="121">
        <v>0.83</v>
      </c>
      <c r="P95" s="162"/>
      <c r="Q95" s="162"/>
    </row>
    <row r="96" spans="1:17" s="155" customFormat="1" ht="24.95" hidden="1" customHeight="1" x14ac:dyDescent="0.25">
      <c r="A96" s="139">
        <v>5</v>
      </c>
      <c r="B96" s="164" t="s">
        <v>217</v>
      </c>
      <c r="C96" s="172">
        <v>1</v>
      </c>
      <c r="D96" s="172" t="s">
        <v>233</v>
      </c>
      <c r="E96" s="120">
        <v>1.5899999999999999</v>
      </c>
      <c r="F96" s="120">
        <v>0.4</v>
      </c>
      <c r="G96" s="153"/>
      <c r="H96" s="153"/>
      <c r="I96" s="153"/>
      <c r="J96" s="153"/>
      <c r="K96" s="153"/>
      <c r="L96" s="153"/>
      <c r="M96" s="120">
        <v>2.6500000000000004</v>
      </c>
      <c r="N96" s="121">
        <v>0.83</v>
      </c>
      <c r="P96" s="162"/>
      <c r="Q96" s="162"/>
    </row>
    <row r="97" spans="1:17" s="155" customFormat="1" ht="36.75" hidden="1" customHeight="1" x14ac:dyDescent="0.25">
      <c r="A97" s="139">
        <v>6</v>
      </c>
      <c r="B97" s="165" t="s">
        <v>218</v>
      </c>
      <c r="C97" s="172">
        <v>1</v>
      </c>
      <c r="D97" s="172" t="s">
        <v>233</v>
      </c>
      <c r="E97" s="120">
        <v>1.59</v>
      </c>
      <c r="F97" s="120">
        <v>0.4</v>
      </c>
      <c r="G97" s="153"/>
      <c r="H97" s="153"/>
      <c r="I97" s="153"/>
      <c r="J97" s="153"/>
      <c r="K97" s="153"/>
      <c r="L97" s="153"/>
      <c r="M97" s="120">
        <v>2.65</v>
      </c>
      <c r="N97" s="121">
        <v>0.83</v>
      </c>
      <c r="P97" s="162"/>
      <c r="Q97" s="162"/>
    </row>
    <row r="98" spans="1:17" s="155" customFormat="1" ht="36.75" hidden="1" customHeight="1" x14ac:dyDescent="0.25">
      <c r="A98" s="139">
        <v>7</v>
      </c>
      <c r="B98" s="165" t="s">
        <v>219</v>
      </c>
      <c r="C98" s="172">
        <v>1</v>
      </c>
      <c r="D98" s="172" t="s">
        <v>229</v>
      </c>
      <c r="E98" s="120">
        <v>0.62</v>
      </c>
      <c r="F98" s="120">
        <v>0.3</v>
      </c>
      <c r="G98" s="153"/>
      <c r="H98" s="153"/>
      <c r="I98" s="153"/>
      <c r="J98" s="153"/>
      <c r="K98" s="153"/>
      <c r="L98" s="153"/>
      <c r="M98" s="120">
        <v>0.71499999999999997</v>
      </c>
      <c r="N98" s="121">
        <v>1</v>
      </c>
      <c r="P98" s="162"/>
      <c r="Q98" s="162"/>
    </row>
    <row r="99" spans="1:17" s="155" customFormat="1" ht="36.75" hidden="1" customHeight="1" x14ac:dyDescent="0.25">
      <c r="A99" s="139">
        <v>8</v>
      </c>
      <c r="B99" s="165" t="s">
        <v>220</v>
      </c>
      <c r="C99" s="172">
        <v>1</v>
      </c>
      <c r="D99" s="172" t="s">
        <v>229</v>
      </c>
      <c r="E99" s="120">
        <v>0.62</v>
      </c>
      <c r="F99" s="120">
        <v>0.3</v>
      </c>
      <c r="G99" s="153"/>
      <c r="H99" s="153"/>
      <c r="I99" s="153"/>
      <c r="J99" s="153"/>
      <c r="K99" s="153"/>
      <c r="L99" s="153"/>
      <c r="M99" s="120">
        <v>0.71499999999999997</v>
      </c>
      <c r="N99" s="121">
        <v>1</v>
      </c>
      <c r="P99" s="162"/>
      <c r="Q99" s="162"/>
    </row>
    <row r="100" spans="1:17" s="155" customFormat="1" ht="36.75" hidden="1" customHeight="1" x14ac:dyDescent="0.25">
      <c r="A100" s="139">
        <v>9</v>
      </c>
      <c r="B100" s="165" t="s">
        <v>221</v>
      </c>
      <c r="C100" s="172">
        <v>2</v>
      </c>
      <c r="D100" s="172" t="s">
        <v>229</v>
      </c>
      <c r="E100" s="120">
        <v>1.24</v>
      </c>
      <c r="F100" s="120">
        <v>0.6</v>
      </c>
      <c r="G100" s="153"/>
      <c r="H100" s="153"/>
      <c r="I100" s="153"/>
      <c r="J100" s="153"/>
      <c r="K100" s="153"/>
      <c r="L100" s="153"/>
      <c r="M100" s="120">
        <v>1.43</v>
      </c>
      <c r="N100" s="121">
        <v>2</v>
      </c>
      <c r="P100" s="162"/>
      <c r="Q100" s="162"/>
    </row>
    <row r="101" spans="1:17" s="155" customFormat="1" ht="36.75" hidden="1" customHeight="1" x14ac:dyDescent="0.25">
      <c r="A101" s="139">
        <v>10</v>
      </c>
      <c r="B101" s="165" t="s">
        <v>222</v>
      </c>
      <c r="C101" s="172">
        <v>1</v>
      </c>
      <c r="D101" s="172" t="s">
        <v>229</v>
      </c>
      <c r="E101" s="120">
        <v>0.62</v>
      </c>
      <c r="F101" s="120">
        <v>0.3</v>
      </c>
      <c r="G101" s="153"/>
      <c r="H101" s="153"/>
      <c r="I101" s="153"/>
      <c r="J101" s="153"/>
      <c r="K101" s="153"/>
      <c r="L101" s="153"/>
      <c r="M101" s="120">
        <v>0.71499999999999997</v>
      </c>
      <c r="N101" s="121">
        <v>1</v>
      </c>
      <c r="P101" s="162"/>
      <c r="Q101" s="162"/>
    </row>
    <row r="102" spans="1:17" s="155" customFormat="1" ht="36.75" hidden="1" customHeight="1" x14ac:dyDescent="0.25">
      <c r="A102" s="139">
        <v>11</v>
      </c>
      <c r="B102" s="165" t="s">
        <v>223</v>
      </c>
      <c r="C102" s="172">
        <v>2</v>
      </c>
      <c r="D102" s="172" t="s">
        <v>229</v>
      </c>
      <c r="E102" s="120">
        <v>1.24</v>
      </c>
      <c r="F102" s="120">
        <v>0.6</v>
      </c>
      <c r="G102" s="153"/>
      <c r="H102" s="153"/>
      <c r="I102" s="153"/>
      <c r="J102" s="153"/>
      <c r="K102" s="153"/>
      <c r="L102" s="153"/>
      <c r="M102" s="120">
        <v>1.43</v>
      </c>
      <c r="N102" s="121">
        <v>2</v>
      </c>
      <c r="P102" s="162"/>
      <c r="Q102" s="162"/>
    </row>
    <row r="103" spans="1:17" s="155" customFormat="1" ht="36.75" hidden="1" customHeight="1" x14ac:dyDescent="0.25">
      <c r="A103" s="139">
        <v>12</v>
      </c>
      <c r="B103" s="165" t="s">
        <v>224</v>
      </c>
      <c r="C103" s="172">
        <v>1</v>
      </c>
      <c r="D103" s="172" t="s">
        <v>229</v>
      </c>
      <c r="E103" s="120">
        <v>0.62</v>
      </c>
      <c r="F103" s="120">
        <v>0.3</v>
      </c>
      <c r="G103" s="153"/>
      <c r="H103" s="153"/>
      <c r="I103" s="153"/>
      <c r="J103" s="153"/>
      <c r="K103" s="153"/>
      <c r="L103" s="153"/>
      <c r="M103" s="120">
        <v>0.71499999999999997</v>
      </c>
      <c r="N103" s="121">
        <v>1</v>
      </c>
      <c r="P103" s="162"/>
      <c r="Q103" s="162"/>
    </row>
    <row r="104" spans="1:17" s="155" customFormat="1" ht="36.75" hidden="1" customHeight="1" x14ac:dyDescent="0.25">
      <c r="A104" s="139">
        <v>13</v>
      </c>
      <c r="B104" s="165" t="s">
        <v>225</v>
      </c>
      <c r="C104" s="172">
        <v>1</v>
      </c>
      <c r="D104" s="172" t="s">
        <v>229</v>
      </c>
      <c r="E104" s="120">
        <v>0.62</v>
      </c>
      <c r="F104" s="120">
        <v>0.3</v>
      </c>
      <c r="G104" s="153"/>
      <c r="H104" s="153"/>
      <c r="I104" s="153"/>
      <c r="J104" s="153"/>
      <c r="K104" s="153"/>
      <c r="L104" s="153"/>
      <c r="M104" s="120">
        <v>0.71499999999999997</v>
      </c>
      <c r="N104" s="121">
        <v>1</v>
      </c>
      <c r="P104" s="162"/>
      <c r="Q104" s="162"/>
    </row>
    <row r="105" spans="1:17" s="155" customFormat="1" ht="36.75" hidden="1" customHeight="1" x14ac:dyDescent="0.25">
      <c r="A105" s="139">
        <v>14</v>
      </c>
      <c r="B105" s="165" t="s">
        <v>226</v>
      </c>
      <c r="C105" s="172">
        <v>1</v>
      </c>
      <c r="D105" s="172" t="s">
        <v>233</v>
      </c>
      <c r="E105" s="120">
        <v>1.59</v>
      </c>
      <c r="F105" s="120">
        <v>0.4</v>
      </c>
      <c r="G105" s="153"/>
      <c r="H105" s="153"/>
      <c r="I105" s="153"/>
      <c r="J105" s="153"/>
      <c r="K105" s="153"/>
      <c r="L105" s="153"/>
      <c r="M105" s="120">
        <v>2.65</v>
      </c>
      <c r="N105" s="121">
        <v>0.83</v>
      </c>
      <c r="P105" s="162"/>
      <c r="Q105" s="162"/>
    </row>
    <row r="106" spans="1:17" s="155" customFormat="1" ht="36.75" hidden="1" customHeight="1" x14ac:dyDescent="0.25">
      <c r="A106" s="139">
        <v>15</v>
      </c>
      <c r="B106" s="165" t="s">
        <v>227</v>
      </c>
      <c r="C106" s="172">
        <v>2</v>
      </c>
      <c r="D106" s="172" t="s">
        <v>229</v>
      </c>
      <c r="E106" s="120">
        <v>1.24</v>
      </c>
      <c r="F106" s="120">
        <v>0.6</v>
      </c>
      <c r="G106" s="153"/>
      <c r="H106" s="153"/>
      <c r="I106" s="153"/>
      <c r="J106" s="153"/>
      <c r="K106" s="153"/>
      <c r="L106" s="153"/>
      <c r="M106" s="120">
        <v>1.43</v>
      </c>
      <c r="N106" s="121">
        <v>2</v>
      </c>
      <c r="P106" s="162"/>
      <c r="Q106" s="162"/>
    </row>
    <row r="107" spans="1:17" s="155" customFormat="1" ht="28.5" hidden="1" customHeight="1" x14ac:dyDescent="0.25">
      <c r="A107" s="343" t="s">
        <v>83</v>
      </c>
      <c r="B107" s="344"/>
      <c r="C107" s="151"/>
      <c r="D107" s="151"/>
      <c r="E107" s="154">
        <f>SUM(E79:E106)</f>
        <v>41.32</v>
      </c>
      <c r="F107" s="154">
        <f t="shared" ref="F107:N107" si="1">SUM(F79:F106)</f>
        <v>12.480000000000002</v>
      </c>
      <c r="G107" s="154">
        <f t="shared" si="1"/>
        <v>0</v>
      </c>
      <c r="H107" s="154">
        <f t="shared" si="1"/>
        <v>0</v>
      </c>
      <c r="I107" s="154">
        <f t="shared" si="1"/>
        <v>0</v>
      </c>
      <c r="J107" s="154">
        <f t="shared" si="1"/>
        <v>0</v>
      </c>
      <c r="K107" s="154">
        <f t="shared" si="1"/>
        <v>0</v>
      </c>
      <c r="L107" s="154">
        <f t="shared" si="1"/>
        <v>0</v>
      </c>
      <c r="M107" s="154">
        <f t="shared" si="1"/>
        <v>54.66500000000002</v>
      </c>
      <c r="N107" s="154">
        <f t="shared" si="1"/>
        <v>38.289999999999992</v>
      </c>
      <c r="P107" s="162"/>
      <c r="Q107" s="162"/>
    </row>
    <row r="108" spans="1:17" s="155" customFormat="1" ht="34.5" hidden="1" customHeight="1" x14ac:dyDescent="0.25">
      <c r="A108" s="345" t="s">
        <v>238</v>
      </c>
      <c r="B108" s="345"/>
      <c r="C108" s="345"/>
      <c r="D108" s="345"/>
      <c r="E108" s="345"/>
      <c r="F108" s="345"/>
      <c r="G108" s="345"/>
      <c r="H108" s="345"/>
      <c r="I108" s="345"/>
      <c r="J108" s="345"/>
      <c r="K108" s="345"/>
      <c r="L108" s="162"/>
      <c r="M108" s="162"/>
      <c r="N108" s="162"/>
      <c r="O108" s="163"/>
      <c r="P108" s="162"/>
      <c r="Q108" s="162"/>
    </row>
    <row r="109" spans="1:17" s="155" customFormat="1" ht="24" hidden="1" customHeight="1" x14ac:dyDescent="0.25">
      <c r="A109" s="160"/>
      <c r="B109" s="87" t="s">
        <v>86</v>
      </c>
      <c r="C109" s="336">
        <f>M75+E107</f>
        <v>110.43774470872398</v>
      </c>
      <c r="D109" s="337"/>
      <c r="E109" s="174" t="s">
        <v>241</v>
      </c>
      <c r="F109" s="175">
        <f>C109/0.8</f>
        <v>138.04718088590496</v>
      </c>
      <c r="G109" s="158"/>
      <c r="H109" s="158"/>
      <c r="I109" s="158"/>
      <c r="J109" s="158"/>
      <c r="K109" s="158"/>
      <c r="L109" s="158"/>
      <c r="M109" s="176" t="s">
        <v>235</v>
      </c>
      <c r="N109" s="162"/>
      <c r="O109" s="163"/>
      <c r="P109" s="162"/>
      <c r="Q109" s="162"/>
    </row>
    <row r="110" spans="1:17" s="155" customFormat="1" ht="24" hidden="1" customHeight="1" x14ac:dyDescent="0.25">
      <c r="A110" s="160"/>
      <c r="B110" s="87" t="s">
        <v>239</v>
      </c>
      <c r="C110" s="336">
        <f>N75+F107</f>
        <v>52.034820320471752</v>
      </c>
      <c r="D110" s="337"/>
      <c r="E110" s="174" t="s">
        <v>241</v>
      </c>
      <c r="F110" s="175">
        <f>C110/0.832</f>
        <v>62.541851346720861</v>
      </c>
      <c r="G110" s="158"/>
      <c r="H110" s="158"/>
      <c r="I110" s="158"/>
      <c r="J110" s="158"/>
      <c r="K110" s="158"/>
      <c r="L110" s="158"/>
      <c r="M110" s="176" t="s">
        <v>235</v>
      </c>
      <c r="N110" s="162"/>
      <c r="O110" s="163"/>
      <c r="P110" s="162"/>
      <c r="Q110" s="162"/>
    </row>
    <row r="111" spans="1:17" s="155" customFormat="1" ht="24" hidden="1" customHeight="1" x14ac:dyDescent="0.25">
      <c r="A111" s="160"/>
      <c r="B111" s="87" t="s">
        <v>88</v>
      </c>
      <c r="C111" s="336">
        <f>O75+M107</f>
        <v>171.52517587050613</v>
      </c>
      <c r="D111" s="337"/>
      <c r="E111" s="174" t="s">
        <v>234</v>
      </c>
      <c r="F111" s="162"/>
      <c r="G111" s="162"/>
      <c r="H111" s="162"/>
      <c r="I111" s="162"/>
      <c r="J111" s="162"/>
      <c r="K111" s="162"/>
      <c r="L111" s="162"/>
      <c r="M111" s="162"/>
      <c r="N111" s="162"/>
      <c r="O111" s="163"/>
      <c r="P111" s="162"/>
      <c r="Q111" s="162"/>
    </row>
    <row r="112" spans="1:17" s="155" customFormat="1" ht="24" hidden="1" customHeight="1" x14ac:dyDescent="0.25">
      <c r="A112" s="160"/>
      <c r="B112" s="87" t="s">
        <v>240</v>
      </c>
      <c r="C112" s="336">
        <f>P75</f>
        <v>29.215043967626531</v>
      </c>
      <c r="D112" s="337"/>
      <c r="E112" s="174" t="s">
        <v>234</v>
      </c>
      <c r="F112" s="217" t="s">
        <v>236</v>
      </c>
      <c r="G112" s="218"/>
      <c r="H112" s="218"/>
      <c r="I112" s="218"/>
      <c r="J112" s="218"/>
      <c r="K112" s="218"/>
      <c r="L112" s="218"/>
      <c r="M112" s="218"/>
      <c r="N112" s="218"/>
      <c r="O112" s="163"/>
      <c r="P112" s="162"/>
      <c r="Q112" s="162"/>
    </row>
    <row r="113" spans="1:17" s="155" customFormat="1" ht="24" hidden="1" customHeight="1" x14ac:dyDescent="0.25">
      <c r="A113" s="160"/>
      <c r="B113" s="87" t="s">
        <v>29</v>
      </c>
      <c r="C113" s="336">
        <f>Q75+N107</f>
        <v>80.43380578631286</v>
      </c>
      <c r="D113" s="337"/>
      <c r="E113" s="174" t="s">
        <v>234</v>
      </c>
      <c r="F113" s="217" t="s">
        <v>237</v>
      </c>
      <c r="G113" s="218"/>
      <c r="H113" s="218"/>
      <c r="I113" s="218"/>
      <c r="J113" s="218"/>
      <c r="K113" s="218"/>
      <c r="L113" s="218"/>
      <c r="M113" s="218"/>
      <c r="N113" s="218"/>
      <c r="O113" s="163"/>
      <c r="P113" s="162"/>
      <c r="Q113" s="162"/>
    </row>
    <row r="114" spans="1:17" s="155" customFormat="1" ht="11.25" hidden="1" customHeight="1" x14ac:dyDescent="0.25">
      <c r="A114" s="160"/>
      <c r="B114" s="160"/>
      <c r="C114" s="160"/>
      <c r="D114" s="160"/>
      <c r="E114" s="160"/>
      <c r="F114" s="162"/>
      <c r="G114" s="162"/>
      <c r="H114" s="162"/>
      <c r="I114" s="162"/>
      <c r="J114" s="162"/>
      <c r="K114" s="162"/>
      <c r="L114" s="162"/>
      <c r="M114" s="162"/>
      <c r="N114" s="162"/>
      <c r="O114" s="163"/>
      <c r="P114" s="162"/>
      <c r="Q114" s="162"/>
    </row>
    <row r="115" spans="1:17" s="155" customFormat="1" ht="11.25" hidden="1" customHeight="1" x14ac:dyDescent="0.25">
      <c r="A115" s="160"/>
      <c r="B115" s="160"/>
      <c r="C115" s="160"/>
      <c r="D115" s="160"/>
      <c r="E115" s="160"/>
      <c r="F115" s="162"/>
      <c r="G115" s="162"/>
      <c r="H115" s="162"/>
      <c r="I115" s="162"/>
      <c r="J115" s="162"/>
      <c r="K115" s="162"/>
      <c r="L115" s="162"/>
      <c r="M115" s="162"/>
      <c r="N115" s="162"/>
      <c r="O115" s="163"/>
      <c r="P115" s="162"/>
      <c r="Q115" s="162"/>
    </row>
    <row r="116" spans="1:17" s="129" customFormat="1" ht="20.25" hidden="1" customHeight="1" x14ac:dyDescent="0.25">
      <c r="A116" s="346" t="s">
        <v>103</v>
      </c>
      <c r="B116" s="346"/>
      <c r="C116" s="346"/>
      <c r="D116" s="346"/>
      <c r="E116" s="346"/>
      <c r="N116" s="348" t="s">
        <v>101</v>
      </c>
      <c r="O116" s="330"/>
      <c r="P116" s="330"/>
      <c r="Q116" s="330"/>
    </row>
    <row r="117" spans="1:17" s="129" customFormat="1" ht="15.75" hidden="1" customHeight="1" x14ac:dyDescent="0.25">
      <c r="A117" s="347" t="s">
        <v>102</v>
      </c>
      <c r="B117" s="347"/>
      <c r="C117" s="347"/>
      <c r="D117" s="347"/>
      <c r="E117" s="347"/>
      <c r="N117" s="332" t="s">
        <v>65</v>
      </c>
      <c r="O117" s="332"/>
      <c r="P117" s="332"/>
      <c r="Q117" s="332"/>
    </row>
    <row r="118" spans="1:17" s="129" customFormat="1" hidden="1" x14ac:dyDescent="0.25">
      <c r="A118" s="123"/>
      <c r="B118" s="123"/>
      <c r="C118" s="123"/>
      <c r="N118" s="123"/>
      <c r="O118" s="123"/>
      <c r="P118" s="123"/>
      <c r="Q118" s="123"/>
    </row>
    <row r="119" spans="1:17" s="129" customFormat="1" hidden="1" x14ac:dyDescent="0.25">
      <c r="A119" s="123"/>
      <c r="B119" s="123"/>
      <c r="C119" s="123"/>
      <c r="N119" s="123"/>
      <c r="O119" s="123"/>
      <c r="P119" s="123"/>
      <c r="Q119" s="123"/>
    </row>
    <row r="120" spans="1:17" s="129" customFormat="1" hidden="1" x14ac:dyDescent="0.25">
      <c r="A120" s="123"/>
      <c r="B120" s="123"/>
      <c r="C120" s="123"/>
      <c r="N120" s="123"/>
      <c r="O120" s="123"/>
      <c r="P120" s="123"/>
      <c r="Q120" s="123"/>
    </row>
    <row r="121" spans="1:17" s="129" customFormat="1" hidden="1" x14ac:dyDescent="0.25">
      <c r="A121" s="346"/>
      <c r="B121" s="346"/>
      <c r="C121" s="346"/>
      <c r="N121" s="332"/>
      <c r="O121" s="330"/>
      <c r="P121" s="330"/>
      <c r="Q121" s="330"/>
    </row>
    <row r="122" spans="1:17" s="129" customFormat="1" x14ac:dyDescent="0.25"/>
    <row r="123" spans="1:17" s="129" customFormat="1" x14ac:dyDescent="0.25"/>
    <row r="124" spans="1:17" s="129" customFormat="1" x14ac:dyDescent="0.25"/>
    <row r="125" spans="1:17" s="129" customFormat="1" x14ac:dyDescent="0.25"/>
    <row r="126" spans="1:17" s="129" customFormat="1" x14ac:dyDescent="0.25"/>
    <row r="127" spans="1:17" s="129" customFormat="1" x14ac:dyDescent="0.25"/>
    <row r="128" spans="1:17" s="129" customFormat="1" x14ac:dyDescent="0.25"/>
    <row r="129" s="129" customFormat="1" x14ac:dyDescent="0.25"/>
    <row r="130" s="129" customFormat="1" x14ac:dyDescent="0.25"/>
    <row r="131" s="129" customFormat="1" x14ac:dyDescent="0.25"/>
    <row r="132" s="129" customFormat="1" x14ac:dyDescent="0.25"/>
    <row r="133" s="129" customFormat="1" x14ac:dyDescent="0.25"/>
    <row r="134" s="129" customFormat="1" x14ac:dyDescent="0.25"/>
    <row r="135" s="129" customFormat="1" x14ac:dyDescent="0.25"/>
    <row r="136" s="129" customFormat="1" x14ac:dyDescent="0.25"/>
    <row r="137" s="129" customFormat="1" x14ac:dyDescent="0.25"/>
    <row r="138" s="129" customFormat="1" x14ac:dyDescent="0.25"/>
    <row r="139" s="129" customFormat="1" x14ac:dyDescent="0.25"/>
    <row r="140" s="129" customFormat="1" x14ac:dyDescent="0.25"/>
    <row r="141" s="129" customFormat="1" x14ac:dyDescent="0.25"/>
    <row r="142" s="129" customFormat="1" x14ac:dyDescent="0.25"/>
    <row r="143" s="129" customFormat="1" x14ac:dyDescent="0.25"/>
    <row r="144" s="129" customFormat="1" x14ac:dyDescent="0.25"/>
    <row r="145" s="129" customFormat="1" x14ac:dyDescent="0.25"/>
    <row r="146" s="129" customFormat="1" x14ac:dyDescent="0.25"/>
    <row r="147" s="129" customFormat="1" x14ac:dyDescent="0.25"/>
    <row r="148" s="129" customFormat="1" x14ac:dyDescent="0.25"/>
    <row r="149" s="129" customFormat="1" x14ac:dyDescent="0.25"/>
    <row r="150" s="129" customFormat="1" x14ac:dyDescent="0.25"/>
    <row r="151" s="129" customFormat="1" x14ac:dyDescent="0.25"/>
    <row r="152" s="129" customFormat="1" x14ac:dyDescent="0.25"/>
    <row r="153" s="129" customFormat="1" x14ac:dyDescent="0.25"/>
    <row r="154" s="129" customFormat="1" x14ac:dyDescent="0.25"/>
    <row r="155" s="129" customFormat="1" x14ac:dyDescent="0.25"/>
    <row r="156" s="129" customFormat="1" x14ac:dyDescent="0.25"/>
    <row r="157" s="129" customFormat="1" x14ac:dyDescent="0.25"/>
    <row r="158" s="129" customFormat="1" x14ac:dyDescent="0.25"/>
    <row r="159" s="129" customFormat="1" x14ac:dyDescent="0.25"/>
    <row r="160" s="129" customFormat="1" x14ac:dyDescent="0.25"/>
    <row r="161" s="129" customFormat="1" x14ac:dyDescent="0.25"/>
    <row r="162" s="129" customFormat="1" x14ac:dyDescent="0.25"/>
    <row r="163" s="129" customFormat="1" x14ac:dyDescent="0.25"/>
    <row r="164" s="129" customFormat="1" x14ac:dyDescent="0.25"/>
    <row r="165" s="129" customFormat="1" x14ac:dyDescent="0.25"/>
    <row r="166" s="129" customFormat="1" x14ac:dyDescent="0.25"/>
    <row r="167" s="129" customFormat="1" x14ac:dyDescent="0.25"/>
    <row r="168" s="129" customFormat="1" x14ac:dyDescent="0.25"/>
    <row r="169" s="129" customFormat="1" x14ac:dyDescent="0.25"/>
    <row r="170" s="129" customFormat="1" x14ac:dyDescent="0.25"/>
    <row r="171" s="129" customFormat="1" x14ac:dyDescent="0.25"/>
    <row r="172" s="129" customFormat="1" x14ac:dyDescent="0.25"/>
    <row r="173" s="129" customFormat="1" x14ac:dyDescent="0.25"/>
    <row r="174" s="129" customFormat="1" x14ac:dyDescent="0.25"/>
    <row r="175" s="129" customFormat="1" x14ac:dyDescent="0.25"/>
    <row r="176" s="129" customFormat="1" x14ac:dyDescent="0.25"/>
    <row r="177" s="129" customFormat="1" x14ac:dyDescent="0.25"/>
    <row r="178" s="129" customFormat="1" x14ac:dyDescent="0.25"/>
    <row r="179" s="129" customFormat="1" x14ac:dyDescent="0.25"/>
    <row r="180" s="129" customFormat="1" x14ac:dyDescent="0.25"/>
    <row r="181" s="129" customFormat="1" x14ac:dyDescent="0.25"/>
    <row r="182" s="129" customFormat="1" x14ac:dyDescent="0.25"/>
    <row r="183" s="129" customFormat="1" x14ac:dyDescent="0.25"/>
    <row r="184" s="129" customFormat="1" x14ac:dyDescent="0.25"/>
  </sheetData>
  <mergeCells count="24">
    <mergeCell ref="A4:Q4"/>
    <mergeCell ref="A1:F1"/>
    <mergeCell ref="M1:Q2"/>
    <mergeCell ref="A2:F2"/>
    <mergeCell ref="B3:F3"/>
    <mergeCell ref="P3:Q3"/>
    <mergeCell ref="A107:B107"/>
    <mergeCell ref="A108:K108"/>
    <mergeCell ref="C109:D109"/>
    <mergeCell ref="C110:D110"/>
    <mergeCell ref="C111:D111"/>
    <mergeCell ref="A5:Q5"/>
    <mergeCell ref="A7:Q7"/>
    <mergeCell ref="G9:G10"/>
    <mergeCell ref="H9:L9"/>
    <mergeCell ref="A76:Q76"/>
    <mergeCell ref="C112:D112"/>
    <mergeCell ref="C113:D113"/>
    <mergeCell ref="N117:Q117"/>
    <mergeCell ref="A121:C121"/>
    <mergeCell ref="N121:Q121"/>
    <mergeCell ref="N116:Q116"/>
    <mergeCell ref="A116:E116"/>
    <mergeCell ref="A117:E117"/>
  </mergeCells>
  <pageMargins left="0.70866141732283472" right="0.59055118110236227" top="0.51181102362204722" bottom="0.39370078740157483" header="0.19685039370078741" footer="0.23622047244094491"/>
  <pageSetup paperSize="9" scale="94" orientation="landscape" r:id="rId1"/>
  <colBreaks count="1" manualBreakCount="1">
    <brk id="17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view="pageBreakPreview" zoomScale="98" zoomScaleNormal="100" zoomScaleSheetLayoutView="98" workbookViewId="0">
      <selection activeCell="C13" sqref="C13:M13"/>
    </sheetView>
  </sheetViews>
  <sheetFormatPr defaultRowHeight="15.75" x14ac:dyDescent="0.25"/>
  <cols>
    <col min="1" max="1" width="4.375" customWidth="1"/>
    <col min="2" max="2" width="3.375" hidden="1" customWidth="1"/>
    <col min="3" max="3" width="29.75" customWidth="1"/>
    <col min="4" max="4" width="10.625" customWidth="1"/>
    <col min="5" max="5" width="9.625" customWidth="1"/>
    <col min="6" max="6" width="7.625" customWidth="1"/>
    <col min="7" max="7" width="31.375" customWidth="1"/>
    <col min="8" max="8" width="8.375" customWidth="1"/>
    <col min="9" max="9" width="20.375" customWidth="1"/>
    <col min="10" max="10" width="9.5" customWidth="1"/>
    <col min="11" max="11" width="11.75" style="184" customWidth="1"/>
    <col min="12" max="12" width="6.625" style="194" customWidth="1"/>
    <col min="13" max="13" width="6" customWidth="1"/>
    <col min="14" max="14" width="9.625" style="184" bestFit="1" customWidth="1"/>
    <col min="16" max="16" width="10.875" bestFit="1" customWidth="1"/>
  </cols>
  <sheetData>
    <row r="1" spans="1:14" ht="15.75" customHeight="1" x14ac:dyDescent="0.25">
      <c r="A1" s="364" t="s">
        <v>12</v>
      </c>
      <c r="B1" s="364"/>
      <c r="C1" s="364"/>
      <c r="D1" s="364"/>
      <c r="E1" s="364"/>
      <c r="F1" s="364"/>
      <c r="G1" s="25"/>
      <c r="H1" s="363" t="s">
        <v>271</v>
      </c>
      <c r="I1" s="363"/>
      <c r="J1" s="363"/>
      <c r="K1" s="363"/>
      <c r="L1" s="363"/>
      <c r="M1" s="363"/>
    </row>
    <row r="2" spans="1:14" ht="16.5" customHeight="1" x14ac:dyDescent="0.25">
      <c r="A2" s="365" t="s">
        <v>103</v>
      </c>
      <c r="B2" s="365"/>
      <c r="C2" s="365"/>
      <c r="D2" s="365"/>
      <c r="E2" s="365"/>
      <c r="F2" s="365"/>
      <c r="G2" s="27"/>
      <c r="H2" s="363"/>
      <c r="I2" s="363"/>
      <c r="J2" s="363"/>
      <c r="K2" s="363"/>
      <c r="L2" s="363"/>
      <c r="M2" s="363"/>
    </row>
    <row r="3" spans="1:14" x14ac:dyDescent="0.25">
      <c r="A3" s="221"/>
      <c r="B3" s="221"/>
      <c r="C3" s="221"/>
      <c r="D3" s="221"/>
      <c r="E3" s="221"/>
    </row>
    <row r="4" spans="1:14" x14ac:dyDescent="0.25">
      <c r="L4" s="367" t="s">
        <v>45</v>
      </c>
      <c r="M4" s="368"/>
    </row>
    <row r="5" spans="1:14" ht="16.5" x14ac:dyDescent="0.25">
      <c r="A5" s="369" t="s">
        <v>95</v>
      </c>
      <c r="B5" s="369"/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</row>
    <row r="6" spans="1:14" ht="16.5" x14ac:dyDescent="0.25">
      <c r="A6" s="366" t="s">
        <v>63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</row>
    <row r="7" spans="1:14" ht="7.5" customHeight="1" x14ac:dyDescent="0.25"/>
    <row r="8" spans="1:14" s="82" customFormat="1" ht="37.5" customHeight="1" x14ac:dyDescent="0.25">
      <c r="A8" s="354" t="s">
        <v>0</v>
      </c>
      <c r="B8" s="356"/>
      <c r="C8" s="354" t="s">
        <v>1</v>
      </c>
      <c r="D8" s="354" t="s">
        <v>2</v>
      </c>
      <c r="E8" s="354" t="s">
        <v>3</v>
      </c>
      <c r="F8" s="354"/>
      <c r="G8" s="354"/>
      <c r="H8" s="354"/>
      <c r="I8" s="370" t="s">
        <v>94</v>
      </c>
      <c r="J8" s="371"/>
      <c r="K8" s="351" t="s">
        <v>14</v>
      </c>
      <c r="L8" s="352" t="s">
        <v>17</v>
      </c>
      <c r="M8" s="354" t="s">
        <v>4</v>
      </c>
      <c r="N8" s="184"/>
    </row>
    <row r="9" spans="1:14" s="82" customFormat="1" ht="42.75" customHeight="1" x14ac:dyDescent="0.25">
      <c r="A9" s="354"/>
      <c r="B9" s="357"/>
      <c r="C9" s="354"/>
      <c r="D9" s="354"/>
      <c r="E9" s="195" t="s">
        <v>19</v>
      </c>
      <c r="F9" s="195" t="s">
        <v>13</v>
      </c>
      <c r="G9" s="195" t="s">
        <v>20</v>
      </c>
      <c r="H9" s="195" t="s">
        <v>15</v>
      </c>
      <c r="I9" s="196" t="s">
        <v>243</v>
      </c>
      <c r="J9" s="196" t="s">
        <v>242</v>
      </c>
      <c r="K9" s="351"/>
      <c r="L9" s="353"/>
      <c r="M9" s="354"/>
      <c r="N9" s="184"/>
    </row>
    <row r="10" spans="1:14" s="82" customFormat="1" ht="33" customHeight="1" x14ac:dyDescent="0.25">
      <c r="A10" s="196" t="s">
        <v>7</v>
      </c>
      <c r="B10" s="197"/>
      <c r="C10" s="361" t="s">
        <v>116</v>
      </c>
      <c r="D10" s="361"/>
      <c r="E10" s="361"/>
      <c r="F10" s="361"/>
      <c r="G10" s="361"/>
      <c r="H10" s="361"/>
      <c r="I10" s="361"/>
      <c r="J10" s="361"/>
      <c r="K10" s="361"/>
      <c r="L10" s="361"/>
      <c r="M10" s="361"/>
      <c r="N10" s="184"/>
    </row>
    <row r="11" spans="1:14" s="82" customFormat="1" ht="58.5" customHeight="1" x14ac:dyDescent="0.25">
      <c r="A11" s="198">
        <v>1</v>
      </c>
      <c r="B11" s="198">
        <v>1</v>
      </c>
      <c r="C11" s="181" t="s">
        <v>261</v>
      </c>
      <c r="D11" s="182" t="s">
        <v>120</v>
      </c>
      <c r="E11" s="182" t="s">
        <v>121</v>
      </c>
      <c r="F11" s="199"/>
      <c r="G11" s="187" t="s">
        <v>122</v>
      </c>
      <c r="H11" s="181"/>
      <c r="I11" s="187" t="s">
        <v>266</v>
      </c>
      <c r="J11" s="182" t="s">
        <v>244</v>
      </c>
      <c r="K11" s="200"/>
      <c r="L11" s="190">
        <v>4</v>
      </c>
      <c r="M11" s="181"/>
      <c r="N11" s="184"/>
    </row>
    <row r="12" spans="1:14" s="82" customFormat="1" ht="72.75" customHeight="1" x14ac:dyDescent="0.25">
      <c r="A12" s="198">
        <v>6</v>
      </c>
      <c r="B12" s="180"/>
      <c r="C12" s="181" t="s">
        <v>123</v>
      </c>
      <c r="D12" s="182" t="s">
        <v>124</v>
      </c>
      <c r="E12" s="182" t="s">
        <v>125</v>
      </c>
      <c r="F12" s="182"/>
      <c r="G12" s="187" t="s">
        <v>126</v>
      </c>
      <c r="H12" s="182"/>
      <c r="I12" s="187" t="s">
        <v>257</v>
      </c>
      <c r="J12" s="182" t="s">
        <v>247</v>
      </c>
      <c r="K12" s="183"/>
      <c r="L12" s="191">
        <v>8</v>
      </c>
      <c r="M12" s="182"/>
      <c r="N12" s="184"/>
    </row>
    <row r="13" spans="1:14" s="82" customFormat="1" ht="33" customHeight="1" x14ac:dyDescent="0.25">
      <c r="A13" s="201" t="s">
        <v>9</v>
      </c>
      <c r="B13" s="180"/>
      <c r="C13" s="358" t="s">
        <v>127</v>
      </c>
      <c r="D13" s="359"/>
      <c r="E13" s="359"/>
      <c r="F13" s="359"/>
      <c r="G13" s="359"/>
      <c r="H13" s="359"/>
      <c r="I13" s="359"/>
      <c r="J13" s="359"/>
      <c r="K13" s="359"/>
      <c r="L13" s="359"/>
      <c r="M13" s="360"/>
      <c r="N13" s="184"/>
    </row>
    <row r="14" spans="1:14" s="82" customFormat="1" ht="38.25" customHeight="1" x14ac:dyDescent="0.25">
      <c r="A14" s="201" t="s">
        <v>128</v>
      </c>
      <c r="B14" s="180"/>
      <c r="C14" s="358" t="s">
        <v>129</v>
      </c>
      <c r="D14" s="359"/>
      <c r="E14" s="359"/>
      <c r="F14" s="359"/>
      <c r="G14" s="359"/>
      <c r="H14" s="359"/>
      <c r="I14" s="359"/>
      <c r="J14" s="359"/>
      <c r="K14" s="359"/>
      <c r="L14" s="359"/>
      <c r="M14" s="360"/>
      <c r="N14" s="184"/>
    </row>
    <row r="15" spans="1:14" s="82" customFormat="1" ht="86.25" customHeight="1" x14ac:dyDescent="0.25">
      <c r="A15" s="179">
        <v>1</v>
      </c>
      <c r="B15" s="180"/>
      <c r="C15" s="181" t="s">
        <v>131</v>
      </c>
      <c r="D15" s="182" t="s">
        <v>259</v>
      </c>
      <c r="E15" s="179" t="s">
        <v>245</v>
      </c>
      <c r="F15" s="182"/>
      <c r="G15" s="185" t="s">
        <v>256</v>
      </c>
      <c r="H15" s="182"/>
      <c r="I15" s="185" t="s">
        <v>251</v>
      </c>
      <c r="J15" s="186" t="s">
        <v>250</v>
      </c>
      <c r="K15" s="183">
        <v>270</v>
      </c>
      <c r="L15" s="191">
        <v>3</v>
      </c>
      <c r="M15" s="182"/>
      <c r="N15" s="184"/>
    </row>
    <row r="16" spans="1:14" s="82" customFormat="1" ht="49.5" customHeight="1" x14ac:dyDescent="0.25">
      <c r="A16" s="179">
        <v>3</v>
      </c>
      <c r="B16" s="180"/>
      <c r="C16" s="181" t="s">
        <v>267</v>
      </c>
      <c r="D16" s="182" t="s">
        <v>263</v>
      </c>
      <c r="E16" s="179" t="s">
        <v>270</v>
      </c>
      <c r="F16" s="182"/>
      <c r="G16" s="181" t="s">
        <v>268</v>
      </c>
      <c r="H16" s="182"/>
      <c r="I16" s="181" t="s">
        <v>252</v>
      </c>
      <c r="J16" s="182" t="s">
        <v>269</v>
      </c>
      <c r="K16" s="183">
        <v>190</v>
      </c>
      <c r="L16" s="191">
        <v>5</v>
      </c>
      <c r="M16" s="182"/>
      <c r="N16" s="184"/>
    </row>
    <row r="17" spans="1:14" s="82" customFormat="1" ht="75.75" customHeight="1" x14ac:dyDescent="0.25">
      <c r="A17" s="179">
        <v>5</v>
      </c>
      <c r="B17" s="180"/>
      <c r="C17" s="181" t="s">
        <v>130</v>
      </c>
      <c r="D17" s="182" t="s">
        <v>258</v>
      </c>
      <c r="E17" s="179" t="s">
        <v>246</v>
      </c>
      <c r="F17" s="182"/>
      <c r="G17" s="181" t="s">
        <v>248</v>
      </c>
      <c r="H17" s="182"/>
      <c r="I17" s="181" t="s">
        <v>252</v>
      </c>
      <c r="J17" s="182" t="s">
        <v>249</v>
      </c>
      <c r="K17" s="183">
        <v>125</v>
      </c>
      <c r="L17" s="191">
        <v>1</v>
      </c>
      <c r="M17" s="182"/>
      <c r="N17" s="184"/>
    </row>
    <row r="18" spans="1:14" s="82" customFormat="1" ht="30" customHeight="1" x14ac:dyDescent="0.25">
      <c r="A18" s="201" t="s">
        <v>133</v>
      </c>
      <c r="B18" s="180"/>
      <c r="C18" s="358" t="s">
        <v>132</v>
      </c>
      <c r="D18" s="359"/>
      <c r="E18" s="359"/>
      <c r="F18" s="359"/>
      <c r="G18" s="359"/>
      <c r="H18" s="359"/>
      <c r="I18" s="359"/>
      <c r="J18" s="359"/>
      <c r="K18" s="359"/>
      <c r="L18" s="359"/>
      <c r="M18" s="360"/>
      <c r="N18" s="184"/>
    </row>
    <row r="19" spans="1:14" s="82" customFormat="1" ht="43.5" customHeight="1" x14ac:dyDescent="0.25">
      <c r="A19" s="179">
        <v>1</v>
      </c>
      <c r="B19" s="180"/>
      <c r="C19" s="181" t="s">
        <v>134</v>
      </c>
      <c r="D19" s="182" t="s">
        <v>264</v>
      </c>
      <c r="E19" s="189" t="s">
        <v>253</v>
      </c>
      <c r="F19" s="192"/>
      <c r="G19" s="193" t="s">
        <v>136</v>
      </c>
      <c r="H19" s="182"/>
      <c r="I19" s="181" t="s">
        <v>255</v>
      </c>
      <c r="J19" s="182" t="s">
        <v>253</v>
      </c>
      <c r="K19" s="183">
        <v>143</v>
      </c>
      <c r="L19" s="191">
        <v>1</v>
      </c>
      <c r="M19" s="182"/>
      <c r="N19" s="184"/>
    </row>
    <row r="20" spans="1:14" s="82" customFormat="1" ht="39" customHeight="1" x14ac:dyDescent="0.25">
      <c r="A20" s="179">
        <v>2</v>
      </c>
      <c r="B20" s="180"/>
      <c r="C20" s="181" t="s">
        <v>135</v>
      </c>
      <c r="D20" s="182" t="s">
        <v>265</v>
      </c>
      <c r="E20" s="189" t="s">
        <v>254</v>
      </c>
      <c r="F20" s="192"/>
      <c r="G20" s="193" t="s">
        <v>136</v>
      </c>
      <c r="H20" s="182"/>
      <c r="I20" s="181" t="s">
        <v>255</v>
      </c>
      <c r="J20" s="182" t="s">
        <v>254</v>
      </c>
      <c r="K20" s="183">
        <v>318</v>
      </c>
      <c r="L20" s="191">
        <v>2</v>
      </c>
      <c r="M20" s="182"/>
      <c r="N20" s="184"/>
    </row>
    <row r="21" spans="1:14" ht="29.25" customHeight="1" x14ac:dyDescent="0.25">
      <c r="A21" s="202"/>
      <c r="B21" s="202"/>
      <c r="C21" s="202" t="s">
        <v>11</v>
      </c>
      <c r="D21" s="202"/>
      <c r="E21" s="203"/>
      <c r="F21" s="203"/>
      <c r="G21" s="203"/>
      <c r="H21" s="203"/>
      <c r="I21" s="203"/>
      <c r="J21" s="203"/>
      <c r="K21" s="204"/>
      <c r="L21" s="205"/>
      <c r="M21" s="206"/>
    </row>
    <row r="22" spans="1:14" ht="12" customHeight="1" x14ac:dyDescent="0.25">
      <c r="A22" s="207"/>
      <c r="B22" s="207"/>
      <c r="C22" s="207"/>
      <c r="D22" s="207"/>
      <c r="E22" s="208"/>
      <c r="F22" s="208"/>
      <c r="G22" s="208"/>
      <c r="H22" s="208"/>
      <c r="I22" s="208"/>
      <c r="J22" s="208"/>
      <c r="K22" s="209"/>
      <c r="L22" s="210"/>
      <c r="M22" s="211"/>
    </row>
    <row r="23" spans="1:14" x14ac:dyDescent="0.25">
      <c r="A23" s="349" t="s">
        <v>103</v>
      </c>
      <c r="B23" s="349"/>
      <c r="C23" s="349"/>
      <c r="D23" s="349"/>
      <c r="E23" s="349"/>
      <c r="F23" s="349"/>
      <c r="H23" s="355" t="s">
        <v>106</v>
      </c>
      <c r="I23" s="355"/>
      <c r="J23" s="355"/>
      <c r="K23" s="355"/>
      <c r="L23" s="212"/>
      <c r="M23" s="67"/>
    </row>
    <row r="24" spans="1:14" ht="23.25" customHeight="1" x14ac:dyDescent="0.25">
      <c r="A24" s="362" t="s">
        <v>105</v>
      </c>
      <c r="B24" s="362"/>
      <c r="C24" s="362"/>
      <c r="D24" s="362"/>
      <c r="E24" s="362"/>
      <c r="F24" s="362"/>
      <c r="H24" s="219"/>
      <c r="I24" s="220" t="s">
        <v>65</v>
      </c>
      <c r="J24" s="220"/>
      <c r="K24" s="213"/>
      <c r="L24" s="214"/>
      <c r="M24" s="28"/>
    </row>
    <row r="28" spans="1:14" x14ac:dyDescent="0.25">
      <c r="A28" s="349"/>
      <c r="B28" s="349"/>
      <c r="C28" s="350"/>
      <c r="D28" s="350"/>
      <c r="I28" s="28"/>
      <c r="J28" s="28"/>
      <c r="K28" s="215"/>
      <c r="L28" s="216"/>
      <c r="M28" s="68"/>
    </row>
    <row r="29" spans="1:14" x14ac:dyDescent="0.25">
      <c r="I29" s="28"/>
      <c r="J29" s="28"/>
      <c r="K29" s="213"/>
      <c r="L29" s="214"/>
      <c r="M29" s="28"/>
    </row>
    <row r="30" spans="1:14" x14ac:dyDescent="0.25">
      <c r="A30" s="349"/>
      <c r="B30" s="349"/>
      <c r="C30" s="349"/>
      <c r="D30" s="349"/>
      <c r="E30" s="349"/>
      <c r="K30" s="213"/>
      <c r="L30" s="214"/>
      <c r="M30" s="28"/>
    </row>
    <row r="31" spans="1:14" x14ac:dyDescent="0.25">
      <c r="A31" s="28"/>
      <c r="B31" s="28"/>
      <c r="C31" s="28"/>
      <c r="D31" s="28"/>
      <c r="E31" s="28"/>
      <c r="I31" s="28"/>
      <c r="J31" s="28"/>
      <c r="K31" s="213"/>
      <c r="L31" s="214"/>
      <c r="M31" s="28"/>
    </row>
  </sheetData>
  <mergeCells count="24">
    <mergeCell ref="H1:M2"/>
    <mergeCell ref="A1:F1"/>
    <mergeCell ref="A2:F2"/>
    <mergeCell ref="C14:M14"/>
    <mergeCell ref="A6:M6"/>
    <mergeCell ref="L4:M4"/>
    <mergeCell ref="A5:M5"/>
    <mergeCell ref="I8:J8"/>
    <mergeCell ref="A28:D28"/>
    <mergeCell ref="A30:E30"/>
    <mergeCell ref="K8:K9"/>
    <mergeCell ref="L8:L9"/>
    <mergeCell ref="M8:M9"/>
    <mergeCell ref="H23:K23"/>
    <mergeCell ref="A8:A9"/>
    <mergeCell ref="B8:B9"/>
    <mergeCell ref="C8:C9"/>
    <mergeCell ref="D8:D9"/>
    <mergeCell ref="E8:H8"/>
    <mergeCell ref="C18:M18"/>
    <mergeCell ref="C10:M10"/>
    <mergeCell ref="C13:M13"/>
    <mergeCell ref="A23:F23"/>
    <mergeCell ref="A24:F24"/>
  </mergeCells>
  <phoneticPr fontId="50" type="noConversion"/>
  <printOptions horizontalCentered="1"/>
  <pageMargins left="0.31496062992125984" right="0.31496062992125984" top="0.19685039370078741" bottom="0.19685039370078741" header="0.31496062992125984" footer="0.31496062992125984"/>
  <pageSetup paperSize="9" scale="8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05796-BF25-4BBF-A283-E3880BC1BF80}">
  <dimension ref="A1:I40"/>
  <sheetViews>
    <sheetView tabSelected="1" view="pageBreakPreview" topLeftCell="A16" zoomScale="115" zoomScaleNormal="100" zoomScaleSheetLayoutView="115" workbookViewId="0">
      <selection activeCell="E36" sqref="E36"/>
    </sheetView>
  </sheetViews>
  <sheetFormatPr defaultRowHeight="15.75" x14ac:dyDescent="0.25"/>
  <cols>
    <col min="1" max="1" width="6.125" customWidth="1"/>
    <col min="2" max="2" width="17.5" customWidth="1"/>
    <col min="3" max="3" width="18.125" customWidth="1"/>
    <col min="4" max="4" width="10" customWidth="1"/>
    <col min="5" max="5" width="6.75" customWidth="1"/>
    <col min="6" max="6" width="6.375" customWidth="1"/>
    <col min="7" max="7" width="9.75" customWidth="1"/>
    <col min="8" max="8" width="11.375" customWidth="1"/>
  </cols>
  <sheetData>
    <row r="1" spans="1:9" ht="39" customHeight="1" x14ac:dyDescent="0.25">
      <c r="A1" s="325" t="s">
        <v>343</v>
      </c>
      <c r="B1" s="325"/>
      <c r="C1" s="325"/>
      <c r="D1" s="325" t="s">
        <v>344</v>
      </c>
      <c r="E1" s="379"/>
      <c r="F1" s="379"/>
      <c r="G1" s="379"/>
      <c r="H1" s="379"/>
    </row>
    <row r="2" spans="1:9" ht="21.75" customHeight="1" x14ac:dyDescent="0.25">
      <c r="A2" s="298"/>
      <c r="B2" s="298"/>
      <c r="C2" s="298"/>
      <c r="D2" s="328" t="s">
        <v>431</v>
      </c>
      <c r="E2" s="328"/>
      <c r="F2" s="328"/>
      <c r="G2" s="328"/>
      <c r="H2" s="328"/>
    </row>
    <row r="3" spans="1:9" ht="49.5" customHeight="1" x14ac:dyDescent="0.25">
      <c r="A3" s="380" t="s">
        <v>452</v>
      </c>
      <c r="B3" s="381"/>
      <c r="C3" s="381"/>
      <c r="D3" s="381"/>
      <c r="E3" s="381"/>
      <c r="F3" s="381"/>
      <c r="G3" s="381"/>
      <c r="H3" s="381"/>
    </row>
    <row r="4" spans="1:9" x14ac:dyDescent="0.25">
      <c r="A4" s="265"/>
      <c r="B4" s="265"/>
      <c r="C4" s="265"/>
      <c r="D4" s="266"/>
      <c r="E4" s="265"/>
      <c r="F4" s="265"/>
      <c r="G4" s="265"/>
      <c r="H4" s="265"/>
    </row>
    <row r="5" spans="1:9" ht="31.5" x14ac:dyDescent="0.25">
      <c r="A5" s="263" t="s">
        <v>0</v>
      </c>
      <c r="B5" s="382" t="s">
        <v>345</v>
      </c>
      <c r="C5" s="382"/>
      <c r="D5" s="382"/>
      <c r="E5" s="264" t="s">
        <v>346</v>
      </c>
      <c r="F5" s="264" t="s">
        <v>347</v>
      </c>
      <c r="G5" s="264" t="s">
        <v>348</v>
      </c>
      <c r="H5" s="264" t="s">
        <v>349</v>
      </c>
    </row>
    <row r="6" spans="1:9" ht="20.100000000000001" customHeight="1" x14ac:dyDescent="0.25">
      <c r="A6" s="281">
        <v>1</v>
      </c>
      <c r="B6" s="287" t="s">
        <v>411</v>
      </c>
      <c r="C6" s="292"/>
      <c r="D6" s="293"/>
      <c r="E6" s="274" t="s">
        <v>350</v>
      </c>
      <c r="F6" s="302">
        <f>'tổng hợp vật tư KH'!D7</f>
        <v>64</v>
      </c>
      <c r="G6" s="303">
        <v>22013</v>
      </c>
      <c r="H6" s="303">
        <f>F6*G6</f>
        <v>1408832</v>
      </c>
    </row>
    <row r="7" spans="1:9" ht="20.100000000000001" customHeight="1" x14ac:dyDescent="0.25">
      <c r="A7" s="281">
        <v>2</v>
      </c>
      <c r="B7" s="287" t="s">
        <v>438</v>
      </c>
      <c r="C7" s="288"/>
      <c r="D7" s="289"/>
      <c r="E7" s="274" t="s">
        <v>350</v>
      </c>
      <c r="F7" s="302">
        <f>'tổng hợp vật tư KH'!D8</f>
        <v>36</v>
      </c>
      <c r="G7" s="304">
        <v>25000</v>
      </c>
      <c r="H7" s="303">
        <f t="shared" ref="H7:H28" si="0">F7*G7</f>
        <v>900000</v>
      </c>
    </row>
    <row r="8" spans="1:9" ht="20.100000000000001" hidden="1" customHeight="1" x14ac:dyDescent="0.25">
      <c r="A8" s="281">
        <v>3</v>
      </c>
      <c r="B8" s="287" t="s">
        <v>439</v>
      </c>
      <c r="C8" s="288"/>
      <c r="D8" s="289"/>
      <c r="E8" s="274" t="s">
        <v>350</v>
      </c>
      <c r="F8" s="302">
        <f>'tổng hợp vật tư KH'!D9</f>
        <v>0</v>
      </c>
      <c r="G8" s="304">
        <v>55000</v>
      </c>
      <c r="H8" s="303">
        <f t="shared" si="0"/>
        <v>0</v>
      </c>
    </row>
    <row r="9" spans="1:9" ht="20.100000000000001" customHeight="1" x14ac:dyDescent="0.25">
      <c r="A9" s="281">
        <v>3</v>
      </c>
      <c r="B9" s="287" t="s">
        <v>412</v>
      </c>
      <c r="C9" s="296"/>
      <c r="D9" s="294"/>
      <c r="E9" s="274" t="s">
        <v>350</v>
      </c>
      <c r="F9" s="302">
        <f>'tổng hợp vật tư KH'!D10</f>
        <v>2</v>
      </c>
      <c r="G9" s="304">
        <v>55000</v>
      </c>
      <c r="H9" s="303">
        <f t="shared" si="0"/>
        <v>110000</v>
      </c>
    </row>
    <row r="10" spans="1:9" ht="20.100000000000001" customHeight="1" x14ac:dyDescent="0.25">
      <c r="A10" s="281">
        <v>4</v>
      </c>
      <c r="B10" s="287" t="s">
        <v>440</v>
      </c>
      <c r="C10" s="288"/>
      <c r="D10" s="289"/>
      <c r="E10" s="274" t="s">
        <v>350</v>
      </c>
      <c r="F10" s="302">
        <f>'tổng hợp vật tư KH'!D11</f>
        <v>1</v>
      </c>
      <c r="G10" s="304">
        <v>60000</v>
      </c>
      <c r="H10" s="303">
        <f t="shared" si="0"/>
        <v>60000</v>
      </c>
    </row>
    <row r="11" spans="1:9" ht="20.100000000000001" customHeight="1" x14ac:dyDescent="0.25">
      <c r="A11" s="281">
        <v>5</v>
      </c>
      <c r="B11" s="287" t="s">
        <v>413</v>
      </c>
      <c r="C11" s="296"/>
      <c r="D11" s="294"/>
      <c r="E11" s="274" t="s">
        <v>414</v>
      </c>
      <c r="F11" s="302">
        <f>'tổng hợp vật tư KH'!D12</f>
        <v>2</v>
      </c>
      <c r="G11" s="304">
        <v>1041000</v>
      </c>
      <c r="H11" s="303">
        <f t="shared" si="0"/>
        <v>2082000</v>
      </c>
    </row>
    <row r="12" spans="1:9" ht="20.100000000000001" customHeight="1" x14ac:dyDescent="0.25">
      <c r="A12" s="281">
        <v>6</v>
      </c>
      <c r="B12" s="287" t="s">
        <v>441</v>
      </c>
      <c r="C12" s="292"/>
      <c r="D12" s="294"/>
      <c r="E12" s="274" t="s">
        <v>414</v>
      </c>
      <c r="F12" s="302">
        <f>'tổng hợp vật tư KH'!D13</f>
        <v>1</v>
      </c>
      <c r="G12" s="304">
        <v>1320000</v>
      </c>
      <c r="H12" s="303">
        <f t="shared" si="0"/>
        <v>1320000</v>
      </c>
    </row>
    <row r="13" spans="1:9" ht="20.25" customHeight="1" x14ac:dyDescent="0.25">
      <c r="A13" s="281">
        <v>7</v>
      </c>
      <c r="B13" s="287" t="s">
        <v>442</v>
      </c>
      <c r="C13" s="300"/>
      <c r="D13" s="301"/>
      <c r="E13" s="274" t="s">
        <v>414</v>
      </c>
      <c r="F13" s="302">
        <f>'tổng hợp vật tư KH'!D14</f>
        <v>2</v>
      </c>
      <c r="G13" s="304">
        <v>1100000</v>
      </c>
      <c r="H13" s="303">
        <f t="shared" si="0"/>
        <v>2200000</v>
      </c>
      <c r="I13" s="295"/>
    </row>
    <row r="14" spans="1:9" ht="20.100000000000001" customHeight="1" x14ac:dyDescent="0.25">
      <c r="A14" s="281">
        <v>8</v>
      </c>
      <c r="B14" s="287" t="s">
        <v>444</v>
      </c>
      <c r="C14" s="288"/>
      <c r="D14" s="289"/>
      <c r="E14" s="274" t="s">
        <v>414</v>
      </c>
      <c r="F14" s="302">
        <f>'tổng hợp vật tư KH'!D15</f>
        <v>1</v>
      </c>
      <c r="G14" s="304">
        <v>1680000</v>
      </c>
      <c r="H14" s="303">
        <f t="shared" si="0"/>
        <v>1680000</v>
      </c>
    </row>
    <row r="15" spans="1:9" ht="20.100000000000001" customHeight="1" x14ac:dyDescent="0.25">
      <c r="A15" s="281">
        <v>9</v>
      </c>
      <c r="B15" s="287" t="s">
        <v>445</v>
      </c>
      <c r="C15" s="288"/>
      <c r="D15" s="289"/>
      <c r="E15" s="274" t="s">
        <v>350</v>
      </c>
      <c r="F15" s="302">
        <f>'tổng hợp vật tư KH'!D16</f>
        <v>1</v>
      </c>
      <c r="G15" s="304">
        <v>1440000</v>
      </c>
      <c r="H15" s="303">
        <f t="shared" si="0"/>
        <v>1440000</v>
      </c>
    </row>
    <row r="16" spans="1:9" ht="20.100000000000001" customHeight="1" x14ac:dyDescent="0.25">
      <c r="A16" s="281">
        <v>10</v>
      </c>
      <c r="B16" s="287" t="s">
        <v>415</v>
      </c>
      <c r="C16" s="288"/>
      <c r="D16" s="289"/>
      <c r="E16" s="274" t="s">
        <v>350</v>
      </c>
      <c r="F16" s="302">
        <f>'tổng hợp vật tư KH'!D17</f>
        <v>2</v>
      </c>
      <c r="G16" s="304">
        <v>1980000</v>
      </c>
      <c r="H16" s="303">
        <f t="shared" si="0"/>
        <v>3960000</v>
      </c>
    </row>
    <row r="17" spans="1:8" ht="20.100000000000001" customHeight="1" x14ac:dyDescent="0.25">
      <c r="A17" s="281">
        <v>11</v>
      </c>
      <c r="B17" s="287" t="s">
        <v>443</v>
      </c>
      <c r="C17" s="296"/>
      <c r="D17" s="294"/>
      <c r="E17" s="274" t="s">
        <v>350</v>
      </c>
      <c r="F17" s="302">
        <f>'tổng hợp vật tư KH'!D18</f>
        <v>1</v>
      </c>
      <c r="G17" s="304">
        <v>3480000</v>
      </c>
      <c r="H17" s="303">
        <f t="shared" si="0"/>
        <v>3480000</v>
      </c>
    </row>
    <row r="18" spans="1:8" ht="16.5" hidden="1" x14ac:dyDescent="0.25">
      <c r="A18" s="281">
        <v>13</v>
      </c>
      <c r="B18" s="287" t="s">
        <v>416</v>
      </c>
      <c r="C18" s="288"/>
      <c r="D18" s="289"/>
      <c r="E18" s="274" t="s">
        <v>350</v>
      </c>
      <c r="F18" s="302">
        <f>'tổng hợp vật tư KH'!D19</f>
        <v>0</v>
      </c>
      <c r="G18" s="304">
        <v>850000</v>
      </c>
      <c r="H18" s="303">
        <f t="shared" si="0"/>
        <v>0</v>
      </c>
    </row>
    <row r="19" spans="1:8" ht="20.100000000000001" customHeight="1" x14ac:dyDescent="0.25">
      <c r="A19" s="281">
        <v>12</v>
      </c>
      <c r="B19" s="287" t="s">
        <v>417</v>
      </c>
      <c r="C19" s="296"/>
      <c r="D19" s="294"/>
      <c r="E19" s="274" t="s">
        <v>350</v>
      </c>
      <c r="F19" s="302">
        <f>'tổng hợp vật tư KH'!D20</f>
        <v>3</v>
      </c>
      <c r="G19" s="304">
        <v>1000000</v>
      </c>
      <c r="H19" s="303">
        <f t="shared" si="0"/>
        <v>3000000</v>
      </c>
    </row>
    <row r="20" spans="1:8" ht="20.100000000000001" customHeight="1" x14ac:dyDescent="0.25">
      <c r="A20" s="281">
        <v>13</v>
      </c>
      <c r="B20" s="287" t="s">
        <v>428</v>
      </c>
      <c r="C20" s="292"/>
      <c r="D20" s="294"/>
      <c r="E20" s="274" t="s">
        <v>429</v>
      </c>
      <c r="F20" s="302">
        <f>'tổng hợp vật tư KH'!D21</f>
        <v>2</v>
      </c>
      <c r="G20" s="304">
        <v>780000</v>
      </c>
      <c r="H20" s="303">
        <f t="shared" si="0"/>
        <v>1560000</v>
      </c>
    </row>
    <row r="21" spans="1:8" ht="20.100000000000001" customHeight="1" x14ac:dyDescent="0.25">
      <c r="A21" s="281">
        <v>14</v>
      </c>
      <c r="B21" s="287" t="s">
        <v>446</v>
      </c>
      <c r="C21" s="288"/>
      <c r="D21" s="289"/>
      <c r="E21" s="274" t="s">
        <v>350</v>
      </c>
      <c r="F21" s="302">
        <f>'tổng hợp vật tư KH'!D22</f>
        <v>24</v>
      </c>
      <c r="G21" s="304">
        <v>14500</v>
      </c>
      <c r="H21" s="303">
        <f t="shared" si="0"/>
        <v>348000</v>
      </c>
    </row>
    <row r="22" spans="1:8" ht="20.100000000000001" customHeight="1" x14ac:dyDescent="0.25">
      <c r="A22" s="281">
        <v>15</v>
      </c>
      <c r="B22" s="287" t="s">
        <v>418</v>
      </c>
      <c r="C22" s="288"/>
      <c r="D22" s="289"/>
      <c r="E22" s="274" t="s">
        <v>350</v>
      </c>
      <c r="F22" s="302">
        <f>'tổng hợp vật tư KH'!D23</f>
        <v>4</v>
      </c>
      <c r="G22" s="304">
        <v>50000</v>
      </c>
      <c r="H22" s="303">
        <f t="shared" si="0"/>
        <v>200000</v>
      </c>
    </row>
    <row r="23" spans="1:8" ht="20.100000000000001" customHeight="1" x14ac:dyDescent="0.25">
      <c r="A23" s="281">
        <v>16</v>
      </c>
      <c r="B23" s="287" t="s">
        <v>419</v>
      </c>
      <c r="C23" s="288"/>
      <c r="D23" s="289"/>
      <c r="E23" s="274" t="s">
        <v>350</v>
      </c>
      <c r="F23" s="302">
        <f>'tổng hợp vật tư KH'!D24</f>
        <v>6</v>
      </c>
      <c r="G23" s="304">
        <v>30000</v>
      </c>
      <c r="H23" s="303">
        <f t="shared" si="0"/>
        <v>180000</v>
      </c>
    </row>
    <row r="24" spans="1:8" ht="20.100000000000001" hidden="1" customHeight="1" x14ac:dyDescent="0.25">
      <c r="A24" s="281">
        <v>17</v>
      </c>
      <c r="B24" s="287" t="s">
        <v>420</v>
      </c>
      <c r="C24" s="288"/>
      <c r="D24" s="289"/>
      <c r="E24" s="274" t="s">
        <v>350</v>
      </c>
      <c r="F24" s="302">
        <f>'tổng hợp vật tư KH'!D25</f>
        <v>0</v>
      </c>
      <c r="G24" s="304">
        <v>20000</v>
      </c>
      <c r="H24" s="303">
        <f t="shared" si="0"/>
        <v>0</v>
      </c>
    </row>
    <row r="25" spans="1:8" ht="20.100000000000001" customHeight="1" x14ac:dyDescent="0.25">
      <c r="A25" s="281">
        <v>18</v>
      </c>
      <c r="B25" s="287" t="s">
        <v>421</v>
      </c>
      <c r="C25" s="288"/>
      <c r="D25" s="289"/>
      <c r="E25" s="274" t="s">
        <v>350</v>
      </c>
      <c r="F25" s="302">
        <f>'tổng hợp vật tư KH'!D26</f>
        <v>8</v>
      </c>
      <c r="G25" s="304">
        <v>20000</v>
      </c>
      <c r="H25" s="303">
        <f t="shared" si="0"/>
        <v>160000</v>
      </c>
    </row>
    <row r="26" spans="1:8" ht="20.100000000000001" customHeight="1" x14ac:dyDescent="0.25">
      <c r="A26" s="281">
        <v>19</v>
      </c>
      <c r="B26" s="287" t="s">
        <v>422</v>
      </c>
      <c r="C26" s="288"/>
      <c r="D26" s="289"/>
      <c r="E26" s="274" t="s">
        <v>350</v>
      </c>
      <c r="F26" s="302">
        <f>'tổng hợp vật tư KH'!D27</f>
        <v>16</v>
      </c>
      <c r="G26" s="304">
        <v>5000</v>
      </c>
      <c r="H26" s="303">
        <f t="shared" si="0"/>
        <v>80000</v>
      </c>
    </row>
    <row r="27" spans="1:8" ht="20.100000000000001" customHeight="1" x14ac:dyDescent="0.25">
      <c r="A27" s="281">
        <v>20</v>
      </c>
      <c r="B27" s="287" t="s">
        <v>423</v>
      </c>
      <c r="C27" s="288"/>
      <c r="D27" s="289"/>
      <c r="E27" s="274" t="s">
        <v>424</v>
      </c>
      <c r="F27" s="302">
        <f>'tổng hợp vật tư KH'!D28</f>
        <v>45</v>
      </c>
      <c r="G27" s="304">
        <v>70500</v>
      </c>
      <c r="H27" s="303">
        <f t="shared" si="0"/>
        <v>3172500</v>
      </c>
    </row>
    <row r="28" spans="1:8" ht="20.100000000000001" customHeight="1" x14ac:dyDescent="0.25">
      <c r="A28" s="281">
        <v>21</v>
      </c>
      <c r="B28" s="287" t="s">
        <v>425</v>
      </c>
      <c r="C28" s="288"/>
      <c r="D28" s="289"/>
      <c r="E28" s="274" t="s">
        <v>350</v>
      </c>
      <c r="F28" s="302">
        <f>'tổng hợp vật tư KH'!D29</f>
        <v>150</v>
      </c>
      <c r="G28" s="304">
        <v>7500</v>
      </c>
      <c r="H28" s="303">
        <f t="shared" si="0"/>
        <v>1125000</v>
      </c>
    </row>
    <row r="29" spans="1:8" ht="20.100000000000001" customHeight="1" x14ac:dyDescent="0.25">
      <c r="A29" s="373" t="s">
        <v>447</v>
      </c>
      <c r="B29" s="374"/>
      <c r="C29" s="374"/>
      <c r="D29" s="375"/>
      <c r="E29" s="274"/>
      <c r="F29" s="271"/>
      <c r="G29" s="304"/>
      <c r="H29" s="306">
        <f>SUM(H6:H28)</f>
        <v>28466332</v>
      </c>
    </row>
    <row r="30" spans="1:8" ht="20.100000000000001" customHeight="1" x14ac:dyDescent="0.25">
      <c r="A30" s="376" t="s">
        <v>448</v>
      </c>
      <c r="B30" s="377"/>
      <c r="C30" s="377"/>
      <c r="D30" s="378"/>
      <c r="E30" s="307"/>
      <c r="F30" s="308"/>
      <c r="G30" s="309"/>
      <c r="H30" s="309">
        <f>H29*10%</f>
        <v>2846633.2</v>
      </c>
    </row>
    <row r="31" spans="1:8" ht="20.100000000000001" customHeight="1" x14ac:dyDescent="0.25">
      <c r="A31" s="373" t="s">
        <v>449</v>
      </c>
      <c r="B31" s="374"/>
      <c r="C31" s="374"/>
      <c r="D31" s="375"/>
      <c r="E31" s="291"/>
      <c r="F31" s="269"/>
      <c r="G31" s="304"/>
      <c r="H31" s="306">
        <f>H29+H30</f>
        <v>31312965.199999999</v>
      </c>
    </row>
    <row r="32" spans="1:8" ht="20.100000000000001" customHeight="1" x14ac:dyDescent="0.25">
      <c r="A32" s="373" t="s">
        <v>351</v>
      </c>
      <c r="B32" s="374"/>
      <c r="C32" s="374"/>
      <c r="D32" s="375"/>
      <c r="E32" s="263"/>
      <c r="F32" s="263"/>
      <c r="G32" s="305"/>
      <c r="H32" s="306">
        <f>ROUND(H31,-3)</f>
        <v>31313000</v>
      </c>
    </row>
    <row r="33" spans="1:8" ht="20.100000000000001" customHeight="1" x14ac:dyDescent="0.25">
      <c r="A33" s="372" t="s">
        <v>454</v>
      </c>
      <c r="B33" s="372"/>
      <c r="C33" s="372"/>
      <c r="D33" s="372"/>
      <c r="E33" s="372"/>
      <c r="F33" s="372"/>
      <c r="G33" s="372"/>
      <c r="H33" s="372"/>
    </row>
    <row r="34" spans="1:8" ht="27" customHeight="1" x14ac:dyDescent="0.25">
      <c r="A34" s="324" t="s">
        <v>352</v>
      </c>
      <c r="B34" s="324"/>
      <c r="C34" s="324"/>
      <c r="D34" s="286"/>
      <c r="E34" s="324" t="s">
        <v>353</v>
      </c>
      <c r="F34" s="324"/>
      <c r="G34" s="324"/>
      <c r="H34" s="324"/>
    </row>
    <row r="35" spans="1:8" ht="15" customHeight="1" x14ac:dyDescent="0.25">
      <c r="A35" s="290"/>
      <c r="B35" s="286"/>
      <c r="C35" s="290"/>
      <c r="D35" s="290"/>
      <c r="E35" s="286"/>
      <c r="F35" s="290"/>
      <c r="G35" s="290"/>
      <c r="H35" s="290"/>
    </row>
    <row r="36" spans="1:8" x14ac:dyDescent="0.25">
      <c r="A36" s="265"/>
      <c r="B36" s="265"/>
      <c r="C36" s="265"/>
      <c r="D36" s="265"/>
      <c r="E36" s="265"/>
      <c r="F36" s="265"/>
      <c r="G36" s="265"/>
      <c r="H36" s="265"/>
    </row>
    <row r="37" spans="1:8" x14ac:dyDescent="0.25">
      <c r="A37" s="265"/>
      <c r="B37" s="265"/>
      <c r="C37" s="265"/>
      <c r="D37" s="265"/>
      <c r="E37" s="265"/>
      <c r="F37" s="265"/>
      <c r="G37" s="265"/>
      <c r="H37" s="265"/>
    </row>
    <row r="38" spans="1:8" ht="16.5" x14ac:dyDescent="0.25">
      <c r="A38" s="315" t="s">
        <v>315</v>
      </c>
      <c r="B38" s="315"/>
      <c r="C38" s="315"/>
      <c r="D38" s="272"/>
      <c r="E38" s="315" t="s">
        <v>354</v>
      </c>
      <c r="F38" s="315"/>
      <c r="G38" s="315"/>
      <c r="H38" s="315"/>
    </row>
    <row r="39" spans="1:8" x14ac:dyDescent="0.25">
      <c r="A39" s="265"/>
      <c r="B39" s="265"/>
      <c r="C39" s="265"/>
      <c r="D39" s="265"/>
      <c r="E39" s="265"/>
      <c r="F39" s="265"/>
      <c r="G39" s="265"/>
      <c r="H39" s="265"/>
    </row>
    <row r="40" spans="1:8" x14ac:dyDescent="0.25">
      <c r="A40" s="265"/>
      <c r="B40" s="265"/>
      <c r="C40" s="265"/>
      <c r="D40" s="265"/>
      <c r="E40" s="265"/>
      <c r="F40" s="265"/>
      <c r="G40" s="265"/>
      <c r="H40" s="265"/>
    </row>
  </sheetData>
  <mergeCells count="14">
    <mergeCell ref="A29:D29"/>
    <mergeCell ref="A30:D30"/>
    <mergeCell ref="A31:D31"/>
    <mergeCell ref="A34:C34"/>
    <mergeCell ref="A1:C1"/>
    <mergeCell ref="D1:H1"/>
    <mergeCell ref="A3:H3"/>
    <mergeCell ref="B5:D5"/>
    <mergeCell ref="D2:H2"/>
    <mergeCell ref="A38:C38"/>
    <mergeCell ref="E34:H34"/>
    <mergeCell ref="E38:H38"/>
    <mergeCell ref="A33:H33"/>
    <mergeCell ref="A32:D32"/>
  </mergeCells>
  <printOptions horizontalCentered="1"/>
  <pageMargins left="0.70866141732283472" right="0.19685039370078741" top="0.35433070866141736" bottom="0.35433070866141736" header="0.11811023622047245" footer="0.11811023622047245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8"/>
  <sheetViews>
    <sheetView view="pageBreakPreview" topLeftCell="A13" zoomScale="82" zoomScaleNormal="100" zoomScaleSheetLayoutView="82" workbookViewId="0">
      <selection activeCell="G20" sqref="G20"/>
    </sheetView>
  </sheetViews>
  <sheetFormatPr defaultRowHeight="15.75" x14ac:dyDescent="0.25"/>
  <cols>
    <col min="1" max="1" width="5.375" customWidth="1"/>
    <col min="2" max="2" width="0" hidden="1" customWidth="1"/>
    <col min="3" max="3" width="22.25" customWidth="1"/>
    <col min="4" max="4" width="13.625" customWidth="1"/>
    <col min="5" max="5" width="7.75" customWidth="1"/>
    <col min="6" max="6" width="0" hidden="1" customWidth="1"/>
    <col min="7" max="7" width="36" customWidth="1"/>
    <col min="8" max="8" width="6.25" hidden="1" customWidth="1"/>
    <col min="9" max="9" width="16.75" customWidth="1"/>
    <col min="10" max="10" width="10.75" customWidth="1"/>
    <col min="11" max="11" width="5.75" customWidth="1"/>
    <col min="12" max="12" width="25.125" customWidth="1"/>
    <col min="13" max="13" width="10.25" customWidth="1"/>
  </cols>
  <sheetData>
    <row r="1" spans="1:14" ht="22.5" customHeight="1" x14ac:dyDescent="0.25">
      <c r="A1" s="364" t="s">
        <v>12</v>
      </c>
      <c r="B1" s="364"/>
      <c r="C1" s="364"/>
      <c r="D1" s="364"/>
      <c r="E1" s="364"/>
      <c r="F1" s="364"/>
      <c r="G1" s="364"/>
      <c r="H1" s="363" t="s">
        <v>278</v>
      </c>
      <c r="I1" s="363"/>
      <c r="J1" s="363"/>
      <c r="K1" s="363"/>
      <c r="L1" s="363"/>
      <c r="M1" s="363"/>
    </row>
    <row r="2" spans="1:14" ht="15.75" customHeight="1" x14ac:dyDescent="0.25">
      <c r="A2" s="383" t="s">
        <v>103</v>
      </c>
      <c r="B2" s="383"/>
      <c r="C2" s="383"/>
      <c r="D2" s="383"/>
      <c r="E2" s="383"/>
      <c r="F2" s="383"/>
      <c r="G2" s="383"/>
      <c r="H2" s="363"/>
      <c r="I2" s="363"/>
      <c r="J2" s="363"/>
      <c r="K2" s="363"/>
      <c r="L2" s="363"/>
      <c r="M2" s="363"/>
    </row>
    <row r="3" spans="1:14" x14ac:dyDescent="0.25">
      <c r="A3" s="221"/>
      <c r="B3" s="221"/>
      <c r="C3" s="221"/>
      <c r="D3" s="221"/>
      <c r="E3" s="221"/>
      <c r="F3" s="221"/>
      <c r="G3" s="221"/>
      <c r="N3" s="260"/>
    </row>
    <row r="4" spans="1:14" x14ac:dyDescent="0.25">
      <c r="A4" s="221"/>
      <c r="B4" s="221"/>
      <c r="C4" s="221"/>
      <c r="D4" s="221"/>
      <c r="E4" s="221"/>
      <c r="F4" s="221"/>
      <c r="G4" s="221"/>
      <c r="L4" s="367" t="s">
        <v>44</v>
      </c>
      <c r="M4" s="367"/>
      <c r="N4" s="260"/>
    </row>
    <row r="5" spans="1:14" ht="22.5" customHeight="1" x14ac:dyDescent="0.25">
      <c r="A5" s="384" t="s">
        <v>279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</row>
    <row r="6" spans="1:14" ht="20.25" customHeight="1" x14ac:dyDescent="0.25">
      <c r="A6" s="384" t="s">
        <v>280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</row>
    <row r="7" spans="1:14" x14ac:dyDescent="0.25">
      <c r="D7" s="219"/>
      <c r="M7" s="222"/>
    </row>
    <row r="8" spans="1:14" ht="31.5" customHeight="1" x14ac:dyDescent="0.25">
      <c r="A8" s="386" t="s">
        <v>0</v>
      </c>
      <c r="B8" s="223"/>
      <c r="C8" s="386" t="s">
        <v>1</v>
      </c>
      <c r="D8" s="386" t="s">
        <v>2</v>
      </c>
      <c r="E8" s="386" t="s">
        <v>3</v>
      </c>
      <c r="F8" s="386"/>
      <c r="G8" s="386"/>
      <c r="H8" s="386"/>
      <c r="I8" s="386" t="s">
        <v>40</v>
      </c>
      <c r="J8" s="386"/>
      <c r="K8" s="386" t="s">
        <v>17</v>
      </c>
      <c r="L8" s="386" t="s">
        <v>281</v>
      </c>
      <c r="M8" s="387" t="s">
        <v>282</v>
      </c>
    </row>
    <row r="9" spans="1:14" ht="57" x14ac:dyDescent="0.25">
      <c r="A9" s="386"/>
      <c r="B9" s="223"/>
      <c r="C9" s="386"/>
      <c r="D9" s="386"/>
      <c r="E9" s="83" t="s">
        <v>283</v>
      </c>
      <c r="F9" s="83" t="s">
        <v>13</v>
      </c>
      <c r="G9" s="83" t="s">
        <v>20</v>
      </c>
      <c r="H9" s="83" t="s">
        <v>15</v>
      </c>
      <c r="I9" s="118" t="s">
        <v>284</v>
      </c>
      <c r="J9" s="118" t="s">
        <v>285</v>
      </c>
      <c r="K9" s="386"/>
      <c r="L9" s="386"/>
      <c r="M9" s="387"/>
    </row>
    <row r="10" spans="1:14" ht="80.25" customHeight="1" x14ac:dyDescent="0.25">
      <c r="A10" s="224">
        <v>1</v>
      </c>
      <c r="B10" s="223"/>
      <c r="C10" s="225" t="s">
        <v>286</v>
      </c>
      <c r="D10" s="177" t="s">
        <v>260</v>
      </c>
      <c r="E10" s="183">
        <v>1751</v>
      </c>
      <c r="F10" s="83"/>
      <c r="G10" s="226" t="s">
        <v>287</v>
      </c>
      <c r="H10" s="83"/>
      <c r="I10" s="227" t="s">
        <v>119</v>
      </c>
      <c r="J10" s="227">
        <v>230</v>
      </c>
      <c r="K10" s="228">
        <v>1</v>
      </c>
      <c r="L10" s="229" t="s">
        <v>288</v>
      </c>
      <c r="M10" s="231" t="s">
        <v>342</v>
      </c>
    </row>
    <row r="11" spans="1:14" ht="37.5" customHeight="1" x14ac:dyDescent="0.25">
      <c r="A11" s="224">
        <v>2</v>
      </c>
      <c r="B11" s="223"/>
      <c r="C11" s="230" t="s">
        <v>289</v>
      </c>
      <c r="D11" s="177" t="s">
        <v>290</v>
      </c>
      <c r="E11" s="183">
        <v>570</v>
      </c>
      <c r="F11" s="83"/>
      <c r="G11" s="178" t="s">
        <v>291</v>
      </c>
      <c r="H11" s="83"/>
      <c r="I11" s="227" t="s">
        <v>119</v>
      </c>
      <c r="J11" s="224">
        <v>35</v>
      </c>
      <c r="K11" s="228">
        <v>2</v>
      </c>
      <c r="L11" s="181" t="s">
        <v>292</v>
      </c>
      <c r="M11" s="231" t="s">
        <v>293</v>
      </c>
    </row>
    <row r="12" spans="1:14" ht="43.5" customHeight="1" x14ac:dyDescent="0.25">
      <c r="A12" s="224">
        <v>3</v>
      </c>
      <c r="B12" s="223"/>
      <c r="C12" s="230" t="s">
        <v>294</v>
      </c>
      <c r="D12" s="177" t="s">
        <v>258</v>
      </c>
      <c r="E12" s="183">
        <v>1384</v>
      </c>
      <c r="F12" s="83"/>
      <c r="G12" s="178" t="s">
        <v>291</v>
      </c>
      <c r="H12" s="83"/>
      <c r="I12" s="227" t="s">
        <v>119</v>
      </c>
      <c r="J12" s="224">
        <v>30</v>
      </c>
      <c r="K12" s="228">
        <v>3</v>
      </c>
      <c r="L12" s="181" t="s">
        <v>295</v>
      </c>
      <c r="M12" s="231" t="s">
        <v>293</v>
      </c>
    </row>
    <row r="13" spans="1:14" ht="41.25" customHeight="1" x14ac:dyDescent="0.25">
      <c r="A13" s="224">
        <v>4</v>
      </c>
      <c r="B13" s="223"/>
      <c r="C13" s="230" t="s">
        <v>334</v>
      </c>
      <c r="D13" s="177" t="s">
        <v>258</v>
      </c>
      <c r="E13" s="183">
        <v>542</v>
      </c>
      <c r="F13" s="83"/>
      <c r="G13" s="178" t="s">
        <v>291</v>
      </c>
      <c r="H13" s="83"/>
      <c r="I13" s="227" t="s">
        <v>119</v>
      </c>
      <c r="J13" s="224">
        <v>20</v>
      </c>
      <c r="K13" s="228">
        <v>4</v>
      </c>
      <c r="L13" s="181" t="s">
        <v>335</v>
      </c>
      <c r="M13" s="231" t="s">
        <v>342</v>
      </c>
    </row>
    <row r="14" spans="1:14" ht="41.25" customHeight="1" x14ac:dyDescent="0.25">
      <c r="A14" s="224">
        <v>5</v>
      </c>
      <c r="B14" s="223"/>
      <c r="C14" s="178" t="s">
        <v>296</v>
      </c>
      <c r="D14" s="177" t="s">
        <v>59</v>
      </c>
      <c r="E14" s="83"/>
      <c r="F14" s="83"/>
      <c r="G14" s="178" t="s">
        <v>297</v>
      </c>
      <c r="H14" s="83"/>
      <c r="I14" s="227" t="s">
        <v>119</v>
      </c>
      <c r="J14" s="177" t="s">
        <v>298</v>
      </c>
      <c r="K14" s="228">
        <v>5</v>
      </c>
      <c r="L14" s="228"/>
      <c r="M14" s="231" t="s">
        <v>293</v>
      </c>
    </row>
    <row r="15" spans="1:14" ht="45" x14ac:dyDescent="0.25">
      <c r="A15" s="224">
        <v>6</v>
      </c>
      <c r="B15" s="232"/>
      <c r="C15" s="181" t="s">
        <v>299</v>
      </c>
      <c r="D15" s="182" t="s">
        <v>300</v>
      </c>
      <c r="E15" s="195"/>
      <c r="F15" s="195"/>
      <c r="G15" s="181" t="s">
        <v>297</v>
      </c>
      <c r="H15" s="195"/>
      <c r="I15" s="233" t="s">
        <v>301</v>
      </c>
      <c r="J15" s="186" t="s">
        <v>302</v>
      </c>
      <c r="K15" s="228">
        <v>6</v>
      </c>
      <c r="L15" s="228"/>
      <c r="M15" s="231" t="s">
        <v>342</v>
      </c>
    </row>
    <row r="16" spans="1:14" ht="45" x14ac:dyDescent="0.25">
      <c r="A16" s="224">
        <v>7</v>
      </c>
      <c r="B16" s="232"/>
      <c r="C16" s="181" t="s">
        <v>303</v>
      </c>
      <c r="D16" s="182" t="s">
        <v>277</v>
      </c>
      <c r="E16" s="195"/>
      <c r="F16" s="195"/>
      <c r="G16" s="181" t="s">
        <v>297</v>
      </c>
      <c r="H16" s="195"/>
      <c r="I16" s="233" t="s">
        <v>301</v>
      </c>
      <c r="J16" s="186" t="s">
        <v>304</v>
      </c>
      <c r="K16" s="228">
        <v>7</v>
      </c>
      <c r="L16" s="228"/>
      <c r="M16" s="231" t="s">
        <v>342</v>
      </c>
    </row>
    <row r="17" spans="1:13" ht="54.75" customHeight="1" x14ac:dyDescent="0.25">
      <c r="A17" s="224">
        <v>8</v>
      </c>
      <c r="B17" s="223"/>
      <c r="C17" s="234" t="s">
        <v>305</v>
      </c>
      <c r="D17" s="235" t="s">
        <v>306</v>
      </c>
      <c r="E17" s="183">
        <v>735</v>
      </c>
      <c r="F17" s="195"/>
      <c r="G17" s="226" t="s">
        <v>287</v>
      </c>
      <c r="H17" s="195"/>
      <c r="I17" s="227" t="s">
        <v>119</v>
      </c>
      <c r="J17" s="227">
        <v>225</v>
      </c>
      <c r="K17" s="228">
        <v>8</v>
      </c>
      <c r="L17" s="229" t="s">
        <v>307</v>
      </c>
      <c r="M17" s="231" t="s">
        <v>342</v>
      </c>
    </row>
    <row r="18" spans="1:13" ht="41.25" customHeight="1" x14ac:dyDescent="0.25">
      <c r="A18" s="224">
        <v>9</v>
      </c>
      <c r="B18" s="223"/>
      <c r="C18" s="230" t="s">
        <v>308</v>
      </c>
      <c r="D18" s="227" t="s">
        <v>262</v>
      </c>
      <c r="E18" s="183">
        <v>1089</v>
      </c>
      <c r="F18" s="83"/>
      <c r="G18" s="226" t="s">
        <v>287</v>
      </c>
      <c r="H18" s="83"/>
      <c r="I18" s="227" t="s">
        <v>119</v>
      </c>
      <c r="J18" s="227">
        <v>563</v>
      </c>
      <c r="K18" s="228">
        <v>9</v>
      </c>
      <c r="L18" s="229" t="s">
        <v>309</v>
      </c>
      <c r="M18" s="231" t="s">
        <v>342</v>
      </c>
    </row>
    <row r="19" spans="1:13" ht="43.5" customHeight="1" x14ac:dyDescent="0.25">
      <c r="A19" s="224">
        <v>10</v>
      </c>
      <c r="B19" s="223"/>
      <c r="C19" s="234" t="s">
        <v>310</v>
      </c>
      <c r="D19" s="227" t="s">
        <v>262</v>
      </c>
      <c r="E19" s="183">
        <v>1550</v>
      </c>
      <c r="F19" s="83"/>
      <c r="G19" s="226" t="s">
        <v>287</v>
      </c>
      <c r="H19" s="83"/>
      <c r="I19" s="227" t="s">
        <v>119</v>
      </c>
      <c r="J19" s="227">
        <v>568</v>
      </c>
      <c r="K19" s="228">
        <v>10</v>
      </c>
      <c r="L19" s="229" t="s">
        <v>311</v>
      </c>
      <c r="M19" s="231" t="s">
        <v>342</v>
      </c>
    </row>
    <row r="20" spans="1:13" ht="46.5" customHeight="1" x14ac:dyDescent="0.25">
      <c r="A20" s="224">
        <v>11</v>
      </c>
      <c r="B20" s="223"/>
      <c r="C20" s="234" t="s">
        <v>312</v>
      </c>
      <c r="D20" s="235" t="s">
        <v>258</v>
      </c>
      <c r="E20" s="183">
        <v>1013</v>
      </c>
      <c r="F20" s="195" t="s">
        <v>313</v>
      </c>
      <c r="G20" s="226" t="s">
        <v>287</v>
      </c>
      <c r="H20" s="195"/>
      <c r="I20" s="227" t="s">
        <v>119</v>
      </c>
      <c r="J20" s="227">
        <v>300</v>
      </c>
      <c r="K20" s="228">
        <v>11</v>
      </c>
      <c r="L20" s="229" t="s">
        <v>314</v>
      </c>
      <c r="M20" s="231" t="s">
        <v>342</v>
      </c>
    </row>
    <row r="21" spans="1:13" ht="39.75" customHeight="1" x14ac:dyDescent="0.25">
      <c r="A21" s="388" t="s">
        <v>11</v>
      </c>
      <c r="B21" s="388"/>
      <c r="C21" s="388"/>
      <c r="D21" s="388"/>
      <c r="E21" s="13">
        <f>SUM(E10:E20)</f>
        <v>8634</v>
      </c>
      <c r="F21" s="1"/>
      <c r="G21" s="26"/>
      <c r="H21" s="26"/>
      <c r="I21" s="26"/>
      <c r="J21" s="13">
        <f>J10+J11+J12+J13+J17+J18+J19+J20</f>
        <v>1971</v>
      </c>
      <c r="K21" s="12"/>
      <c r="L21" s="12"/>
      <c r="M21" s="236"/>
    </row>
    <row r="22" spans="1:13" ht="19.5" customHeight="1" x14ac:dyDescent="0.25">
      <c r="A22" s="255"/>
      <c r="B22" s="255"/>
      <c r="C22" s="255"/>
      <c r="D22" s="255"/>
      <c r="E22" s="256"/>
      <c r="F22" s="254"/>
      <c r="G22" s="259"/>
      <c r="H22" s="255"/>
      <c r="I22" s="255"/>
      <c r="J22" s="256"/>
      <c r="K22" s="257"/>
      <c r="L22" s="257"/>
      <c r="M22" s="222"/>
    </row>
    <row r="23" spans="1:13" x14ac:dyDescent="0.25">
      <c r="H23" s="355" t="s">
        <v>341</v>
      </c>
      <c r="I23" s="355"/>
      <c r="J23" s="355"/>
      <c r="K23" s="355"/>
      <c r="L23" s="355"/>
      <c r="M23" s="222"/>
    </row>
    <row r="24" spans="1:13" ht="15.75" customHeight="1" x14ac:dyDescent="0.25">
      <c r="A24" s="349" t="s">
        <v>103</v>
      </c>
      <c r="B24" s="349"/>
      <c r="C24" s="349"/>
      <c r="D24" s="349"/>
      <c r="E24" s="349"/>
      <c r="F24" s="349"/>
      <c r="G24" s="349"/>
      <c r="H24" s="349" t="s">
        <v>65</v>
      </c>
      <c r="I24" s="349"/>
      <c r="J24" s="349"/>
      <c r="K24" s="349"/>
      <c r="L24" s="349"/>
      <c r="M24" s="222"/>
    </row>
    <row r="25" spans="1:13" ht="20.25" customHeight="1" x14ac:dyDescent="0.25">
      <c r="A25" s="385" t="s">
        <v>102</v>
      </c>
      <c r="B25" s="385"/>
      <c r="C25" s="385"/>
      <c r="D25" s="385"/>
      <c r="E25" s="385"/>
      <c r="F25" s="385"/>
      <c r="G25" s="385"/>
      <c r="M25" s="222"/>
    </row>
    <row r="26" spans="1:13" ht="45" customHeight="1" x14ac:dyDescent="0.25">
      <c r="D26" s="219"/>
      <c r="M26" s="222"/>
    </row>
    <row r="27" spans="1:13" x14ac:dyDescent="0.25">
      <c r="D27" s="219"/>
      <c r="M27" s="222"/>
    </row>
    <row r="28" spans="1:13" x14ac:dyDescent="0.25">
      <c r="A28" s="349" t="s">
        <v>315</v>
      </c>
      <c r="B28" s="349"/>
      <c r="C28" s="349"/>
      <c r="D28" s="349"/>
      <c r="E28" s="349"/>
      <c r="F28" s="349"/>
      <c r="G28" s="349"/>
      <c r="H28" s="349" t="s">
        <v>316</v>
      </c>
      <c r="I28" s="349"/>
      <c r="J28" s="349"/>
      <c r="K28" s="349"/>
      <c r="L28" s="349"/>
      <c r="M28" s="222"/>
    </row>
  </sheetData>
  <mergeCells count="21">
    <mergeCell ref="A28:G28"/>
    <mergeCell ref="A25:G25"/>
    <mergeCell ref="H28:L28"/>
    <mergeCell ref="L8:L9"/>
    <mergeCell ref="M8:M9"/>
    <mergeCell ref="A21:D21"/>
    <mergeCell ref="H23:L23"/>
    <mergeCell ref="H24:L24"/>
    <mergeCell ref="A8:A9"/>
    <mergeCell ref="C8:C9"/>
    <mergeCell ref="D8:D9"/>
    <mergeCell ref="E8:H8"/>
    <mergeCell ref="I8:J8"/>
    <mergeCell ref="K8:K9"/>
    <mergeCell ref="A24:G24"/>
    <mergeCell ref="H1:M2"/>
    <mergeCell ref="A1:G1"/>
    <mergeCell ref="A2:G2"/>
    <mergeCell ref="A5:M5"/>
    <mergeCell ref="A6:M6"/>
    <mergeCell ref="L4:M4"/>
  </mergeCells>
  <pageMargins left="0.39370078740157483" right="0.39370078740157483" top="0.39370078740157483" bottom="0.39370078740157483" header="0.31496062992125984" footer="0.31496062992125984"/>
  <pageSetup paperSize="9" scale="8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3"/>
  <sheetViews>
    <sheetView view="pageBreakPreview" topLeftCell="A4" zoomScale="98" zoomScaleNormal="100" zoomScaleSheetLayoutView="98" workbookViewId="0">
      <selection activeCell="H18" sqref="H18:M18"/>
    </sheetView>
  </sheetViews>
  <sheetFormatPr defaultRowHeight="15.75" x14ac:dyDescent="0.25"/>
  <cols>
    <col min="1" max="1" width="5.25" customWidth="1"/>
    <col min="2" max="2" width="21.125" customWidth="1"/>
    <col min="3" max="3" width="14.125" customWidth="1"/>
    <col min="4" max="4" width="9.125" customWidth="1"/>
    <col min="5" max="6" width="0" hidden="1" customWidth="1"/>
    <col min="7" max="7" width="38.5" customWidth="1"/>
    <col min="8" max="8" width="7.5" customWidth="1"/>
    <col min="9" max="9" width="15.125" customWidth="1"/>
    <col min="10" max="10" width="10.375" customWidth="1"/>
    <col min="11" max="11" width="0" hidden="1" customWidth="1"/>
    <col min="12" max="12" width="6.75" customWidth="1"/>
    <col min="13" max="13" width="6.5" customWidth="1"/>
  </cols>
  <sheetData>
    <row r="1" spans="1:13" x14ac:dyDescent="0.25">
      <c r="A1" s="389" t="s">
        <v>12</v>
      </c>
      <c r="B1" s="389"/>
      <c r="C1" s="389"/>
      <c r="D1" s="389"/>
      <c r="E1" s="389"/>
      <c r="F1" s="389"/>
      <c r="G1" s="389"/>
      <c r="H1" s="349" t="s">
        <v>58</v>
      </c>
      <c r="I1" s="349"/>
      <c r="J1" s="349"/>
      <c r="K1" s="349"/>
      <c r="L1" s="349"/>
      <c r="M1" s="349"/>
    </row>
    <row r="2" spans="1:13" x14ac:dyDescent="0.25">
      <c r="A2" s="390" t="s">
        <v>110</v>
      </c>
      <c r="B2" s="364"/>
      <c r="C2" s="364"/>
      <c r="D2" s="364"/>
      <c r="E2" s="24"/>
      <c r="F2" s="24"/>
      <c r="H2" s="349" t="s">
        <v>317</v>
      </c>
      <c r="I2" s="349"/>
      <c r="J2" s="349"/>
      <c r="K2" s="349"/>
      <c r="L2" s="349"/>
      <c r="M2" s="349"/>
    </row>
    <row r="3" spans="1:13" ht="13.5" customHeight="1" x14ac:dyDescent="0.25">
      <c r="A3" s="349"/>
      <c r="B3" s="349"/>
      <c r="C3" s="349"/>
      <c r="D3" s="349"/>
      <c r="E3" s="28"/>
      <c r="F3" s="28"/>
    </row>
    <row r="4" spans="1:13" x14ac:dyDescent="0.25">
      <c r="A4" s="28"/>
      <c r="B4" s="28"/>
      <c r="C4" s="28"/>
      <c r="D4" s="28"/>
      <c r="E4" s="28"/>
      <c r="F4" s="28"/>
      <c r="L4" s="367" t="s">
        <v>45</v>
      </c>
      <c r="M4" s="367"/>
    </row>
    <row r="5" spans="1:13" ht="16.5" x14ac:dyDescent="0.25">
      <c r="A5" s="384" t="s">
        <v>279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</row>
    <row r="6" spans="1:13" ht="16.5" x14ac:dyDescent="0.25">
      <c r="A6" s="391" t="s">
        <v>318</v>
      </c>
      <c r="B6" s="391"/>
      <c r="C6" s="391"/>
      <c r="D6" s="391"/>
      <c r="E6" s="391"/>
      <c r="F6" s="391"/>
      <c r="G6" s="391"/>
      <c r="H6" s="391"/>
      <c r="I6" s="391"/>
      <c r="J6" s="391"/>
      <c r="K6" s="391"/>
      <c r="L6" s="391"/>
      <c r="M6" s="391"/>
    </row>
    <row r="7" spans="1:13" ht="9" customHeight="1" x14ac:dyDescent="0.25"/>
    <row r="8" spans="1:13" ht="21" customHeight="1" x14ac:dyDescent="0.25">
      <c r="A8" s="386" t="s">
        <v>0</v>
      </c>
      <c r="B8" s="386" t="s">
        <v>1</v>
      </c>
      <c r="C8" s="386" t="s">
        <v>2</v>
      </c>
      <c r="D8" s="386" t="s">
        <v>3</v>
      </c>
      <c r="E8" s="386"/>
      <c r="F8" s="386"/>
      <c r="G8" s="386"/>
      <c r="H8" s="386"/>
      <c r="I8" s="392" t="s">
        <v>40</v>
      </c>
      <c r="J8" s="393"/>
      <c r="K8" s="386" t="s">
        <v>14</v>
      </c>
      <c r="L8" s="386" t="s">
        <v>17</v>
      </c>
      <c r="M8" s="386" t="s">
        <v>4</v>
      </c>
    </row>
    <row r="9" spans="1:13" ht="57" x14ac:dyDescent="0.25">
      <c r="A9" s="386"/>
      <c r="B9" s="386"/>
      <c r="C9" s="386"/>
      <c r="D9" s="83" t="s">
        <v>319</v>
      </c>
      <c r="E9" s="83"/>
      <c r="F9" s="83"/>
      <c r="G9" s="83" t="s">
        <v>20</v>
      </c>
      <c r="H9" s="83" t="s">
        <v>15</v>
      </c>
      <c r="I9" s="118" t="s">
        <v>243</v>
      </c>
      <c r="J9" s="118" t="s">
        <v>320</v>
      </c>
      <c r="K9" s="386"/>
      <c r="L9" s="386"/>
      <c r="M9" s="386"/>
    </row>
    <row r="10" spans="1:13" ht="26.25" customHeight="1" x14ac:dyDescent="0.25">
      <c r="A10" s="237">
        <v>1</v>
      </c>
      <c r="B10" s="234" t="s">
        <v>134</v>
      </c>
      <c r="C10" s="235" t="s">
        <v>264</v>
      </c>
      <c r="D10" s="183">
        <v>119</v>
      </c>
      <c r="E10" s="238"/>
      <c r="F10" s="238"/>
      <c r="G10" s="239" t="s">
        <v>321</v>
      </c>
      <c r="H10" s="238"/>
      <c r="I10" s="240" t="s">
        <v>322</v>
      </c>
      <c r="J10" s="241">
        <v>119</v>
      </c>
      <c r="K10" s="118"/>
      <c r="L10" s="242">
        <v>1</v>
      </c>
      <c r="M10" s="118"/>
    </row>
    <row r="11" spans="1:13" ht="37.5" customHeight="1" x14ac:dyDescent="0.25">
      <c r="A11" s="237">
        <v>2</v>
      </c>
      <c r="B11" s="234" t="s">
        <v>336</v>
      </c>
      <c r="C11" s="258" t="s">
        <v>337</v>
      </c>
      <c r="D11" s="183">
        <v>5991</v>
      </c>
      <c r="E11" s="238"/>
      <c r="F11" s="238"/>
      <c r="G11" s="239" t="s">
        <v>338</v>
      </c>
      <c r="H11" s="238"/>
      <c r="I11" s="240" t="s">
        <v>322</v>
      </c>
      <c r="J11" s="241">
        <v>733</v>
      </c>
      <c r="K11" s="118"/>
      <c r="L11" s="242">
        <v>2</v>
      </c>
      <c r="M11" s="118"/>
    </row>
    <row r="12" spans="1:13" ht="34.5" customHeight="1" x14ac:dyDescent="0.25">
      <c r="A12" s="237">
        <v>3</v>
      </c>
      <c r="B12" s="243" t="s">
        <v>323</v>
      </c>
      <c r="C12" s="235" t="s">
        <v>324</v>
      </c>
      <c r="D12" s="183">
        <v>3138</v>
      </c>
      <c r="E12" s="238"/>
      <c r="F12" s="238"/>
      <c r="G12" s="244" t="s">
        <v>325</v>
      </c>
      <c r="H12" s="238"/>
      <c r="I12" s="240" t="s">
        <v>322</v>
      </c>
      <c r="J12" s="241">
        <v>2110</v>
      </c>
      <c r="K12" s="245"/>
      <c r="L12" s="242">
        <v>3</v>
      </c>
      <c r="M12" s="118"/>
    </row>
    <row r="13" spans="1:13" ht="36.75" customHeight="1" x14ac:dyDescent="0.25">
      <c r="A13" s="237">
        <v>4</v>
      </c>
      <c r="B13" s="246" t="s">
        <v>326</v>
      </c>
      <c r="C13" s="247" t="s">
        <v>327</v>
      </c>
      <c r="D13" s="248">
        <v>5342</v>
      </c>
      <c r="E13" s="249"/>
      <c r="F13" s="249"/>
      <c r="G13" s="250" t="s">
        <v>339</v>
      </c>
      <c r="H13" s="249"/>
      <c r="I13" s="251" t="s">
        <v>322</v>
      </c>
      <c r="J13" s="241">
        <v>1870</v>
      </c>
      <c r="K13" s="245"/>
      <c r="L13" s="242">
        <v>4</v>
      </c>
      <c r="M13" s="118"/>
    </row>
    <row r="14" spans="1:13" ht="27" customHeight="1" x14ac:dyDescent="0.25">
      <c r="A14" s="237">
        <v>5</v>
      </c>
      <c r="B14" s="243" t="s">
        <v>328</v>
      </c>
      <c r="C14" s="235" t="s">
        <v>258</v>
      </c>
      <c r="D14" s="183">
        <v>740</v>
      </c>
      <c r="E14" s="238"/>
      <c r="F14" s="238"/>
      <c r="G14" s="239" t="s">
        <v>321</v>
      </c>
      <c r="H14" s="238"/>
      <c r="I14" s="240" t="s">
        <v>322</v>
      </c>
      <c r="J14" s="241">
        <v>740</v>
      </c>
      <c r="K14" s="245"/>
      <c r="L14" s="242">
        <v>5</v>
      </c>
      <c r="M14" s="118"/>
    </row>
    <row r="15" spans="1:13" ht="56.25" customHeight="1" x14ac:dyDescent="0.25">
      <c r="A15" s="237">
        <v>6</v>
      </c>
      <c r="B15" s="234" t="s">
        <v>329</v>
      </c>
      <c r="C15" s="252" t="s">
        <v>277</v>
      </c>
      <c r="D15" s="183">
        <v>3882</v>
      </c>
      <c r="E15" s="238"/>
      <c r="F15" s="238"/>
      <c r="G15" s="239" t="s">
        <v>330</v>
      </c>
      <c r="H15" s="238"/>
      <c r="I15" s="240" t="s">
        <v>322</v>
      </c>
      <c r="J15" s="241">
        <v>2462</v>
      </c>
      <c r="K15" s="245"/>
      <c r="L15" s="242">
        <v>6</v>
      </c>
      <c r="M15" s="118"/>
    </row>
    <row r="16" spans="1:13" ht="36.75" customHeight="1" x14ac:dyDescent="0.25">
      <c r="A16" s="237">
        <v>7</v>
      </c>
      <c r="B16" s="253" t="s">
        <v>331</v>
      </c>
      <c r="C16" s="235" t="s">
        <v>332</v>
      </c>
      <c r="D16" s="183">
        <v>4024</v>
      </c>
      <c r="E16" s="238"/>
      <c r="F16" s="238"/>
      <c r="G16" s="239" t="s">
        <v>333</v>
      </c>
      <c r="H16" s="238"/>
      <c r="I16" s="240" t="s">
        <v>322</v>
      </c>
      <c r="J16" s="241">
        <v>2053</v>
      </c>
      <c r="K16" s="245"/>
      <c r="L16" s="242">
        <v>7</v>
      </c>
      <c r="M16" s="118"/>
    </row>
    <row r="17" spans="1:13" ht="23.25" customHeight="1" x14ac:dyDescent="0.25">
      <c r="A17" s="394" t="s">
        <v>11</v>
      </c>
      <c r="B17" s="395"/>
      <c r="C17" s="396"/>
      <c r="D17" s="13">
        <f>SUM(D10:D16)</f>
        <v>23236</v>
      </c>
      <c r="E17" s="29"/>
      <c r="F17" s="29"/>
      <c r="G17" s="26"/>
      <c r="H17" s="26"/>
      <c r="I17" s="26"/>
      <c r="J17" s="13">
        <f>SUM(J10:J16)</f>
        <v>10087</v>
      </c>
      <c r="K17" s="13"/>
      <c r="L17" s="80"/>
      <c r="M17" s="13"/>
    </row>
    <row r="18" spans="1:13" ht="19.5" customHeight="1" x14ac:dyDescent="0.25">
      <c r="H18" s="355" t="s">
        <v>340</v>
      </c>
      <c r="I18" s="355"/>
      <c r="J18" s="355"/>
      <c r="K18" s="355"/>
      <c r="L18" s="355"/>
      <c r="M18" s="355"/>
    </row>
    <row r="19" spans="1:13" ht="15.75" customHeight="1" x14ac:dyDescent="0.25">
      <c r="A19" s="349" t="s">
        <v>103</v>
      </c>
      <c r="B19" s="349"/>
      <c r="C19" s="349"/>
      <c r="D19" s="349"/>
      <c r="E19" s="349"/>
      <c r="F19" s="349"/>
      <c r="G19" s="349"/>
      <c r="H19" s="349" t="s">
        <v>65</v>
      </c>
      <c r="I19" s="349"/>
      <c r="J19" s="349"/>
      <c r="K19" s="349"/>
      <c r="L19" s="349"/>
      <c r="M19" s="349"/>
    </row>
    <row r="20" spans="1:13" ht="19.5" customHeight="1" x14ac:dyDescent="0.25">
      <c r="A20" s="385" t="s">
        <v>102</v>
      </c>
      <c r="B20" s="385"/>
      <c r="C20" s="385"/>
      <c r="D20" s="385"/>
      <c r="E20" s="385"/>
      <c r="F20" s="385"/>
      <c r="G20" s="385"/>
    </row>
    <row r="21" spans="1:13" ht="33" customHeight="1" x14ac:dyDescent="0.25">
      <c r="D21" s="219"/>
    </row>
    <row r="22" spans="1:13" x14ac:dyDescent="0.25">
      <c r="D22" s="219"/>
    </row>
    <row r="23" spans="1:13" x14ac:dyDescent="0.25">
      <c r="A23" s="349" t="s">
        <v>315</v>
      </c>
      <c r="B23" s="349"/>
      <c r="C23" s="349"/>
      <c r="D23" s="349"/>
      <c r="E23" s="349"/>
      <c r="F23" s="349"/>
      <c r="G23" s="349"/>
      <c r="H23" s="349" t="s">
        <v>316</v>
      </c>
      <c r="I23" s="349"/>
      <c r="J23" s="349"/>
      <c r="K23" s="349"/>
      <c r="L23" s="349"/>
      <c r="M23" s="349"/>
    </row>
  </sheetData>
  <mergeCells count="23">
    <mergeCell ref="A19:G19"/>
    <mergeCell ref="A23:G23"/>
    <mergeCell ref="A20:G20"/>
    <mergeCell ref="H23:M23"/>
    <mergeCell ref="A6:M6"/>
    <mergeCell ref="A8:A9"/>
    <mergeCell ref="B8:B9"/>
    <mergeCell ref="C8:C9"/>
    <mergeCell ref="D8:H8"/>
    <mergeCell ref="I8:J8"/>
    <mergeCell ref="K8:K9"/>
    <mergeCell ref="L8:L9"/>
    <mergeCell ref="M8:M9"/>
    <mergeCell ref="A17:C17"/>
    <mergeCell ref="H18:M18"/>
    <mergeCell ref="H19:M19"/>
    <mergeCell ref="A5:M5"/>
    <mergeCell ref="A1:G1"/>
    <mergeCell ref="H1:M1"/>
    <mergeCell ref="A2:D2"/>
    <mergeCell ref="H2:M2"/>
    <mergeCell ref="A3:D3"/>
    <mergeCell ref="L4:M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O42"/>
  <sheetViews>
    <sheetView view="pageBreakPreview" topLeftCell="A4" zoomScale="85" zoomScaleNormal="100" zoomScaleSheetLayoutView="85" workbookViewId="0">
      <selection activeCell="D40" sqref="D40"/>
    </sheetView>
  </sheetViews>
  <sheetFormatPr defaultRowHeight="15.75" x14ac:dyDescent="0.25"/>
  <cols>
    <col min="1" max="1" width="3.375" bestFit="1" customWidth="1"/>
    <col min="2" max="2" width="34.625" customWidth="1"/>
    <col min="3" max="3" width="13.25" customWidth="1"/>
    <col min="4" max="4" width="12.25" customWidth="1"/>
    <col min="5" max="5" width="7.625" customWidth="1"/>
    <col min="6" max="6" width="9.25" customWidth="1"/>
    <col min="7" max="7" width="20.75" customWidth="1"/>
    <col min="8" max="8" width="11.5" customWidth="1"/>
    <col min="9" max="9" width="22" customWidth="1"/>
    <col min="10" max="10" width="22.75" customWidth="1"/>
    <col min="11" max="11" width="10.375" customWidth="1"/>
    <col min="12" max="12" width="11.625" customWidth="1"/>
  </cols>
  <sheetData>
    <row r="1" spans="1:15" ht="15.75" customHeight="1" x14ac:dyDescent="0.25">
      <c r="A1" s="364" t="s">
        <v>12</v>
      </c>
      <c r="B1" s="364"/>
      <c r="C1" s="364"/>
      <c r="D1" s="364"/>
      <c r="E1" s="364"/>
      <c r="H1" s="397" t="s">
        <v>48</v>
      </c>
      <c r="I1" s="397"/>
      <c r="J1" s="397"/>
      <c r="K1" s="397"/>
      <c r="L1" s="397"/>
      <c r="M1" s="27"/>
      <c r="N1" s="27"/>
      <c r="O1" s="27"/>
    </row>
    <row r="2" spans="1:15" x14ac:dyDescent="0.25">
      <c r="A2" s="390" t="s">
        <v>103</v>
      </c>
      <c r="B2" s="364"/>
      <c r="C2" s="364"/>
      <c r="D2" s="364"/>
      <c r="E2" s="364"/>
      <c r="H2" s="397"/>
      <c r="I2" s="397"/>
      <c r="J2" s="397"/>
      <c r="K2" s="397"/>
      <c r="L2" s="397"/>
      <c r="M2" s="27"/>
      <c r="N2" s="27"/>
      <c r="O2" s="27"/>
    </row>
    <row r="3" spans="1:15" x14ac:dyDescent="0.25">
      <c r="A3" s="349"/>
      <c r="B3" s="349"/>
      <c r="C3" s="349"/>
      <c r="D3" s="349"/>
      <c r="E3" s="349"/>
    </row>
    <row r="4" spans="1:15" x14ac:dyDescent="0.25">
      <c r="K4" s="367" t="s">
        <v>43</v>
      </c>
      <c r="L4" s="368"/>
    </row>
    <row r="5" spans="1:15" ht="16.5" x14ac:dyDescent="0.25">
      <c r="A5" s="384" t="s">
        <v>97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</row>
    <row r="6" spans="1:15" ht="16.5" x14ac:dyDescent="0.25">
      <c r="A6" s="398" t="s">
        <v>63</v>
      </c>
      <c r="B6" s="398"/>
      <c r="C6" s="398"/>
      <c r="D6" s="398"/>
      <c r="E6" s="398"/>
      <c r="F6" s="398"/>
      <c r="G6" s="398"/>
      <c r="H6" s="398"/>
      <c r="I6" s="398"/>
      <c r="J6" s="398"/>
      <c r="K6" s="398"/>
      <c r="L6" s="398"/>
    </row>
    <row r="8" spans="1:15" x14ac:dyDescent="0.25">
      <c r="A8" s="399" t="s">
        <v>0</v>
      </c>
      <c r="B8" s="399" t="s">
        <v>1</v>
      </c>
      <c r="C8" s="399" t="s">
        <v>2</v>
      </c>
      <c r="D8" s="394" t="s">
        <v>3</v>
      </c>
      <c r="E8" s="395"/>
      <c r="F8" s="395"/>
      <c r="G8" s="395"/>
      <c r="H8" s="396"/>
      <c r="I8" s="399" t="s">
        <v>16</v>
      </c>
      <c r="J8" s="399" t="s">
        <v>67</v>
      </c>
      <c r="K8" s="401" t="s">
        <v>17</v>
      </c>
      <c r="L8" s="388" t="s">
        <v>4</v>
      </c>
    </row>
    <row r="9" spans="1:15" ht="28.5" x14ac:dyDescent="0.25">
      <c r="A9" s="400"/>
      <c r="B9" s="400"/>
      <c r="C9" s="400"/>
      <c r="D9" s="26" t="s">
        <v>5</v>
      </c>
      <c r="E9" s="26" t="s">
        <v>6</v>
      </c>
      <c r="F9" s="26" t="s">
        <v>13</v>
      </c>
      <c r="G9" s="26" t="s">
        <v>20</v>
      </c>
      <c r="H9" s="26" t="s">
        <v>15</v>
      </c>
      <c r="I9" s="400"/>
      <c r="J9" s="400"/>
      <c r="K9" s="402"/>
      <c r="L9" s="388"/>
    </row>
    <row r="10" spans="1:15" ht="15.75" customHeight="1" x14ac:dyDescent="0.25">
      <c r="A10" s="2" t="s">
        <v>7</v>
      </c>
      <c r="B10" s="3" t="s">
        <v>8</v>
      </c>
      <c r="C10" s="2"/>
      <c r="D10" s="2"/>
      <c r="E10" s="57"/>
      <c r="F10" s="2"/>
      <c r="G10" s="2"/>
      <c r="H10" s="2"/>
      <c r="J10" s="78"/>
      <c r="K10" s="73"/>
      <c r="L10" s="2"/>
    </row>
    <row r="11" spans="1:15" ht="15.75" hidden="1" customHeight="1" x14ac:dyDescent="0.25">
      <c r="A11" s="60">
        <v>2</v>
      </c>
      <c r="B11" s="58" t="s">
        <v>61</v>
      </c>
      <c r="C11" s="59" t="s">
        <v>59</v>
      </c>
      <c r="D11" s="60" t="s">
        <v>51</v>
      </c>
      <c r="E11" s="60">
        <v>650</v>
      </c>
      <c r="F11" s="60">
        <v>2004</v>
      </c>
      <c r="G11" s="59" t="s">
        <v>60</v>
      </c>
      <c r="H11" s="2"/>
      <c r="I11" s="59"/>
      <c r="J11" s="74"/>
      <c r="K11" s="73"/>
      <c r="L11" s="2"/>
    </row>
    <row r="12" spans="1:15" ht="30" customHeight="1" x14ac:dyDescent="0.25">
      <c r="A12" s="88">
        <v>1</v>
      </c>
      <c r="B12" s="89"/>
      <c r="C12" s="89"/>
      <c r="D12" s="90"/>
      <c r="E12" s="34"/>
      <c r="F12" s="34"/>
      <c r="G12" s="91"/>
      <c r="H12" s="92"/>
      <c r="I12" s="93"/>
      <c r="J12" s="94"/>
      <c r="K12" s="95"/>
      <c r="L12" s="92"/>
    </row>
    <row r="13" spans="1:15" ht="30" customHeight="1" x14ac:dyDescent="0.25">
      <c r="A13" s="88">
        <v>2</v>
      </c>
      <c r="B13" s="89"/>
      <c r="C13" s="89"/>
      <c r="D13" s="90"/>
      <c r="E13" s="34"/>
      <c r="F13" s="34"/>
      <c r="G13" s="91"/>
      <c r="H13" s="92"/>
      <c r="I13" s="93"/>
      <c r="J13" s="94"/>
      <c r="K13" s="95"/>
      <c r="L13" s="92"/>
    </row>
    <row r="14" spans="1:15" ht="30" customHeight="1" x14ac:dyDescent="0.25">
      <c r="A14" s="88">
        <v>3</v>
      </c>
      <c r="B14" s="89"/>
      <c r="C14" s="89"/>
      <c r="D14" s="90"/>
      <c r="E14" s="34"/>
      <c r="F14" s="34"/>
      <c r="G14" s="91"/>
      <c r="H14" s="92"/>
      <c r="I14" s="93"/>
      <c r="J14" s="94"/>
      <c r="K14" s="95"/>
      <c r="L14" s="92"/>
    </row>
    <row r="15" spans="1:15" ht="30" customHeight="1" x14ac:dyDescent="0.25">
      <c r="A15" s="88">
        <v>4</v>
      </c>
      <c r="B15" s="89"/>
      <c r="C15" s="89"/>
      <c r="D15" s="90"/>
      <c r="E15" s="34"/>
      <c r="F15" s="34"/>
      <c r="G15" s="91"/>
      <c r="H15" s="92"/>
      <c r="I15" s="93"/>
      <c r="J15" s="94"/>
      <c r="K15" s="95"/>
      <c r="L15" s="92"/>
    </row>
    <row r="16" spans="1:15" ht="30" customHeight="1" x14ac:dyDescent="0.25">
      <c r="A16" s="88">
        <v>5</v>
      </c>
      <c r="B16" s="89"/>
      <c r="C16" s="89"/>
      <c r="D16" s="90"/>
      <c r="E16" s="34"/>
      <c r="F16" s="34"/>
      <c r="G16" s="91"/>
      <c r="H16" s="92"/>
      <c r="I16" s="93"/>
      <c r="J16" s="94"/>
      <c r="K16" s="95"/>
      <c r="L16" s="92"/>
    </row>
    <row r="17" spans="1:12" ht="30" customHeight="1" x14ac:dyDescent="0.25">
      <c r="A17" s="88">
        <v>6</v>
      </c>
      <c r="B17" s="89"/>
      <c r="C17" s="89"/>
      <c r="D17" s="90"/>
      <c r="E17" s="34"/>
      <c r="F17" s="34"/>
      <c r="G17" s="91"/>
      <c r="H17" s="92"/>
      <c r="I17" s="93"/>
      <c r="J17" s="94"/>
      <c r="K17" s="95"/>
      <c r="L17" s="92"/>
    </row>
    <row r="18" spans="1:12" ht="30" customHeight="1" x14ac:dyDescent="0.25">
      <c r="A18" s="88">
        <v>7</v>
      </c>
      <c r="B18" s="89"/>
      <c r="C18" s="89"/>
      <c r="D18" s="90"/>
      <c r="E18" s="34"/>
      <c r="F18" s="34"/>
      <c r="G18" s="91"/>
      <c r="H18" s="92"/>
      <c r="I18" s="93"/>
      <c r="J18" s="94"/>
      <c r="K18" s="95"/>
      <c r="L18" s="92"/>
    </row>
    <row r="19" spans="1:12" ht="30" customHeight="1" x14ac:dyDescent="0.25">
      <c r="A19" s="88">
        <v>8</v>
      </c>
      <c r="B19" s="89"/>
      <c r="C19" s="89"/>
      <c r="D19" s="90"/>
      <c r="E19" s="34"/>
      <c r="F19" s="34"/>
      <c r="G19" s="91"/>
      <c r="H19" s="92"/>
      <c r="I19" s="93"/>
      <c r="J19" s="94"/>
      <c r="K19" s="95"/>
      <c r="L19" s="92"/>
    </row>
    <row r="20" spans="1:12" ht="30" customHeight="1" x14ac:dyDescent="0.25">
      <c r="A20" s="88">
        <v>9</v>
      </c>
      <c r="B20" s="89"/>
      <c r="C20" s="89"/>
      <c r="D20" s="90"/>
      <c r="E20" s="34"/>
      <c r="F20" s="34"/>
      <c r="G20" s="91"/>
      <c r="H20" s="92"/>
      <c r="I20" s="93"/>
      <c r="J20" s="94"/>
      <c r="K20" s="95"/>
      <c r="L20" s="92"/>
    </row>
    <row r="21" spans="1:12" ht="30" customHeight="1" x14ac:dyDescent="0.25">
      <c r="A21" s="88">
        <v>10</v>
      </c>
      <c r="B21" s="89"/>
      <c r="C21" s="89"/>
      <c r="D21" s="90"/>
      <c r="E21" s="34"/>
      <c r="F21" s="34"/>
      <c r="G21" s="91"/>
      <c r="H21" s="92"/>
      <c r="I21" s="93"/>
      <c r="J21" s="94"/>
      <c r="K21" s="95"/>
      <c r="L21" s="92"/>
    </row>
    <row r="22" spans="1:12" ht="30" customHeight="1" x14ac:dyDescent="0.25">
      <c r="A22" s="88">
        <v>11</v>
      </c>
      <c r="B22" s="89"/>
      <c r="C22" s="89"/>
      <c r="D22" s="90"/>
      <c r="E22" s="34"/>
      <c r="F22" s="34"/>
      <c r="G22" s="91"/>
      <c r="H22" s="92"/>
      <c r="I22" s="93"/>
      <c r="J22" s="94"/>
      <c r="K22" s="95"/>
      <c r="L22" s="92"/>
    </row>
    <row r="23" spans="1:12" ht="30" customHeight="1" x14ac:dyDescent="0.25">
      <c r="A23" s="88">
        <v>12</v>
      </c>
      <c r="B23" s="89"/>
      <c r="C23" s="89"/>
      <c r="D23" s="90"/>
      <c r="E23" s="34"/>
      <c r="F23" s="34"/>
      <c r="G23" s="91"/>
      <c r="H23" s="92"/>
      <c r="I23" s="93"/>
      <c r="J23" s="94"/>
      <c r="K23" s="95"/>
      <c r="L23" s="92"/>
    </row>
    <row r="24" spans="1:12" ht="30" customHeight="1" x14ac:dyDescent="0.25">
      <c r="A24" s="88">
        <v>13</v>
      </c>
      <c r="B24" s="89"/>
      <c r="C24" s="89"/>
      <c r="D24" s="90"/>
      <c r="E24" s="34"/>
      <c r="F24" s="34"/>
      <c r="G24" s="91"/>
      <c r="H24" s="92"/>
      <c r="I24" s="93"/>
      <c r="J24" s="94"/>
      <c r="K24" s="95"/>
      <c r="L24" s="92"/>
    </row>
    <row r="25" spans="1:12" ht="30" customHeight="1" x14ac:dyDescent="0.25">
      <c r="A25" s="88">
        <v>14</v>
      </c>
      <c r="B25" s="89"/>
      <c r="C25" s="89"/>
      <c r="D25" s="90"/>
      <c r="E25" s="34"/>
      <c r="F25" s="34"/>
      <c r="G25" s="91"/>
      <c r="H25" s="92"/>
      <c r="I25" s="93"/>
      <c r="J25" s="94"/>
      <c r="K25" s="95"/>
      <c r="L25" s="92"/>
    </row>
    <row r="26" spans="1:12" ht="30" customHeight="1" x14ac:dyDescent="0.25">
      <c r="A26" s="88">
        <v>15</v>
      </c>
      <c r="B26" s="89"/>
      <c r="C26" s="89"/>
      <c r="D26" s="90"/>
      <c r="E26" s="34"/>
      <c r="F26" s="34"/>
      <c r="G26" s="91"/>
      <c r="H26" s="92"/>
      <c r="I26" s="93"/>
      <c r="J26" s="94"/>
      <c r="K26" s="95"/>
      <c r="L26" s="92"/>
    </row>
    <row r="27" spans="1:12" ht="30" customHeight="1" x14ac:dyDescent="0.25">
      <c r="A27" s="88">
        <v>16</v>
      </c>
      <c r="B27" s="89"/>
      <c r="C27" s="89"/>
      <c r="D27" s="90"/>
      <c r="E27" s="34"/>
      <c r="F27" s="34"/>
      <c r="G27" s="91"/>
      <c r="H27" s="92"/>
      <c r="I27" s="93"/>
      <c r="J27" s="94"/>
      <c r="K27" s="95"/>
      <c r="L27" s="92"/>
    </row>
    <row r="28" spans="1:12" ht="30" customHeight="1" x14ac:dyDescent="0.25">
      <c r="A28" s="88">
        <v>17</v>
      </c>
      <c r="B28" s="89"/>
      <c r="C28" s="89"/>
      <c r="D28" s="90"/>
      <c r="E28" s="34"/>
      <c r="F28" s="34"/>
      <c r="G28" s="91"/>
      <c r="H28" s="92"/>
      <c r="I28" s="93"/>
      <c r="J28" s="94"/>
      <c r="K28" s="95"/>
      <c r="L28" s="92"/>
    </row>
    <row r="29" spans="1:12" ht="30" customHeight="1" x14ac:dyDescent="0.25">
      <c r="A29" s="88">
        <v>18</v>
      </c>
      <c r="B29" s="89"/>
      <c r="C29" s="89"/>
      <c r="D29" s="90"/>
      <c r="E29" s="34"/>
      <c r="F29" s="34"/>
      <c r="G29" s="91"/>
      <c r="H29" s="92"/>
      <c r="I29" s="93"/>
      <c r="J29" s="94"/>
      <c r="K29" s="95"/>
      <c r="L29" s="92"/>
    </row>
    <row r="30" spans="1:12" ht="30" customHeight="1" x14ac:dyDescent="0.25">
      <c r="A30" s="88">
        <v>19</v>
      </c>
      <c r="B30" s="89"/>
      <c r="C30" s="89"/>
      <c r="D30" s="90"/>
      <c r="E30" s="34"/>
      <c r="F30" s="34"/>
      <c r="G30" s="91"/>
      <c r="H30" s="92"/>
      <c r="I30" s="93"/>
      <c r="J30" s="94"/>
      <c r="K30" s="95"/>
      <c r="L30" s="92"/>
    </row>
    <row r="31" spans="1:12" ht="30" customHeight="1" x14ac:dyDescent="0.25">
      <c r="A31" s="2" t="s">
        <v>9</v>
      </c>
      <c r="B31" s="3" t="s">
        <v>10</v>
      </c>
      <c r="C31" s="10"/>
      <c r="D31" s="7"/>
      <c r="E31" s="11"/>
      <c r="F31" s="34"/>
      <c r="G31" s="4"/>
      <c r="H31" s="4"/>
      <c r="I31" s="55"/>
      <c r="J31" s="79"/>
      <c r="K31" s="72"/>
      <c r="L31" s="4"/>
    </row>
    <row r="32" spans="1:12" ht="30" customHeight="1" x14ac:dyDescent="0.25">
      <c r="A32" s="60">
        <v>1</v>
      </c>
      <c r="B32" s="58"/>
      <c r="C32" s="59"/>
      <c r="D32" s="60"/>
      <c r="E32" s="60"/>
      <c r="F32" s="34"/>
      <c r="G32" s="59"/>
      <c r="H32" s="4"/>
      <c r="I32" s="55"/>
      <c r="J32" s="11"/>
      <c r="K32" s="60"/>
      <c r="L32" s="4"/>
    </row>
    <row r="33" spans="1:12" ht="30" customHeight="1" x14ac:dyDescent="0.25">
      <c r="A33" s="60">
        <v>2</v>
      </c>
      <c r="B33" s="58"/>
      <c r="C33" s="59"/>
      <c r="D33" s="60"/>
      <c r="E33" s="60"/>
      <c r="F33" s="34"/>
      <c r="G33" s="59"/>
      <c r="H33" s="4"/>
      <c r="I33" s="55"/>
      <c r="J33" s="11"/>
      <c r="K33" s="60"/>
      <c r="L33" s="4"/>
    </row>
    <row r="34" spans="1:12" ht="30" customHeight="1" x14ac:dyDescent="0.25">
      <c r="A34" s="60">
        <v>3</v>
      </c>
      <c r="B34" s="58"/>
      <c r="C34" s="59"/>
      <c r="D34" s="60"/>
      <c r="E34" s="60"/>
      <c r="F34" s="34"/>
      <c r="G34" s="59"/>
      <c r="H34" s="4"/>
      <c r="I34" s="55"/>
      <c r="J34" s="11"/>
      <c r="K34" s="60"/>
      <c r="L34" s="4"/>
    </row>
    <row r="35" spans="1:12" ht="30" customHeight="1" x14ac:dyDescent="0.25">
      <c r="A35" s="60">
        <v>4</v>
      </c>
      <c r="B35" s="89"/>
      <c r="C35" s="5"/>
      <c r="D35" s="7"/>
      <c r="E35" s="60"/>
      <c r="F35" s="60"/>
      <c r="G35" s="62"/>
      <c r="H35" s="4"/>
      <c r="I35" s="11"/>
      <c r="J35" s="11"/>
      <c r="K35" s="60"/>
      <c r="L35" s="4"/>
    </row>
    <row r="36" spans="1:12" ht="30" customHeight="1" x14ac:dyDescent="0.25">
      <c r="A36" s="1"/>
      <c r="B36" s="1" t="s">
        <v>11</v>
      </c>
      <c r="C36" s="1"/>
      <c r="D36" s="26"/>
      <c r="E36" s="26"/>
      <c r="F36" s="26"/>
      <c r="G36" s="26"/>
      <c r="H36" s="26"/>
      <c r="I36" s="29"/>
      <c r="J36" s="12"/>
      <c r="K36" s="12"/>
      <c r="L36" s="13"/>
    </row>
    <row r="37" spans="1:12" x14ac:dyDescent="0.25">
      <c r="A37" s="349" t="s">
        <v>103</v>
      </c>
      <c r="B37" s="349"/>
      <c r="C37" s="349"/>
      <c r="I37" s="355" t="s">
        <v>107</v>
      </c>
      <c r="J37" s="403"/>
      <c r="K37" s="403"/>
      <c r="L37" s="403"/>
    </row>
    <row r="38" spans="1:12" x14ac:dyDescent="0.25">
      <c r="A38" s="385" t="s">
        <v>105</v>
      </c>
      <c r="B38" s="385"/>
      <c r="C38" s="385"/>
      <c r="I38" s="349" t="s">
        <v>65</v>
      </c>
      <c r="J38" s="349"/>
      <c r="K38" s="349"/>
      <c r="L38" s="349"/>
    </row>
    <row r="42" spans="1:12" x14ac:dyDescent="0.25">
      <c r="A42" s="349" t="s">
        <v>64</v>
      </c>
      <c r="B42" s="350"/>
      <c r="C42" s="350"/>
      <c r="I42" s="349" t="s">
        <v>66</v>
      </c>
      <c r="J42" s="350"/>
      <c r="K42" s="350"/>
      <c r="L42" s="350"/>
    </row>
  </sheetData>
  <mergeCells count="21">
    <mergeCell ref="I37:L37"/>
    <mergeCell ref="I38:L38"/>
    <mergeCell ref="I42:L42"/>
    <mergeCell ref="A37:C37"/>
    <mergeCell ref="A42:C42"/>
    <mergeCell ref="A38:C38"/>
    <mergeCell ref="A6:L6"/>
    <mergeCell ref="A8:A9"/>
    <mergeCell ref="B8:B9"/>
    <mergeCell ref="C8:C9"/>
    <mergeCell ref="D8:H8"/>
    <mergeCell ref="I8:I9"/>
    <mergeCell ref="J8:J9"/>
    <mergeCell ref="K8:K9"/>
    <mergeCell ref="L8:L9"/>
    <mergeCell ref="A5:L5"/>
    <mergeCell ref="A1:E1"/>
    <mergeCell ref="H1:L2"/>
    <mergeCell ref="A2:E2"/>
    <mergeCell ref="A3:E3"/>
    <mergeCell ref="K4:L4"/>
  </mergeCells>
  <printOptions horizontalCentered="1"/>
  <pageMargins left="0.23622047244094491" right="0.15748031496062992" top="0.32" bottom="0.19685039370078741" header="0.2" footer="0.31496062992125984"/>
  <pageSetup paperSize="9" scale="7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L53"/>
  <sheetViews>
    <sheetView view="pageBreakPreview" topLeftCell="A28" zoomScale="85" zoomScaleNormal="100" zoomScaleSheetLayoutView="85" workbookViewId="0">
      <selection activeCell="H48" sqref="H48"/>
    </sheetView>
  </sheetViews>
  <sheetFormatPr defaultRowHeight="15.75" x14ac:dyDescent="0.25"/>
  <cols>
    <col min="1" max="1" width="3.375" bestFit="1" customWidth="1"/>
    <col min="2" max="2" width="24.625" customWidth="1"/>
    <col min="3" max="3" width="13.25" customWidth="1"/>
    <col min="4" max="4" width="13.75" customWidth="1"/>
    <col min="5" max="5" width="7.25" customWidth="1"/>
    <col min="6" max="6" width="8.625" customWidth="1"/>
    <col min="7" max="7" width="20.875" customWidth="1"/>
    <col min="8" max="8" width="21.375" customWidth="1"/>
    <col min="9" max="9" width="21.125" customWidth="1"/>
    <col min="10" max="10" width="12.875" customWidth="1"/>
    <col min="11" max="11" width="10.375" customWidth="1"/>
    <col min="12" max="12" width="12.5" customWidth="1"/>
  </cols>
  <sheetData>
    <row r="1" spans="1:12" x14ac:dyDescent="0.25">
      <c r="A1" s="364" t="s">
        <v>12</v>
      </c>
      <c r="B1" s="364"/>
      <c r="C1" s="364"/>
      <c r="D1" s="364"/>
      <c r="E1" s="364"/>
      <c r="H1" s="397" t="s">
        <v>48</v>
      </c>
      <c r="I1" s="397"/>
      <c r="J1" s="397"/>
      <c r="K1" s="397"/>
      <c r="L1" s="397"/>
    </row>
    <row r="2" spans="1:12" x14ac:dyDescent="0.25">
      <c r="A2" s="390" t="s">
        <v>103</v>
      </c>
      <c r="B2" s="364"/>
      <c r="C2" s="364"/>
      <c r="D2" s="364"/>
      <c r="E2" s="364"/>
      <c r="H2" s="397"/>
      <c r="I2" s="397"/>
      <c r="J2" s="397"/>
      <c r="K2" s="397"/>
      <c r="L2" s="397"/>
    </row>
    <row r="3" spans="1:12" x14ac:dyDescent="0.25">
      <c r="A3" s="349"/>
      <c r="B3" s="349"/>
      <c r="C3" s="349"/>
      <c r="D3" s="349"/>
    </row>
    <row r="4" spans="1:12" x14ac:dyDescent="0.25">
      <c r="K4" s="367" t="s">
        <v>44</v>
      </c>
      <c r="L4" s="368"/>
    </row>
    <row r="5" spans="1:12" ht="16.5" x14ac:dyDescent="0.25">
      <c r="A5" s="384" t="s">
        <v>98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</row>
    <row r="6" spans="1:12" ht="16.5" x14ac:dyDescent="0.25">
      <c r="A6" s="398" t="s">
        <v>63</v>
      </c>
      <c r="B6" s="398"/>
      <c r="C6" s="398"/>
      <c r="D6" s="398"/>
      <c r="E6" s="398"/>
      <c r="F6" s="398"/>
      <c r="G6" s="398"/>
      <c r="H6" s="398"/>
      <c r="I6" s="398"/>
      <c r="J6" s="398"/>
      <c r="K6" s="398"/>
      <c r="L6" s="398"/>
    </row>
    <row r="8" spans="1:12" s="82" customFormat="1" x14ac:dyDescent="0.25">
      <c r="A8" s="386" t="s">
        <v>0</v>
      </c>
      <c r="B8" s="386" t="s">
        <v>1</v>
      </c>
      <c r="C8" s="386" t="s">
        <v>2</v>
      </c>
      <c r="D8" s="386" t="s">
        <v>18</v>
      </c>
      <c r="E8" s="386" t="s">
        <v>3</v>
      </c>
      <c r="F8" s="386"/>
      <c r="G8" s="386"/>
      <c r="H8" s="386"/>
      <c r="I8" s="386" t="s">
        <v>16</v>
      </c>
      <c r="J8" s="386" t="s">
        <v>14</v>
      </c>
      <c r="K8" s="386" t="s">
        <v>17</v>
      </c>
      <c r="L8" s="386" t="s">
        <v>4</v>
      </c>
    </row>
    <row r="9" spans="1:12" s="82" customFormat="1" ht="28.5" x14ac:dyDescent="0.25">
      <c r="A9" s="386"/>
      <c r="B9" s="386"/>
      <c r="C9" s="386"/>
      <c r="D9" s="386"/>
      <c r="E9" s="83" t="s">
        <v>19</v>
      </c>
      <c r="F9" s="83" t="s">
        <v>13</v>
      </c>
      <c r="G9" s="83" t="s">
        <v>20</v>
      </c>
      <c r="H9" s="83" t="s">
        <v>15</v>
      </c>
      <c r="I9" s="386"/>
      <c r="J9" s="386"/>
      <c r="K9" s="386"/>
      <c r="L9" s="386"/>
    </row>
    <row r="10" spans="1:12" ht="34.5" customHeight="1" x14ac:dyDescent="0.25">
      <c r="A10" s="2" t="s">
        <v>7</v>
      </c>
      <c r="B10" s="3" t="s">
        <v>33</v>
      </c>
      <c r="C10" s="26"/>
      <c r="D10" s="26"/>
      <c r="E10" s="56"/>
      <c r="F10" s="56"/>
      <c r="G10" s="56"/>
      <c r="H10" s="56"/>
      <c r="I10" s="26"/>
      <c r="J10" s="26"/>
      <c r="K10" s="26"/>
      <c r="L10" s="26"/>
    </row>
    <row r="11" spans="1:12" x14ac:dyDescent="0.25">
      <c r="A11" s="88">
        <v>1</v>
      </c>
      <c r="B11" s="89"/>
      <c r="C11" s="26"/>
      <c r="D11" s="26"/>
      <c r="E11" s="56"/>
      <c r="F11" s="56"/>
      <c r="G11" s="56"/>
      <c r="H11" s="56"/>
      <c r="I11" s="26"/>
      <c r="J11" s="26"/>
      <c r="K11" s="26"/>
      <c r="L11" s="26"/>
    </row>
    <row r="12" spans="1:12" x14ac:dyDescent="0.25">
      <c r="A12" s="88">
        <v>2</v>
      </c>
      <c r="B12" s="89"/>
      <c r="C12" s="26"/>
      <c r="D12" s="26"/>
      <c r="E12" s="56"/>
      <c r="F12" s="56"/>
      <c r="G12" s="56"/>
      <c r="H12" s="56"/>
      <c r="I12" s="26"/>
      <c r="J12" s="26"/>
      <c r="K12" s="26"/>
      <c r="L12" s="26"/>
    </row>
    <row r="13" spans="1:12" x14ac:dyDescent="0.25">
      <c r="A13" s="88" t="s">
        <v>68</v>
      </c>
      <c r="B13" s="89" t="s">
        <v>69</v>
      </c>
      <c r="C13" s="26"/>
      <c r="D13" s="26"/>
      <c r="E13" s="56"/>
      <c r="F13" s="56"/>
      <c r="G13" s="56"/>
      <c r="H13" s="56"/>
      <c r="I13" s="26"/>
      <c r="J13" s="26"/>
      <c r="K13" s="26"/>
      <c r="L13" s="26"/>
    </row>
    <row r="14" spans="1:12" ht="24.95" customHeight="1" x14ac:dyDescent="0.25">
      <c r="A14" s="2" t="s">
        <v>9</v>
      </c>
      <c r="B14" s="3" t="s">
        <v>34</v>
      </c>
      <c r="C14" s="6"/>
      <c r="D14" s="6"/>
      <c r="E14" s="15"/>
      <c r="F14" s="7"/>
      <c r="G14" s="7"/>
      <c r="H14" s="7"/>
      <c r="I14" s="8"/>
      <c r="J14" s="8"/>
      <c r="K14" s="9"/>
      <c r="L14" s="14"/>
    </row>
    <row r="15" spans="1:12" ht="24.95" customHeight="1" x14ac:dyDescent="0.25">
      <c r="A15" s="2">
        <v>1</v>
      </c>
      <c r="B15" s="3"/>
      <c r="C15" s="6"/>
      <c r="D15" s="6"/>
      <c r="E15" s="15"/>
      <c r="F15" s="7"/>
      <c r="G15" s="7"/>
      <c r="H15" s="7"/>
      <c r="I15" s="8"/>
      <c r="J15" s="8"/>
      <c r="K15" s="9"/>
      <c r="L15" s="14"/>
    </row>
    <row r="16" spans="1:12" ht="24.95" customHeight="1" x14ac:dyDescent="0.25">
      <c r="A16" s="2">
        <v>2</v>
      </c>
      <c r="B16" s="3"/>
      <c r="C16" s="6"/>
      <c r="D16" s="6"/>
      <c r="E16" s="15"/>
      <c r="F16" s="7"/>
      <c r="G16" s="7"/>
      <c r="H16" s="7"/>
      <c r="I16" s="8"/>
      <c r="J16" s="8"/>
      <c r="K16" s="9"/>
      <c r="L16" s="14"/>
    </row>
    <row r="17" spans="1:12" ht="24.95" customHeight="1" x14ac:dyDescent="0.25">
      <c r="A17" s="2">
        <v>3</v>
      </c>
      <c r="B17" s="3"/>
      <c r="C17" s="6"/>
      <c r="D17" s="6"/>
      <c r="E17" s="15"/>
      <c r="F17" s="7"/>
      <c r="G17" s="7"/>
      <c r="H17" s="7"/>
      <c r="I17" s="8"/>
      <c r="J17" s="8"/>
      <c r="K17" s="9"/>
      <c r="L17" s="14"/>
    </row>
    <row r="18" spans="1:12" ht="24.95" customHeight="1" x14ac:dyDescent="0.25">
      <c r="A18" s="2">
        <v>4</v>
      </c>
      <c r="B18" s="3"/>
      <c r="C18" s="6"/>
      <c r="D18" s="6"/>
      <c r="E18" s="15"/>
      <c r="F18" s="7"/>
      <c r="G18" s="7"/>
      <c r="H18" s="7"/>
      <c r="I18" s="8"/>
      <c r="J18" s="8"/>
      <c r="K18" s="9"/>
      <c r="L18" s="14"/>
    </row>
    <row r="19" spans="1:12" ht="24.95" customHeight="1" x14ac:dyDescent="0.25">
      <c r="A19" s="2">
        <v>5</v>
      </c>
      <c r="B19" s="3"/>
      <c r="C19" s="6"/>
      <c r="D19" s="6"/>
      <c r="E19" s="15"/>
      <c r="F19" s="7"/>
      <c r="G19" s="7"/>
      <c r="H19" s="7"/>
      <c r="I19" s="8"/>
      <c r="J19" s="8"/>
      <c r="K19" s="9"/>
      <c r="L19" s="14"/>
    </row>
    <row r="20" spans="1:12" ht="24.95" customHeight="1" x14ac:dyDescent="0.25">
      <c r="A20" s="2">
        <v>6</v>
      </c>
      <c r="B20" s="3"/>
      <c r="C20" s="6"/>
      <c r="D20" s="6"/>
      <c r="E20" s="15"/>
      <c r="F20" s="7"/>
      <c r="G20" s="7"/>
      <c r="H20" s="7"/>
      <c r="I20" s="8"/>
      <c r="J20" s="8"/>
      <c r="K20" s="9"/>
      <c r="L20" s="14"/>
    </row>
    <row r="21" spans="1:12" ht="24.95" customHeight="1" x14ac:dyDescent="0.25">
      <c r="A21" s="2">
        <v>7</v>
      </c>
      <c r="B21" s="3"/>
      <c r="C21" s="6"/>
      <c r="D21" s="6"/>
      <c r="E21" s="15"/>
      <c r="F21" s="7"/>
      <c r="G21" s="7"/>
      <c r="H21" s="7"/>
      <c r="I21" s="8"/>
      <c r="J21" s="8"/>
      <c r="K21" s="9"/>
      <c r="L21" s="14"/>
    </row>
    <row r="22" spans="1:12" ht="24.95" customHeight="1" x14ac:dyDescent="0.25">
      <c r="A22" s="2">
        <v>8</v>
      </c>
      <c r="B22" s="3"/>
      <c r="C22" s="6"/>
      <c r="D22" s="6"/>
      <c r="E22" s="15"/>
      <c r="F22" s="7"/>
      <c r="G22" s="7"/>
      <c r="H22" s="7"/>
      <c r="I22" s="8"/>
      <c r="J22" s="8"/>
      <c r="K22" s="9"/>
      <c r="L22" s="14"/>
    </row>
    <row r="23" spans="1:12" ht="24.95" customHeight="1" x14ac:dyDescent="0.25">
      <c r="A23" s="2">
        <v>9</v>
      </c>
      <c r="B23" s="3"/>
      <c r="C23" s="6"/>
      <c r="D23" s="6"/>
      <c r="E23" s="15"/>
      <c r="F23" s="7"/>
      <c r="G23" s="7"/>
      <c r="H23" s="7"/>
      <c r="I23" s="8"/>
      <c r="J23" s="8"/>
      <c r="K23" s="9"/>
      <c r="L23" s="14"/>
    </row>
    <row r="24" spans="1:12" ht="24.95" customHeight="1" x14ac:dyDescent="0.25">
      <c r="A24" s="2">
        <v>10</v>
      </c>
      <c r="B24" s="3"/>
      <c r="C24" s="6"/>
      <c r="D24" s="6"/>
      <c r="E24" s="15"/>
      <c r="F24" s="7"/>
      <c r="G24" s="7"/>
      <c r="H24" s="7"/>
      <c r="I24" s="8"/>
      <c r="J24" s="8"/>
      <c r="K24" s="9"/>
      <c r="L24" s="14"/>
    </row>
    <row r="25" spans="1:12" ht="24.95" customHeight="1" x14ac:dyDescent="0.25">
      <c r="A25" s="2">
        <v>11</v>
      </c>
      <c r="B25" s="3"/>
      <c r="C25" s="6"/>
      <c r="D25" s="6"/>
      <c r="E25" s="15"/>
      <c r="F25" s="7"/>
      <c r="G25" s="7"/>
      <c r="H25" s="7"/>
      <c r="I25" s="8"/>
      <c r="J25" s="8"/>
      <c r="K25" s="9"/>
      <c r="L25" s="14"/>
    </row>
    <row r="26" spans="1:12" ht="24.95" customHeight="1" x14ac:dyDescent="0.25">
      <c r="A26" s="2">
        <v>12</v>
      </c>
      <c r="B26" s="3"/>
      <c r="C26" s="6"/>
      <c r="D26" s="6"/>
      <c r="E26" s="15"/>
      <c r="F26" s="7"/>
      <c r="G26" s="7"/>
      <c r="H26" s="7"/>
      <c r="I26" s="8"/>
      <c r="J26" s="8"/>
      <c r="K26" s="9"/>
      <c r="L26" s="14"/>
    </row>
    <row r="27" spans="1:12" ht="24.95" customHeight="1" x14ac:dyDescent="0.25">
      <c r="A27" s="2">
        <v>13</v>
      </c>
      <c r="B27" s="3"/>
      <c r="C27" s="6"/>
      <c r="D27" s="6"/>
      <c r="E27" s="15"/>
      <c r="F27" s="7"/>
      <c r="G27" s="7"/>
      <c r="H27" s="7"/>
      <c r="I27" s="8"/>
      <c r="J27" s="8"/>
      <c r="K27" s="9"/>
      <c r="L27" s="14"/>
    </row>
    <row r="28" spans="1:12" ht="24.95" customHeight="1" x14ac:dyDescent="0.25">
      <c r="A28" s="2">
        <v>14</v>
      </c>
      <c r="B28" s="3"/>
      <c r="C28" s="6"/>
      <c r="D28" s="6"/>
      <c r="E28" s="15"/>
      <c r="F28" s="7"/>
      <c r="G28" s="7"/>
      <c r="H28" s="7"/>
      <c r="I28" s="8"/>
      <c r="J28" s="8"/>
      <c r="K28" s="9"/>
      <c r="L28" s="14"/>
    </row>
    <row r="29" spans="1:12" ht="24.95" customHeight="1" x14ac:dyDescent="0.25">
      <c r="A29" s="2">
        <v>15</v>
      </c>
      <c r="B29" s="3"/>
      <c r="C29" s="6"/>
      <c r="D29" s="6"/>
      <c r="E29" s="15"/>
      <c r="F29" s="7"/>
      <c r="G29" s="7"/>
      <c r="H29" s="7"/>
      <c r="I29" s="8"/>
      <c r="J29" s="8"/>
      <c r="K29" s="9"/>
      <c r="L29" s="14"/>
    </row>
    <row r="30" spans="1:12" ht="24.95" customHeight="1" x14ac:dyDescent="0.25">
      <c r="A30" s="2">
        <v>16</v>
      </c>
      <c r="B30" s="3"/>
      <c r="C30" s="6"/>
      <c r="D30" s="6"/>
      <c r="E30" s="15"/>
      <c r="F30" s="7"/>
      <c r="G30" s="7"/>
      <c r="H30" s="7"/>
      <c r="I30" s="8"/>
      <c r="J30" s="8"/>
      <c r="K30" s="9"/>
      <c r="L30" s="14"/>
    </row>
    <row r="31" spans="1:12" ht="24.95" customHeight="1" x14ac:dyDescent="0.25">
      <c r="A31" s="2">
        <v>17</v>
      </c>
      <c r="B31" s="3"/>
      <c r="C31" s="6"/>
      <c r="D31" s="6"/>
      <c r="E31" s="15"/>
      <c r="F31" s="7"/>
      <c r="G31" s="7"/>
      <c r="H31" s="7"/>
      <c r="I31" s="8"/>
      <c r="J31" s="8"/>
      <c r="K31" s="9"/>
      <c r="L31" s="14"/>
    </row>
    <row r="32" spans="1:12" ht="24.95" customHeight="1" x14ac:dyDescent="0.25">
      <c r="A32" s="2">
        <v>18</v>
      </c>
      <c r="B32" s="3"/>
      <c r="C32" s="6"/>
      <c r="D32" s="6"/>
      <c r="E32" s="15"/>
      <c r="F32" s="7"/>
      <c r="G32" s="7"/>
      <c r="H32" s="7"/>
      <c r="I32" s="8"/>
      <c r="J32" s="8"/>
      <c r="K32" s="9"/>
      <c r="L32" s="14"/>
    </row>
    <row r="33" spans="1:12" ht="24.95" customHeight="1" x14ac:dyDescent="0.25">
      <c r="A33" s="2">
        <v>19</v>
      </c>
      <c r="B33" s="3"/>
      <c r="C33" s="6"/>
      <c r="D33" s="6"/>
      <c r="E33" s="15"/>
      <c r="F33" s="7"/>
      <c r="G33" s="7"/>
      <c r="H33" s="7"/>
      <c r="I33" s="8"/>
      <c r="J33" s="8"/>
      <c r="K33" s="9"/>
      <c r="L33" s="14"/>
    </row>
    <row r="34" spans="1:12" ht="24.95" customHeight="1" x14ac:dyDescent="0.25">
      <c r="A34" s="2">
        <v>20</v>
      </c>
      <c r="B34" s="3"/>
      <c r="C34" s="6"/>
      <c r="D34" s="6"/>
      <c r="E34" s="15"/>
      <c r="F34" s="7"/>
      <c r="G34" s="7"/>
      <c r="H34" s="7"/>
      <c r="I34" s="8"/>
      <c r="J34" s="8"/>
      <c r="K34" s="9"/>
      <c r="L34" s="14"/>
    </row>
    <row r="35" spans="1:12" ht="24.95" customHeight="1" x14ac:dyDescent="0.25">
      <c r="A35" s="2">
        <v>21</v>
      </c>
      <c r="B35" s="3"/>
      <c r="C35" s="6"/>
      <c r="D35" s="6"/>
      <c r="E35" s="15"/>
      <c r="F35" s="7"/>
      <c r="G35" s="7"/>
      <c r="H35" s="7"/>
      <c r="I35" s="8"/>
      <c r="J35" s="8"/>
      <c r="K35" s="9"/>
      <c r="L35" s="14"/>
    </row>
    <row r="36" spans="1:12" ht="24.95" customHeight="1" x14ac:dyDescent="0.25">
      <c r="A36" s="2">
        <v>22</v>
      </c>
      <c r="B36" s="3"/>
      <c r="C36" s="6"/>
      <c r="D36" s="6"/>
      <c r="E36" s="15"/>
      <c r="F36" s="7"/>
      <c r="G36" s="7"/>
      <c r="H36" s="7"/>
      <c r="I36" s="8"/>
      <c r="J36" s="8"/>
      <c r="K36" s="9"/>
      <c r="L36" s="14"/>
    </row>
    <row r="37" spans="1:12" ht="24.95" customHeight="1" x14ac:dyDescent="0.25">
      <c r="A37" s="2">
        <v>23</v>
      </c>
      <c r="B37" s="3"/>
      <c r="C37" s="6"/>
      <c r="D37" s="6"/>
      <c r="E37" s="15"/>
      <c r="F37" s="7"/>
      <c r="G37" s="7"/>
      <c r="H37" s="7"/>
      <c r="I37" s="8"/>
      <c r="J37" s="8"/>
      <c r="K37" s="9"/>
      <c r="L37" s="14"/>
    </row>
    <row r="38" spans="1:12" ht="24.95" customHeight="1" x14ac:dyDescent="0.25">
      <c r="A38" s="2">
        <v>24</v>
      </c>
      <c r="B38" s="3"/>
      <c r="C38" s="6"/>
      <c r="D38" s="6"/>
      <c r="E38" s="15"/>
      <c r="F38" s="7"/>
      <c r="G38" s="7"/>
      <c r="H38" s="7"/>
      <c r="I38" s="8"/>
      <c r="J38" s="8"/>
      <c r="K38" s="9"/>
      <c r="L38" s="14"/>
    </row>
    <row r="39" spans="1:12" ht="24.95" customHeight="1" x14ac:dyDescent="0.25">
      <c r="A39" s="2">
        <v>25</v>
      </c>
      <c r="B39" s="3"/>
      <c r="C39" s="6"/>
      <c r="D39" s="6"/>
      <c r="E39" s="15"/>
      <c r="F39" s="7"/>
      <c r="G39" s="7"/>
      <c r="H39" s="7"/>
      <c r="I39" s="8"/>
      <c r="J39" s="8"/>
      <c r="K39" s="9"/>
      <c r="L39" s="14"/>
    </row>
    <row r="40" spans="1:12" ht="24.95" customHeight="1" x14ac:dyDescent="0.25">
      <c r="A40" s="2">
        <v>26</v>
      </c>
      <c r="B40" s="3"/>
      <c r="C40" s="6"/>
      <c r="D40" s="6"/>
      <c r="E40" s="15"/>
      <c r="F40" s="7"/>
      <c r="G40" s="7"/>
      <c r="H40" s="7"/>
      <c r="I40" s="8"/>
      <c r="J40" s="8"/>
      <c r="K40" s="9"/>
      <c r="L40" s="14"/>
    </row>
    <row r="41" spans="1:12" ht="24.95" customHeight="1" x14ac:dyDescent="0.25">
      <c r="A41" s="2">
        <v>27</v>
      </c>
      <c r="B41" s="89"/>
      <c r="C41" s="33"/>
      <c r="D41" s="33"/>
      <c r="E41" s="15"/>
      <c r="F41" s="7"/>
      <c r="G41" s="31"/>
      <c r="H41" s="7"/>
      <c r="I41" s="8"/>
      <c r="J41" s="8"/>
      <c r="K41" s="9"/>
      <c r="L41" s="14"/>
    </row>
    <row r="42" spans="1:12" ht="24.95" customHeight="1" x14ac:dyDescent="0.25">
      <c r="A42" s="2">
        <v>28</v>
      </c>
      <c r="B42" s="89"/>
      <c r="C42" s="33"/>
      <c r="D42" s="33"/>
      <c r="E42" s="15"/>
      <c r="F42" s="7"/>
      <c r="G42" s="31"/>
      <c r="H42" s="7"/>
      <c r="I42" s="8"/>
      <c r="J42" s="8"/>
      <c r="K42" s="9"/>
      <c r="L42" s="14"/>
    </row>
    <row r="43" spans="1:12" ht="24.95" customHeight="1" x14ac:dyDescent="0.25">
      <c r="A43" s="2">
        <v>29</v>
      </c>
      <c r="B43" s="89" t="s">
        <v>69</v>
      </c>
      <c r="C43" s="33"/>
      <c r="D43" s="33"/>
      <c r="E43" s="15"/>
      <c r="F43" s="7"/>
      <c r="G43" s="31"/>
      <c r="H43" s="7"/>
      <c r="I43" s="8"/>
      <c r="J43" s="8"/>
      <c r="K43" s="9"/>
      <c r="L43" s="14"/>
    </row>
    <row r="44" spans="1:12" ht="24.95" customHeight="1" x14ac:dyDescent="0.25">
      <c r="A44" s="2">
        <v>30</v>
      </c>
      <c r="B44" s="38"/>
      <c r="C44" s="33"/>
      <c r="D44" s="33"/>
      <c r="E44" s="15"/>
      <c r="F44" s="7"/>
      <c r="G44" s="31"/>
      <c r="H44" s="7"/>
      <c r="I44" s="8"/>
      <c r="J44" s="8"/>
      <c r="K44" s="9"/>
      <c r="L44" s="14"/>
    </row>
    <row r="45" spans="1:12" ht="24.95" customHeight="1" x14ac:dyDescent="0.25">
      <c r="A45" s="1"/>
      <c r="B45" s="1" t="s">
        <v>11</v>
      </c>
      <c r="C45" s="1"/>
      <c r="D45" s="1"/>
      <c r="E45" s="26"/>
      <c r="F45" s="26"/>
      <c r="G45" s="26"/>
      <c r="H45" s="26"/>
      <c r="I45" s="26"/>
      <c r="J45" s="12">
        <f>SUM(J41:J44)</f>
        <v>0</v>
      </c>
      <c r="K45" s="12"/>
      <c r="L45" s="13"/>
    </row>
    <row r="46" spans="1:12" x14ac:dyDescent="0.25">
      <c r="A46" s="349" t="s">
        <v>103</v>
      </c>
      <c r="B46" s="349"/>
      <c r="C46" s="349"/>
      <c r="I46" s="355" t="s">
        <v>109</v>
      </c>
      <c r="J46" s="403"/>
      <c r="K46" s="403"/>
      <c r="L46" s="403"/>
    </row>
    <row r="47" spans="1:12" x14ac:dyDescent="0.25">
      <c r="A47" s="385" t="s">
        <v>105</v>
      </c>
      <c r="B47" s="385"/>
      <c r="C47" s="385"/>
      <c r="I47" s="349" t="s">
        <v>65</v>
      </c>
      <c r="J47" s="349"/>
      <c r="K47" s="349"/>
      <c r="L47" s="349"/>
    </row>
    <row r="51" spans="1:12" x14ac:dyDescent="0.25">
      <c r="A51" s="349" t="s">
        <v>71</v>
      </c>
      <c r="B51" s="350"/>
      <c r="C51" s="350"/>
      <c r="I51" s="349" t="s">
        <v>72</v>
      </c>
      <c r="J51" s="350"/>
      <c r="K51" s="350"/>
      <c r="L51" s="350"/>
    </row>
    <row r="53" spans="1:12" x14ac:dyDescent="0.25">
      <c r="A53" s="349"/>
      <c r="B53" s="349"/>
      <c r="C53" s="349"/>
      <c r="D53" s="349"/>
    </row>
  </sheetData>
  <mergeCells count="23">
    <mergeCell ref="A53:D53"/>
    <mergeCell ref="I47:L47"/>
    <mergeCell ref="A6:L6"/>
    <mergeCell ref="A8:A9"/>
    <mergeCell ref="B8:B9"/>
    <mergeCell ref="C8:C9"/>
    <mergeCell ref="D8:D9"/>
    <mergeCell ref="E8:H8"/>
    <mergeCell ref="I8:I9"/>
    <mergeCell ref="J8:J9"/>
    <mergeCell ref="K8:K9"/>
    <mergeCell ref="L8:L9"/>
    <mergeCell ref="I46:L46"/>
    <mergeCell ref="A46:C46"/>
    <mergeCell ref="A47:C47"/>
    <mergeCell ref="A51:C51"/>
    <mergeCell ref="I51:L51"/>
    <mergeCell ref="A5:L5"/>
    <mergeCell ref="A1:E1"/>
    <mergeCell ref="H1:L2"/>
    <mergeCell ref="A2:E2"/>
    <mergeCell ref="A3:D3"/>
    <mergeCell ref="K4:L4"/>
  </mergeCells>
  <printOptions horizontalCentered="1"/>
  <pageMargins left="0.19685039370078741" right="0.11811023622047245" top="0.15748031496062992" bottom="0.15748031496062992" header="0.31496062992125984" footer="0.31496062992125984"/>
  <pageSetup paperSize="9" scale="7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L44"/>
  <sheetViews>
    <sheetView view="pageBreakPreview" zoomScaleNormal="100" zoomScaleSheetLayoutView="100" workbookViewId="0">
      <selection activeCell="H36" sqref="H36:J36"/>
    </sheetView>
  </sheetViews>
  <sheetFormatPr defaultRowHeight="15.75" x14ac:dyDescent="0.25"/>
  <cols>
    <col min="1" max="1" width="6.875" bestFit="1" customWidth="1"/>
    <col min="2" max="2" width="3.375" hidden="1" customWidth="1"/>
    <col min="3" max="3" width="29.75" customWidth="1"/>
    <col min="4" max="4" width="15.25" customWidth="1"/>
    <col min="5" max="5" width="14.25" customWidth="1"/>
    <col min="6" max="6" width="9.75" customWidth="1"/>
    <col min="7" max="7" width="18.875" bestFit="1" customWidth="1"/>
    <col min="8" max="8" width="17.25" customWidth="1"/>
    <col min="9" max="9" width="17.375" customWidth="1"/>
    <col min="10" max="10" width="11.125" bestFit="1" customWidth="1"/>
    <col min="11" max="12" width="7.125" bestFit="1" customWidth="1"/>
  </cols>
  <sheetData>
    <row r="1" spans="1:12" ht="15.75" customHeight="1" x14ac:dyDescent="0.25">
      <c r="A1" s="364" t="s">
        <v>12</v>
      </c>
      <c r="B1" s="364"/>
      <c r="C1" s="364"/>
      <c r="D1" s="364"/>
      <c r="E1" s="364"/>
      <c r="F1" s="397" t="s">
        <v>48</v>
      </c>
      <c r="G1" s="397"/>
      <c r="H1" s="397"/>
      <c r="I1" s="397"/>
      <c r="J1" s="397"/>
      <c r="K1" s="397"/>
      <c r="L1" s="397"/>
    </row>
    <row r="2" spans="1:12" ht="16.5" customHeight="1" x14ac:dyDescent="0.25">
      <c r="A2" s="383" t="s">
        <v>104</v>
      </c>
      <c r="B2" s="383"/>
      <c r="C2" s="383"/>
      <c r="D2" s="383"/>
      <c r="E2" s="383"/>
      <c r="F2" s="397"/>
      <c r="G2" s="397"/>
      <c r="H2" s="397"/>
      <c r="I2" s="397"/>
      <c r="J2" s="397"/>
      <c r="K2" s="397"/>
      <c r="L2" s="397"/>
    </row>
    <row r="3" spans="1:12" x14ac:dyDescent="0.25">
      <c r="A3" s="383"/>
      <c r="B3" s="383"/>
      <c r="C3" s="383"/>
      <c r="D3" s="383"/>
      <c r="E3" s="383"/>
    </row>
    <row r="4" spans="1:12" x14ac:dyDescent="0.25">
      <c r="K4" s="367" t="s">
        <v>45</v>
      </c>
      <c r="L4" s="368"/>
    </row>
    <row r="5" spans="1:12" ht="16.5" x14ac:dyDescent="0.25">
      <c r="A5" s="384" t="s">
        <v>90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</row>
    <row r="6" spans="1:12" ht="16.5" x14ac:dyDescent="0.25">
      <c r="A6" s="398" t="s">
        <v>63</v>
      </c>
      <c r="B6" s="398"/>
      <c r="C6" s="398"/>
      <c r="D6" s="398"/>
      <c r="E6" s="398"/>
      <c r="F6" s="398"/>
      <c r="G6" s="398"/>
      <c r="H6" s="398"/>
      <c r="I6" s="398"/>
      <c r="J6" s="398"/>
      <c r="K6" s="398"/>
      <c r="L6" s="398"/>
    </row>
    <row r="7" spans="1:12" ht="7.5" customHeight="1" x14ac:dyDescent="0.25"/>
    <row r="8" spans="1:12" s="82" customFormat="1" x14ac:dyDescent="0.25">
      <c r="A8" s="386" t="s">
        <v>0</v>
      </c>
      <c r="B8" s="407"/>
      <c r="C8" s="386" t="s">
        <v>1</v>
      </c>
      <c r="D8" s="386" t="s">
        <v>2</v>
      </c>
      <c r="E8" s="386" t="s">
        <v>3</v>
      </c>
      <c r="F8" s="386"/>
      <c r="G8" s="386"/>
      <c r="H8" s="386"/>
      <c r="I8" s="386" t="s">
        <v>94</v>
      </c>
      <c r="J8" s="386" t="s">
        <v>14</v>
      </c>
      <c r="K8" s="405" t="s">
        <v>17</v>
      </c>
      <c r="L8" s="386" t="s">
        <v>4</v>
      </c>
    </row>
    <row r="9" spans="1:12" s="82" customFormat="1" ht="33" customHeight="1" x14ac:dyDescent="0.25">
      <c r="A9" s="386"/>
      <c r="B9" s="408"/>
      <c r="C9" s="386"/>
      <c r="D9" s="386"/>
      <c r="E9" s="83" t="s">
        <v>19</v>
      </c>
      <c r="F9" s="83" t="s">
        <v>13</v>
      </c>
      <c r="G9" s="83" t="s">
        <v>20</v>
      </c>
      <c r="H9" s="83" t="s">
        <v>15</v>
      </c>
      <c r="I9" s="386"/>
      <c r="J9" s="386"/>
      <c r="K9" s="406"/>
      <c r="L9" s="386"/>
    </row>
    <row r="10" spans="1:12" s="82" customFormat="1" ht="33" customHeight="1" x14ac:dyDescent="0.25">
      <c r="A10" s="118"/>
      <c r="B10" s="84"/>
      <c r="C10" s="118"/>
      <c r="D10" s="118"/>
      <c r="E10" s="83"/>
      <c r="F10" s="83"/>
      <c r="G10" s="83"/>
      <c r="H10" s="83"/>
      <c r="I10" s="118"/>
      <c r="J10" s="118"/>
      <c r="K10" s="117"/>
      <c r="L10" s="118"/>
    </row>
    <row r="11" spans="1:12" s="82" customFormat="1" ht="33" customHeight="1" x14ac:dyDescent="0.25">
      <c r="A11" s="118"/>
      <c r="B11" s="84"/>
      <c r="C11" s="118"/>
      <c r="D11" s="118"/>
      <c r="E11" s="83"/>
      <c r="F11" s="83"/>
      <c r="G11" s="83"/>
      <c r="H11" s="83"/>
      <c r="I11" s="118"/>
      <c r="J11" s="118"/>
      <c r="K11" s="117"/>
      <c r="L11" s="118"/>
    </row>
    <row r="12" spans="1:12" s="82" customFormat="1" ht="33" customHeight="1" x14ac:dyDescent="0.25">
      <c r="A12" s="118"/>
      <c r="B12" s="84"/>
      <c r="C12" s="118"/>
      <c r="D12" s="118"/>
      <c r="E12" s="83"/>
      <c r="F12" s="83"/>
      <c r="G12" s="83"/>
      <c r="H12" s="83"/>
      <c r="I12" s="118"/>
      <c r="J12" s="118"/>
      <c r="K12" s="117"/>
      <c r="L12" s="118"/>
    </row>
    <row r="13" spans="1:12" s="82" customFormat="1" ht="33" customHeight="1" x14ac:dyDescent="0.25">
      <c r="A13" s="118"/>
      <c r="B13" s="84"/>
      <c r="C13" s="118"/>
      <c r="D13" s="118"/>
      <c r="E13" s="83"/>
      <c r="F13" s="83"/>
      <c r="G13" s="83"/>
      <c r="H13" s="83"/>
      <c r="I13" s="118"/>
      <c r="J13" s="118"/>
      <c r="K13" s="117"/>
      <c r="L13" s="118"/>
    </row>
    <row r="14" spans="1:12" s="82" customFormat="1" ht="33" customHeight="1" x14ac:dyDescent="0.25">
      <c r="A14" s="118"/>
      <c r="B14" s="84"/>
      <c r="C14" s="118"/>
      <c r="D14" s="118"/>
      <c r="E14" s="83"/>
      <c r="F14" s="83"/>
      <c r="G14" s="83"/>
      <c r="H14" s="83"/>
      <c r="I14" s="118"/>
      <c r="J14" s="118"/>
      <c r="K14" s="117"/>
      <c r="L14" s="118"/>
    </row>
    <row r="15" spans="1:12" s="82" customFormat="1" ht="33" customHeight="1" x14ac:dyDescent="0.25">
      <c r="A15" s="118"/>
      <c r="B15" s="84"/>
      <c r="C15" s="118"/>
      <c r="D15" s="118"/>
      <c r="E15" s="83"/>
      <c r="F15" s="83"/>
      <c r="G15" s="83"/>
      <c r="H15" s="83"/>
      <c r="I15" s="118"/>
      <c r="J15" s="118"/>
      <c r="K15" s="117"/>
      <c r="L15" s="118"/>
    </row>
    <row r="16" spans="1:12" s="82" customFormat="1" ht="33" customHeight="1" x14ac:dyDescent="0.25">
      <c r="A16" s="118"/>
      <c r="B16" s="84"/>
      <c r="C16" s="118"/>
      <c r="D16" s="118"/>
      <c r="E16" s="83"/>
      <c r="F16" s="83"/>
      <c r="G16" s="83"/>
      <c r="H16" s="83"/>
      <c r="I16" s="118"/>
      <c r="J16" s="118"/>
      <c r="K16" s="117"/>
      <c r="L16" s="118"/>
    </row>
    <row r="17" spans="1:12" s="82" customFormat="1" ht="33" customHeight="1" x14ac:dyDescent="0.25">
      <c r="A17" s="118"/>
      <c r="B17" s="84"/>
      <c r="C17" s="118"/>
      <c r="D17" s="118"/>
      <c r="E17" s="83"/>
      <c r="F17" s="83"/>
      <c r="G17" s="83"/>
      <c r="H17" s="83"/>
      <c r="I17" s="118"/>
      <c r="J17" s="118"/>
      <c r="K17" s="117"/>
      <c r="L17" s="118"/>
    </row>
    <row r="18" spans="1:12" s="82" customFormat="1" ht="33" customHeight="1" x14ac:dyDescent="0.25">
      <c r="A18" s="118"/>
      <c r="B18" s="84"/>
      <c r="C18" s="118"/>
      <c r="D18" s="118"/>
      <c r="E18" s="83"/>
      <c r="F18" s="83"/>
      <c r="G18" s="83"/>
      <c r="H18" s="83"/>
      <c r="I18" s="118"/>
      <c r="J18" s="118"/>
      <c r="K18" s="117"/>
      <c r="L18" s="118"/>
    </row>
    <row r="19" spans="1:12" s="82" customFormat="1" ht="33" customHeight="1" x14ac:dyDescent="0.25">
      <c r="A19" s="118"/>
      <c r="B19" s="84"/>
      <c r="C19" s="118"/>
      <c r="D19" s="118"/>
      <c r="E19" s="83"/>
      <c r="F19" s="83"/>
      <c r="G19" s="83"/>
      <c r="H19" s="83"/>
      <c r="I19" s="118"/>
      <c r="J19" s="118"/>
      <c r="K19" s="117"/>
      <c r="L19" s="118"/>
    </row>
    <row r="20" spans="1:12" s="82" customFormat="1" ht="33" customHeight="1" x14ac:dyDescent="0.25">
      <c r="A20" s="118"/>
      <c r="B20" s="84"/>
      <c r="C20" s="118"/>
      <c r="D20" s="118"/>
      <c r="E20" s="83"/>
      <c r="F20" s="83"/>
      <c r="G20" s="83"/>
      <c r="H20" s="83"/>
      <c r="I20" s="118"/>
      <c r="J20" s="118"/>
      <c r="K20" s="117"/>
      <c r="L20" s="118"/>
    </row>
    <row r="21" spans="1:12" s="82" customFormat="1" ht="33" customHeight="1" x14ac:dyDescent="0.25">
      <c r="A21" s="118"/>
      <c r="B21" s="84"/>
      <c r="C21" s="118"/>
      <c r="D21" s="118"/>
      <c r="E21" s="83"/>
      <c r="F21" s="83"/>
      <c r="G21" s="83"/>
      <c r="H21" s="83"/>
      <c r="I21" s="118"/>
      <c r="J21" s="118"/>
      <c r="K21" s="117"/>
      <c r="L21" s="118"/>
    </row>
    <row r="22" spans="1:12" s="82" customFormat="1" ht="33" customHeight="1" x14ac:dyDescent="0.25">
      <c r="A22" s="118"/>
      <c r="B22" s="84"/>
      <c r="C22" s="118"/>
      <c r="D22" s="118"/>
      <c r="E22" s="83"/>
      <c r="F22" s="83"/>
      <c r="G22" s="83"/>
      <c r="H22" s="83"/>
      <c r="I22" s="118"/>
      <c r="J22" s="118"/>
      <c r="K22" s="117"/>
      <c r="L22" s="118"/>
    </row>
    <row r="23" spans="1:12" s="82" customFormat="1" ht="33" customHeight="1" x14ac:dyDescent="0.25">
      <c r="A23" s="118"/>
      <c r="B23" s="84"/>
      <c r="C23" s="118"/>
      <c r="D23" s="118"/>
      <c r="E23" s="83"/>
      <c r="F23" s="83"/>
      <c r="G23" s="83"/>
      <c r="H23" s="83"/>
      <c r="I23" s="118"/>
      <c r="J23" s="118"/>
      <c r="K23" s="117"/>
      <c r="L23" s="118"/>
    </row>
    <row r="24" spans="1:12" s="82" customFormat="1" ht="33" customHeight="1" x14ac:dyDescent="0.25">
      <c r="A24" s="118"/>
      <c r="B24" s="84"/>
      <c r="C24" s="118"/>
      <c r="D24" s="118"/>
      <c r="E24" s="83"/>
      <c r="F24" s="83"/>
      <c r="G24" s="83"/>
      <c r="H24" s="83"/>
      <c r="I24" s="118"/>
      <c r="J24" s="118"/>
      <c r="K24" s="117"/>
      <c r="L24" s="118"/>
    </row>
    <row r="25" spans="1:12" s="82" customFormat="1" ht="33" customHeight="1" x14ac:dyDescent="0.25">
      <c r="A25" s="118"/>
      <c r="B25" s="84"/>
      <c r="C25" s="118"/>
      <c r="D25" s="118"/>
      <c r="E25" s="83"/>
      <c r="F25" s="83"/>
      <c r="G25" s="83"/>
      <c r="H25" s="83"/>
      <c r="I25" s="118"/>
      <c r="J25" s="118"/>
      <c r="K25" s="117"/>
      <c r="L25" s="118"/>
    </row>
    <row r="26" spans="1:12" s="82" customFormat="1" ht="33" customHeight="1" x14ac:dyDescent="0.25">
      <c r="A26" s="118"/>
      <c r="B26" s="84"/>
      <c r="C26" s="118"/>
      <c r="D26" s="118"/>
      <c r="E26" s="83"/>
      <c r="F26" s="83"/>
      <c r="G26" s="83"/>
      <c r="H26" s="83"/>
      <c r="I26" s="118"/>
      <c r="J26" s="118"/>
      <c r="K26" s="117"/>
      <c r="L26" s="118"/>
    </row>
    <row r="27" spans="1:12" s="82" customFormat="1" ht="33" customHeight="1" x14ac:dyDescent="0.25">
      <c r="A27" s="118"/>
      <c r="B27" s="84"/>
      <c r="C27" s="118"/>
      <c r="D27" s="118"/>
      <c r="E27" s="83"/>
      <c r="F27" s="83"/>
      <c r="G27" s="83"/>
      <c r="H27" s="83"/>
      <c r="I27" s="118"/>
      <c r="J27" s="118"/>
      <c r="K27" s="117"/>
      <c r="L27" s="118"/>
    </row>
    <row r="28" spans="1:12" s="82" customFormat="1" ht="33" customHeight="1" x14ac:dyDescent="0.25">
      <c r="A28" s="118"/>
      <c r="B28" s="84"/>
      <c r="C28" s="118"/>
      <c r="D28" s="118"/>
      <c r="E28" s="83"/>
      <c r="F28" s="83"/>
      <c r="G28" s="83"/>
      <c r="H28" s="83"/>
      <c r="I28" s="118"/>
      <c r="J28" s="118"/>
      <c r="K28" s="117"/>
      <c r="L28" s="118"/>
    </row>
    <row r="29" spans="1:12" s="82" customFormat="1" ht="33" customHeight="1" x14ac:dyDescent="0.25">
      <c r="A29" s="118"/>
      <c r="B29" s="84"/>
      <c r="C29" s="118"/>
      <c r="D29" s="118"/>
      <c r="E29" s="83"/>
      <c r="F29" s="83"/>
      <c r="G29" s="83"/>
      <c r="H29" s="83"/>
      <c r="I29" s="118"/>
      <c r="J29" s="118"/>
      <c r="K29" s="117"/>
      <c r="L29" s="118"/>
    </row>
    <row r="30" spans="1:12" s="82" customFormat="1" ht="33" customHeight="1" x14ac:dyDescent="0.25">
      <c r="A30" s="118"/>
      <c r="B30" s="84"/>
      <c r="C30" s="118"/>
      <c r="D30" s="118"/>
      <c r="E30" s="83"/>
      <c r="F30" s="83"/>
      <c r="G30" s="83"/>
      <c r="H30" s="83"/>
      <c r="I30" s="118"/>
      <c r="J30" s="118"/>
      <c r="K30" s="117"/>
      <c r="L30" s="118"/>
    </row>
    <row r="31" spans="1:12" s="82" customFormat="1" ht="33" customHeight="1" x14ac:dyDescent="0.25">
      <c r="A31" s="118"/>
      <c r="B31" s="84"/>
      <c r="C31" s="118"/>
      <c r="D31" s="118"/>
      <c r="E31" s="83"/>
      <c r="F31" s="83"/>
      <c r="G31" s="83"/>
      <c r="H31" s="83"/>
      <c r="I31" s="118"/>
      <c r="J31" s="118"/>
      <c r="K31" s="117"/>
      <c r="L31" s="118"/>
    </row>
    <row r="32" spans="1:12" s="82" customFormat="1" ht="33" customHeight="1" x14ac:dyDescent="0.25">
      <c r="A32" s="118"/>
      <c r="B32" s="84"/>
      <c r="C32" s="118"/>
      <c r="D32" s="118"/>
      <c r="E32" s="83"/>
      <c r="F32" s="83"/>
      <c r="G32" s="83"/>
      <c r="H32" s="83"/>
      <c r="I32" s="118"/>
      <c r="J32" s="118"/>
      <c r="K32" s="117"/>
      <c r="L32" s="118"/>
    </row>
    <row r="33" spans="1:12" s="82" customFormat="1" ht="33" customHeight="1" x14ac:dyDescent="0.25">
      <c r="A33" s="118"/>
      <c r="B33" s="84"/>
      <c r="C33" s="118"/>
      <c r="D33" s="118"/>
      <c r="E33" s="83"/>
      <c r="F33" s="83"/>
      <c r="G33" s="83"/>
      <c r="H33" s="83"/>
      <c r="I33" s="118"/>
      <c r="J33" s="118"/>
      <c r="K33" s="117"/>
      <c r="L33" s="118"/>
    </row>
    <row r="34" spans="1:12" s="82" customFormat="1" ht="33" customHeight="1" x14ac:dyDescent="0.25">
      <c r="A34" s="118"/>
      <c r="B34" s="84"/>
      <c r="C34" s="118"/>
      <c r="D34" s="118"/>
      <c r="E34" s="83"/>
      <c r="F34" s="83"/>
      <c r="G34" s="83"/>
      <c r="H34" s="83"/>
      <c r="I34" s="118"/>
      <c r="J34" s="118"/>
      <c r="K34" s="117"/>
      <c r="L34" s="118"/>
    </row>
    <row r="35" spans="1:12" x14ac:dyDescent="0.25">
      <c r="A35" s="1"/>
      <c r="B35" s="1"/>
      <c r="C35" s="1" t="s">
        <v>11</v>
      </c>
      <c r="D35" s="1"/>
      <c r="E35" s="26"/>
      <c r="F35" s="26"/>
      <c r="G35" s="26"/>
      <c r="H35" s="26"/>
      <c r="I35" s="26"/>
      <c r="J35" s="12"/>
      <c r="K35" s="12"/>
      <c r="L35" s="13"/>
    </row>
    <row r="36" spans="1:12" x14ac:dyDescent="0.25">
      <c r="A36" s="349" t="s">
        <v>108</v>
      </c>
      <c r="B36" s="349"/>
      <c r="C36" s="349"/>
      <c r="D36" s="349"/>
      <c r="H36" s="404" t="s">
        <v>106</v>
      </c>
      <c r="I36" s="404"/>
      <c r="J36" s="404"/>
      <c r="K36" s="67"/>
      <c r="L36" s="67"/>
    </row>
    <row r="37" spans="1:12" x14ac:dyDescent="0.25">
      <c r="A37" s="385" t="s">
        <v>102</v>
      </c>
      <c r="B37" s="385"/>
      <c r="C37" s="385"/>
      <c r="D37" s="385"/>
      <c r="I37" s="28" t="s">
        <v>65</v>
      </c>
      <c r="J37" s="28"/>
      <c r="K37" s="28"/>
      <c r="L37" s="28"/>
    </row>
    <row r="41" spans="1:12" x14ac:dyDescent="0.25">
      <c r="A41" s="349" t="s">
        <v>73</v>
      </c>
      <c r="B41" s="349"/>
      <c r="C41" s="350"/>
      <c r="D41" s="350"/>
      <c r="I41" s="28" t="s">
        <v>74</v>
      </c>
      <c r="J41" s="68"/>
      <c r="K41" s="68"/>
      <c r="L41" s="68"/>
    </row>
    <row r="42" spans="1:12" x14ac:dyDescent="0.25">
      <c r="I42" s="28"/>
      <c r="J42" s="28"/>
      <c r="K42" s="28"/>
      <c r="L42" s="28"/>
    </row>
    <row r="43" spans="1:12" x14ac:dyDescent="0.25">
      <c r="A43" s="349"/>
      <c r="B43" s="349"/>
      <c r="C43" s="349"/>
      <c r="D43" s="349"/>
      <c r="E43" s="349"/>
      <c r="J43" s="28"/>
      <c r="K43" s="28"/>
      <c r="L43" s="28"/>
    </row>
    <row r="44" spans="1:12" x14ac:dyDescent="0.25">
      <c r="A44" s="28"/>
      <c r="B44" s="28"/>
      <c r="C44" s="28"/>
      <c r="D44" s="28"/>
      <c r="E44" s="28"/>
      <c r="I44" s="28"/>
      <c r="J44" s="28"/>
      <c r="K44" s="28"/>
      <c r="L44" s="28"/>
    </row>
  </sheetData>
  <mergeCells count="20">
    <mergeCell ref="A2:E3"/>
    <mergeCell ref="F1:L2"/>
    <mergeCell ref="J8:J9"/>
    <mergeCell ref="K8:K9"/>
    <mergeCell ref="L8:L9"/>
    <mergeCell ref="A1:E1"/>
    <mergeCell ref="K4:L4"/>
    <mergeCell ref="A5:L5"/>
    <mergeCell ref="A8:A9"/>
    <mergeCell ref="C8:C9"/>
    <mergeCell ref="D8:D9"/>
    <mergeCell ref="E8:H8"/>
    <mergeCell ref="A6:L6"/>
    <mergeCell ref="B8:B9"/>
    <mergeCell ref="I8:I9"/>
    <mergeCell ref="A41:D41"/>
    <mergeCell ref="H36:J36"/>
    <mergeCell ref="A43:E43"/>
    <mergeCell ref="A37:D37"/>
    <mergeCell ref="A36:D36"/>
  </mergeCells>
  <printOptions horizontalCentered="1"/>
  <pageMargins left="0.31496062992125984" right="0.31496062992125984" top="0.19685039370078741" bottom="0.19685039370078741" header="0.31496062992125984" footer="0.31496062992125984"/>
  <pageSetup paperSize="9" scale="8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L49"/>
  <sheetViews>
    <sheetView view="pageBreakPreview" zoomScale="75" zoomScaleNormal="100" zoomScaleSheetLayoutView="75" workbookViewId="0">
      <selection activeCell="C50" sqref="C50"/>
    </sheetView>
  </sheetViews>
  <sheetFormatPr defaultRowHeight="15.75" x14ac:dyDescent="0.25"/>
  <cols>
    <col min="1" max="1" width="3.375" bestFit="1" customWidth="1"/>
    <col min="2" max="2" width="38.625" customWidth="1"/>
    <col min="3" max="3" width="14.125" customWidth="1"/>
    <col min="4" max="4" width="8.625" bestFit="1" customWidth="1"/>
    <col min="5" max="6" width="8.625" hidden="1" customWidth="1"/>
    <col min="7" max="7" width="18.375" bestFit="1" customWidth="1"/>
    <col min="8" max="8" width="17.25" bestFit="1" customWidth="1"/>
    <col min="9" max="9" width="18.625" customWidth="1"/>
    <col min="10" max="10" width="11.125" bestFit="1" customWidth="1"/>
    <col min="11" max="11" width="10.25" customWidth="1"/>
    <col min="12" max="12" width="11.625" customWidth="1"/>
  </cols>
  <sheetData>
    <row r="1" spans="1:12" x14ac:dyDescent="0.25">
      <c r="A1" s="364" t="s">
        <v>12</v>
      </c>
      <c r="B1" s="364"/>
      <c r="C1" s="364"/>
      <c r="D1" s="364"/>
      <c r="E1" s="24"/>
      <c r="F1" s="24"/>
      <c r="I1" s="350" t="s">
        <v>49</v>
      </c>
      <c r="J1" s="350"/>
      <c r="K1" s="350"/>
      <c r="L1" s="350"/>
    </row>
    <row r="2" spans="1:12" x14ac:dyDescent="0.25">
      <c r="A2" s="390" t="s">
        <v>110</v>
      </c>
      <c r="B2" s="364"/>
      <c r="C2" s="364"/>
      <c r="D2" s="364"/>
      <c r="E2" s="24"/>
      <c r="F2" s="24"/>
      <c r="I2" s="350" t="s">
        <v>50</v>
      </c>
      <c r="J2" s="350"/>
      <c r="K2" s="350"/>
      <c r="L2" s="350"/>
    </row>
    <row r="3" spans="1:12" x14ac:dyDescent="0.25">
      <c r="A3" s="349"/>
      <c r="B3" s="349"/>
      <c r="C3" s="349"/>
      <c r="D3" s="349"/>
      <c r="E3" s="28"/>
      <c r="F3" s="28"/>
    </row>
    <row r="4" spans="1:12" x14ac:dyDescent="0.25">
      <c r="K4" s="367" t="s">
        <v>46</v>
      </c>
      <c r="L4" s="368"/>
    </row>
    <row r="5" spans="1:12" ht="16.5" x14ac:dyDescent="0.25">
      <c r="A5" s="384" t="s">
        <v>75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</row>
    <row r="6" spans="1:12" ht="16.5" x14ac:dyDescent="0.25">
      <c r="A6" s="398" t="s">
        <v>63</v>
      </c>
      <c r="B6" s="398"/>
      <c r="C6" s="398"/>
      <c r="D6" s="398"/>
      <c r="E6" s="398"/>
      <c r="F6" s="398"/>
      <c r="G6" s="398"/>
      <c r="H6" s="398"/>
      <c r="I6" s="398"/>
      <c r="J6" s="398"/>
      <c r="K6" s="398"/>
      <c r="L6" s="398"/>
    </row>
    <row r="8" spans="1:12" s="82" customFormat="1" x14ac:dyDescent="0.25">
      <c r="A8" s="386" t="s">
        <v>0</v>
      </c>
      <c r="B8" s="386" t="s">
        <v>1</v>
      </c>
      <c r="C8" s="386" t="s">
        <v>2</v>
      </c>
      <c r="D8" s="386" t="s">
        <v>3</v>
      </c>
      <c r="E8" s="386"/>
      <c r="F8" s="386"/>
      <c r="G8" s="386"/>
      <c r="H8" s="386"/>
      <c r="I8" s="386" t="s">
        <v>94</v>
      </c>
      <c r="J8" s="386" t="s">
        <v>14</v>
      </c>
      <c r="K8" s="386" t="s">
        <v>17</v>
      </c>
      <c r="L8" s="386" t="s">
        <v>4</v>
      </c>
    </row>
    <row r="9" spans="1:12" s="82" customFormat="1" ht="30.75" customHeight="1" x14ac:dyDescent="0.25">
      <c r="A9" s="386"/>
      <c r="B9" s="386"/>
      <c r="C9" s="386"/>
      <c r="D9" s="83" t="s">
        <v>21</v>
      </c>
      <c r="E9" s="83"/>
      <c r="F9" s="83"/>
      <c r="G9" s="83" t="s">
        <v>20</v>
      </c>
      <c r="H9" s="83" t="s">
        <v>15</v>
      </c>
      <c r="I9" s="386"/>
      <c r="J9" s="386"/>
      <c r="K9" s="386"/>
      <c r="L9" s="386"/>
    </row>
    <row r="10" spans="1:12" ht="30" customHeight="1" x14ac:dyDescent="0.25">
      <c r="A10" s="88">
        <v>1</v>
      </c>
      <c r="B10" s="89"/>
      <c r="C10" s="23"/>
      <c r="D10" s="23"/>
      <c r="E10" s="23">
        <v>200</v>
      </c>
      <c r="F10" s="23" t="e">
        <f>D10x</f>
        <v>#NAME?</v>
      </c>
      <c r="G10" s="23"/>
      <c r="H10" s="23"/>
      <c r="I10" s="23"/>
      <c r="J10" s="23"/>
      <c r="K10" s="96"/>
      <c r="L10" s="23"/>
    </row>
    <row r="11" spans="1:12" ht="30" customHeight="1" x14ac:dyDescent="0.25">
      <c r="A11" s="88">
        <v>2</v>
      </c>
      <c r="B11" s="89"/>
      <c r="C11" s="23"/>
      <c r="D11" s="23"/>
      <c r="E11" s="23"/>
      <c r="F11" s="23"/>
      <c r="G11" s="23"/>
      <c r="H11" s="23"/>
      <c r="I11" s="23"/>
      <c r="J11" s="23"/>
      <c r="K11" s="96"/>
      <c r="L11" s="23"/>
    </row>
    <row r="12" spans="1:12" ht="30" customHeight="1" x14ac:dyDescent="0.25">
      <c r="A12" s="88">
        <v>3</v>
      </c>
      <c r="B12" s="89"/>
      <c r="C12" s="23"/>
      <c r="D12" s="23"/>
      <c r="E12" s="23"/>
      <c r="F12" s="23"/>
      <c r="G12" s="23"/>
      <c r="H12" s="23"/>
      <c r="I12" s="23"/>
      <c r="J12" s="23"/>
      <c r="K12" s="96"/>
      <c r="L12" s="23"/>
    </row>
    <row r="13" spans="1:12" ht="30" customHeight="1" x14ac:dyDescent="0.25">
      <c r="A13" s="88">
        <v>4</v>
      </c>
      <c r="B13" s="89"/>
      <c r="C13" s="23"/>
      <c r="D13" s="23"/>
      <c r="E13" s="23"/>
      <c r="F13" s="23"/>
      <c r="G13" s="23"/>
      <c r="H13" s="23"/>
      <c r="I13" s="23"/>
      <c r="J13" s="23"/>
      <c r="K13" s="96"/>
      <c r="L13" s="23"/>
    </row>
    <row r="14" spans="1:12" ht="30" customHeight="1" x14ac:dyDescent="0.25">
      <c r="A14" s="88">
        <v>5</v>
      </c>
      <c r="B14" s="89"/>
      <c r="C14" s="23"/>
      <c r="D14" s="23"/>
      <c r="E14" s="23"/>
      <c r="F14" s="23"/>
      <c r="G14" s="23"/>
      <c r="H14" s="23"/>
      <c r="I14" s="23"/>
      <c r="J14" s="23"/>
      <c r="K14" s="96"/>
      <c r="L14" s="23"/>
    </row>
    <row r="15" spans="1:12" ht="30" customHeight="1" x14ac:dyDescent="0.25">
      <c r="A15" s="88">
        <v>6</v>
      </c>
      <c r="B15" s="89"/>
      <c r="C15" s="23"/>
      <c r="D15" s="23"/>
      <c r="E15" s="23"/>
      <c r="F15" s="23"/>
      <c r="G15" s="23"/>
      <c r="H15" s="23"/>
      <c r="I15" s="23"/>
      <c r="J15" s="23"/>
      <c r="K15" s="96"/>
      <c r="L15" s="23"/>
    </row>
    <row r="16" spans="1:12" ht="30" customHeight="1" x14ac:dyDescent="0.25">
      <c r="A16" s="88">
        <v>7</v>
      </c>
      <c r="B16" s="89"/>
      <c r="C16" s="23"/>
      <c r="D16" s="23"/>
      <c r="E16" s="23"/>
      <c r="F16" s="23"/>
      <c r="G16" s="23"/>
      <c r="H16" s="23"/>
      <c r="I16" s="23"/>
      <c r="J16" s="23"/>
      <c r="K16" s="96"/>
      <c r="L16" s="23"/>
    </row>
    <row r="17" spans="1:12" ht="30" customHeight="1" x14ac:dyDescent="0.25">
      <c r="A17" s="88">
        <v>8</v>
      </c>
      <c r="B17" s="89"/>
      <c r="C17" s="23"/>
      <c r="D17" s="23"/>
      <c r="E17" s="23"/>
      <c r="F17" s="23"/>
      <c r="G17" s="23"/>
      <c r="H17" s="23"/>
      <c r="I17" s="23"/>
      <c r="J17" s="23"/>
      <c r="K17" s="96"/>
      <c r="L17" s="23"/>
    </row>
    <row r="18" spans="1:12" ht="30" customHeight="1" x14ac:dyDescent="0.25">
      <c r="A18" s="88">
        <v>9</v>
      </c>
      <c r="B18" s="89"/>
      <c r="C18" s="23"/>
      <c r="D18" s="23"/>
      <c r="E18" s="23"/>
      <c r="F18" s="23"/>
      <c r="G18" s="23"/>
      <c r="H18" s="23"/>
      <c r="I18" s="23"/>
      <c r="J18" s="23"/>
      <c r="K18" s="96"/>
      <c r="L18" s="23"/>
    </row>
    <row r="19" spans="1:12" ht="30" customHeight="1" x14ac:dyDescent="0.25">
      <c r="A19" s="88">
        <v>10</v>
      </c>
      <c r="B19" s="89"/>
      <c r="C19" s="23"/>
      <c r="D19" s="23"/>
      <c r="E19" s="23"/>
      <c r="F19" s="23"/>
      <c r="G19" s="23"/>
      <c r="H19" s="23"/>
      <c r="I19" s="23"/>
      <c r="J19" s="23"/>
      <c r="K19" s="96"/>
      <c r="L19" s="23"/>
    </row>
    <row r="20" spans="1:12" ht="30" customHeight="1" x14ac:dyDescent="0.25">
      <c r="A20" s="88">
        <v>11</v>
      </c>
      <c r="B20" s="89"/>
      <c r="C20" s="23"/>
      <c r="D20" s="23"/>
      <c r="E20" s="23"/>
      <c r="F20" s="23"/>
      <c r="G20" s="23"/>
      <c r="H20" s="23"/>
      <c r="I20" s="23"/>
      <c r="J20" s="23"/>
      <c r="K20" s="96"/>
      <c r="L20" s="23"/>
    </row>
    <row r="21" spans="1:12" ht="30" customHeight="1" x14ac:dyDescent="0.25">
      <c r="A21" s="88">
        <v>12</v>
      </c>
      <c r="B21" s="89"/>
      <c r="C21" s="23"/>
      <c r="D21" s="23"/>
      <c r="E21" s="23"/>
      <c r="F21" s="23"/>
      <c r="G21" s="23"/>
      <c r="H21" s="23"/>
      <c r="I21" s="23"/>
      <c r="J21" s="23"/>
      <c r="K21" s="96"/>
      <c r="L21" s="23"/>
    </row>
    <row r="22" spans="1:12" ht="30" customHeight="1" x14ac:dyDescent="0.25">
      <c r="A22" s="88">
        <v>13</v>
      </c>
      <c r="B22" s="89"/>
      <c r="C22" s="23"/>
      <c r="D22" s="23"/>
      <c r="E22" s="23"/>
      <c r="F22" s="23"/>
      <c r="G22" s="23"/>
      <c r="H22" s="23"/>
      <c r="I22" s="23"/>
      <c r="J22" s="23"/>
      <c r="K22" s="96"/>
      <c r="L22" s="23"/>
    </row>
    <row r="23" spans="1:12" ht="30" customHeight="1" x14ac:dyDescent="0.25">
      <c r="A23" s="88">
        <v>14</v>
      </c>
      <c r="B23" s="89"/>
      <c r="C23" s="23"/>
      <c r="D23" s="23"/>
      <c r="E23" s="23"/>
      <c r="F23" s="23"/>
      <c r="G23" s="23"/>
      <c r="H23" s="23"/>
      <c r="I23" s="23"/>
      <c r="J23" s="23"/>
      <c r="K23" s="96"/>
      <c r="L23" s="23"/>
    </row>
    <row r="24" spans="1:12" ht="30" customHeight="1" x14ac:dyDescent="0.25">
      <c r="A24" s="88">
        <v>15</v>
      </c>
      <c r="B24" s="89"/>
      <c r="C24" s="23"/>
      <c r="D24" s="23"/>
      <c r="E24" s="23"/>
      <c r="F24" s="23"/>
      <c r="G24" s="23"/>
      <c r="H24" s="23"/>
      <c r="I24" s="23"/>
      <c r="J24" s="23"/>
      <c r="K24" s="96"/>
      <c r="L24" s="23"/>
    </row>
    <row r="25" spans="1:12" ht="30" customHeight="1" x14ac:dyDescent="0.25">
      <c r="A25" s="88">
        <v>16</v>
      </c>
      <c r="B25" s="89"/>
      <c r="C25" s="23"/>
      <c r="D25" s="23"/>
      <c r="E25" s="23"/>
      <c r="F25" s="23"/>
      <c r="G25" s="23"/>
      <c r="H25" s="23"/>
      <c r="I25" s="23"/>
      <c r="J25" s="23"/>
      <c r="K25" s="96"/>
      <c r="L25" s="23"/>
    </row>
    <row r="26" spans="1:12" ht="30" customHeight="1" x14ac:dyDescent="0.25">
      <c r="A26" s="88">
        <v>17</v>
      </c>
      <c r="B26" s="89"/>
      <c r="C26" s="23"/>
      <c r="D26" s="23"/>
      <c r="E26" s="23"/>
      <c r="F26" s="23"/>
      <c r="G26" s="23"/>
      <c r="H26" s="23"/>
      <c r="I26" s="23"/>
      <c r="J26" s="23"/>
      <c r="K26" s="96"/>
      <c r="L26" s="23"/>
    </row>
    <row r="27" spans="1:12" ht="30" customHeight="1" x14ac:dyDescent="0.25">
      <c r="A27" s="88">
        <v>18</v>
      </c>
      <c r="B27" s="89"/>
      <c r="C27" s="23"/>
      <c r="D27" s="23"/>
      <c r="E27" s="23"/>
      <c r="F27" s="23"/>
      <c r="G27" s="23"/>
      <c r="H27" s="23"/>
      <c r="I27" s="23"/>
      <c r="J27" s="23"/>
      <c r="K27" s="96"/>
      <c r="L27" s="23"/>
    </row>
    <row r="28" spans="1:12" ht="30" customHeight="1" x14ac:dyDescent="0.25">
      <c r="A28" s="88">
        <v>19</v>
      </c>
      <c r="B28" s="89"/>
      <c r="C28" s="23"/>
      <c r="D28" s="23"/>
      <c r="E28" s="23"/>
      <c r="F28" s="23"/>
      <c r="G28" s="23"/>
      <c r="H28" s="23"/>
      <c r="I28" s="23"/>
      <c r="J28" s="23"/>
      <c r="K28" s="96"/>
      <c r="L28" s="23"/>
    </row>
    <row r="29" spans="1:12" ht="30" customHeight="1" x14ac:dyDescent="0.25">
      <c r="A29" s="88">
        <v>20</v>
      </c>
      <c r="B29" s="89"/>
      <c r="C29" s="23"/>
      <c r="D29" s="23"/>
      <c r="E29" s="23"/>
      <c r="F29" s="23"/>
      <c r="G29" s="23"/>
      <c r="H29" s="23"/>
      <c r="I29" s="23"/>
      <c r="J29" s="23"/>
      <c r="K29" s="96"/>
      <c r="L29" s="23"/>
    </row>
    <row r="30" spans="1:12" ht="30" customHeight="1" x14ac:dyDescent="0.25">
      <c r="A30" s="88">
        <v>21</v>
      </c>
      <c r="B30" s="89"/>
      <c r="C30" s="23"/>
      <c r="D30" s="23"/>
      <c r="E30" s="23"/>
      <c r="F30" s="23"/>
      <c r="G30" s="23"/>
      <c r="H30" s="23"/>
      <c r="I30" s="23"/>
      <c r="J30" s="23"/>
      <c r="K30" s="96"/>
      <c r="L30" s="23"/>
    </row>
    <row r="31" spans="1:12" ht="30" customHeight="1" x14ac:dyDescent="0.25">
      <c r="A31" s="88">
        <v>22</v>
      </c>
      <c r="B31" s="89"/>
      <c r="C31" s="23"/>
      <c r="D31" s="23"/>
      <c r="E31" s="23"/>
      <c r="F31" s="23"/>
      <c r="G31" s="23"/>
      <c r="H31" s="23"/>
      <c r="I31" s="23"/>
      <c r="J31" s="23"/>
      <c r="K31" s="96"/>
      <c r="L31" s="23"/>
    </row>
    <row r="32" spans="1:12" ht="30" customHeight="1" x14ac:dyDescent="0.25">
      <c r="A32" s="88">
        <v>23</v>
      </c>
      <c r="B32" s="89"/>
      <c r="C32" s="23"/>
      <c r="D32" s="23"/>
      <c r="E32" s="23"/>
      <c r="F32" s="23"/>
      <c r="G32" s="23"/>
      <c r="H32" s="23"/>
      <c r="I32" s="23"/>
      <c r="J32" s="23"/>
      <c r="K32" s="96"/>
      <c r="L32" s="23"/>
    </row>
    <row r="33" spans="1:12" ht="30" customHeight="1" x14ac:dyDescent="0.25">
      <c r="A33" s="88">
        <v>24</v>
      </c>
      <c r="B33" s="89"/>
      <c r="C33" s="23"/>
      <c r="D33" s="23"/>
      <c r="E33" s="23"/>
      <c r="F33" s="23"/>
      <c r="G33" s="23"/>
      <c r="H33" s="23"/>
      <c r="I33" s="23"/>
      <c r="J33" s="23"/>
      <c r="K33" s="96"/>
      <c r="L33" s="23"/>
    </row>
    <row r="34" spans="1:12" ht="30" customHeight="1" x14ac:dyDescent="0.25">
      <c r="A34" s="88">
        <v>25</v>
      </c>
      <c r="B34" s="89"/>
      <c r="C34" s="23"/>
      <c r="D34" s="23"/>
      <c r="E34" s="23"/>
      <c r="F34" s="23"/>
      <c r="G34" s="23"/>
      <c r="H34" s="23"/>
      <c r="I34" s="23"/>
      <c r="J34" s="23"/>
      <c r="K34" s="96"/>
      <c r="L34" s="23"/>
    </row>
    <row r="35" spans="1:12" ht="30" customHeight="1" x14ac:dyDescent="0.25">
      <c r="A35" s="88">
        <v>26</v>
      </c>
      <c r="B35" s="89"/>
      <c r="C35" s="23"/>
      <c r="D35" s="23"/>
      <c r="E35" s="23"/>
      <c r="F35" s="23"/>
      <c r="G35" s="23"/>
      <c r="H35" s="23"/>
      <c r="I35" s="23"/>
      <c r="J35" s="23"/>
      <c r="K35" s="96"/>
      <c r="L35" s="23"/>
    </row>
    <row r="36" spans="1:12" ht="30" customHeight="1" x14ac:dyDescent="0.25">
      <c r="A36" s="88">
        <v>27</v>
      </c>
      <c r="B36" s="89"/>
      <c r="C36" s="23"/>
      <c r="D36" s="23"/>
      <c r="E36" s="23"/>
      <c r="F36" s="23"/>
      <c r="G36" s="23"/>
      <c r="H36" s="23"/>
      <c r="I36" s="23"/>
      <c r="J36" s="23"/>
      <c r="K36" s="96"/>
      <c r="L36" s="23"/>
    </row>
    <row r="37" spans="1:12" ht="30" customHeight="1" x14ac:dyDescent="0.25">
      <c r="A37" s="88">
        <v>28</v>
      </c>
      <c r="B37" s="89"/>
      <c r="C37" s="23"/>
      <c r="D37" s="23"/>
      <c r="E37" s="23"/>
      <c r="F37" s="23"/>
      <c r="G37" s="23"/>
      <c r="H37" s="23"/>
      <c r="I37" s="23"/>
      <c r="J37" s="23"/>
      <c r="K37" s="96"/>
      <c r="L37" s="23"/>
    </row>
    <row r="38" spans="1:12" ht="30" customHeight="1" x14ac:dyDescent="0.25">
      <c r="A38" s="88">
        <v>29</v>
      </c>
      <c r="B38" s="89"/>
      <c r="C38" s="23"/>
      <c r="D38" s="23"/>
      <c r="E38" s="23"/>
      <c r="F38" s="23"/>
      <c r="G38" s="23"/>
      <c r="H38" s="23"/>
      <c r="I38" s="23"/>
      <c r="J38" s="23"/>
      <c r="K38" s="96"/>
      <c r="L38" s="23"/>
    </row>
    <row r="39" spans="1:12" ht="30" customHeight="1" x14ac:dyDescent="0.25">
      <c r="A39" s="88">
        <v>30</v>
      </c>
      <c r="B39" s="89"/>
      <c r="C39" s="33"/>
      <c r="D39" s="71"/>
      <c r="E39" s="23"/>
      <c r="F39" s="71"/>
      <c r="G39" s="37"/>
      <c r="H39" s="7"/>
      <c r="I39" s="31"/>
      <c r="J39" s="8"/>
      <c r="K39" s="97"/>
      <c r="L39" s="35"/>
    </row>
    <row r="40" spans="1:12" ht="30" customHeight="1" x14ac:dyDescent="0.25">
      <c r="A40" s="88">
        <v>31</v>
      </c>
      <c r="B40" s="89" t="s">
        <v>69</v>
      </c>
      <c r="C40" s="36"/>
      <c r="D40" s="71"/>
      <c r="E40" s="23"/>
      <c r="F40" s="71"/>
      <c r="G40" s="61"/>
      <c r="H40" s="7"/>
      <c r="I40" s="69"/>
      <c r="J40" s="8"/>
      <c r="K40" s="97"/>
      <c r="L40" s="35"/>
    </row>
    <row r="41" spans="1:12" ht="30" customHeight="1" x14ac:dyDescent="0.25">
      <c r="A41" s="88">
        <v>32</v>
      </c>
      <c r="B41" s="32"/>
      <c r="C41" s="36"/>
      <c r="D41" s="71"/>
      <c r="E41" s="23"/>
      <c r="F41" s="71"/>
      <c r="G41" s="30"/>
      <c r="H41" s="7"/>
      <c r="I41" s="70"/>
      <c r="J41" s="8"/>
      <c r="K41" s="97"/>
      <c r="L41" s="35"/>
    </row>
    <row r="42" spans="1:12" x14ac:dyDescent="0.25">
      <c r="A42" s="1"/>
      <c r="B42" s="1" t="s">
        <v>11</v>
      </c>
      <c r="C42" s="29"/>
      <c r="D42" s="80"/>
      <c r="E42" s="29"/>
      <c r="F42" s="29"/>
      <c r="G42" s="26"/>
      <c r="H42" s="26"/>
      <c r="I42" s="26"/>
      <c r="J42" s="12"/>
      <c r="K42" s="80"/>
      <c r="L42" s="13"/>
    </row>
    <row r="43" spans="1:12" x14ac:dyDescent="0.25">
      <c r="A43" s="409" t="s">
        <v>112</v>
      </c>
      <c r="B43" s="409"/>
      <c r="C43" s="409"/>
      <c r="D43" s="75"/>
      <c r="E43" s="77"/>
      <c r="F43" s="77"/>
      <c r="I43" s="404" t="s">
        <v>111</v>
      </c>
      <c r="J43" s="404"/>
      <c r="K43" s="404"/>
      <c r="L43" s="67"/>
    </row>
    <row r="44" spans="1:12" ht="15.75" customHeight="1" x14ac:dyDescent="0.25">
      <c r="A44" s="385" t="s">
        <v>105</v>
      </c>
      <c r="B44" s="385"/>
      <c r="C44" s="385"/>
      <c r="D44" s="76"/>
      <c r="E44" s="76"/>
      <c r="F44" s="76"/>
      <c r="I44" s="349" t="s">
        <v>62</v>
      </c>
      <c r="J44" s="349"/>
      <c r="K44" s="349"/>
      <c r="L44" s="28"/>
    </row>
    <row r="45" spans="1:12" x14ac:dyDescent="0.25">
      <c r="A45" s="77"/>
      <c r="B45" s="77"/>
      <c r="C45" s="77"/>
    </row>
    <row r="47" spans="1:12" x14ac:dyDescent="0.25">
      <c r="A47" s="410" t="s">
        <v>76</v>
      </c>
      <c r="B47" s="410"/>
      <c r="C47" s="410"/>
      <c r="D47" s="77"/>
      <c r="I47" s="349" t="s">
        <v>77</v>
      </c>
      <c r="J47" s="349"/>
      <c r="K47" s="349"/>
    </row>
    <row r="48" spans="1:12" x14ac:dyDescent="0.25">
      <c r="L48" s="68"/>
    </row>
    <row r="49" spans="2:3" x14ac:dyDescent="0.25">
      <c r="B49" s="349"/>
      <c r="C49" s="350"/>
    </row>
  </sheetData>
  <mergeCells count="23">
    <mergeCell ref="B49:C49"/>
    <mergeCell ref="I2:L2"/>
    <mergeCell ref="K8:K9"/>
    <mergeCell ref="L8:L9"/>
    <mergeCell ref="A43:C43"/>
    <mergeCell ref="A44:C44"/>
    <mergeCell ref="I43:K43"/>
    <mergeCell ref="A47:C47"/>
    <mergeCell ref="I44:K44"/>
    <mergeCell ref="I47:K47"/>
    <mergeCell ref="A1:D1"/>
    <mergeCell ref="A2:D2"/>
    <mergeCell ref="K4:L4"/>
    <mergeCell ref="A5:L5"/>
    <mergeCell ref="A8:A9"/>
    <mergeCell ref="B8:B9"/>
    <mergeCell ref="C8:C9"/>
    <mergeCell ref="D8:H8"/>
    <mergeCell ref="I8:I9"/>
    <mergeCell ref="J8:J9"/>
    <mergeCell ref="A6:L6"/>
    <mergeCell ref="A3:D3"/>
    <mergeCell ref="I1:L1"/>
  </mergeCells>
  <pageMargins left="0.35433070866141736" right="0.27559055118110237" top="0.39370078740157483" bottom="0.35433070866141736" header="0.23622047244094491" footer="0.19685039370078741"/>
  <pageSetup paperSize="9" scale="8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K48"/>
  <sheetViews>
    <sheetView view="pageBreakPreview" zoomScaleNormal="100" zoomScaleSheetLayoutView="100" workbookViewId="0">
      <selection activeCell="B33" sqref="B33"/>
    </sheetView>
  </sheetViews>
  <sheetFormatPr defaultRowHeight="15.75" x14ac:dyDescent="0.25"/>
  <cols>
    <col min="1" max="1" width="3.375" bestFit="1" customWidth="1"/>
    <col min="2" max="2" width="21.5" customWidth="1"/>
    <col min="3" max="3" width="13.375" customWidth="1"/>
    <col min="4" max="4" width="18" customWidth="1"/>
    <col min="5" max="5" width="15.25" customWidth="1"/>
    <col min="6" max="6" width="14.75" customWidth="1"/>
    <col min="7" max="7" width="11.625" customWidth="1"/>
    <col min="8" max="8" width="14.5" customWidth="1"/>
    <col min="9" max="9" width="11.125" customWidth="1"/>
    <col min="10" max="10" width="7.625" customWidth="1"/>
    <col min="11" max="11" width="17.5" customWidth="1"/>
  </cols>
  <sheetData>
    <row r="1" spans="1:11" x14ac:dyDescent="0.25">
      <c r="A1" s="364" t="s">
        <v>12</v>
      </c>
      <c r="B1" s="364"/>
      <c r="C1" s="364"/>
      <c r="D1" s="364"/>
      <c r="E1" s="25"/>
      <c r="H1" s="350" t="s">
        <v>58</v>
      </c>
      <c r="I1" s="350"/>
      <c r="J1" s="350"/>
      <c r="K1" s="350"/>
    </row>
    <row r="2" spans="1:11" x14ac:dyDescent="0.25">
      <c r="A2" s="390" t="s">
        <v>103</v>
      </c>
      <c r="B2" s="390"/>
      <c r="C2" s="390"/>
      <c r="D2" s="390"/>
      <c r="E2" s="25"/>
      <c r="H2" s="350" t="s">
        <v>50</v>
      </c>
      <c r="I2" s="350"/>
      <c r="J2" s="350"/>
      <c r="K2" s="350"/>
    </row>
    <row r="3" spans="1:11" x14ac:dyDescent="0.25">
      <c r="A3" s="349"/>
      <c r="B3" s="349"/>
      <c r="C3" s="349"/>
      <c r="D3" s="349"/>
    </row>
    <row r="4" spans="1:11" x14ac:dyDescent="0.25">
      <c r="J4" s="367" t="s">
        <v>32</v>
      </c>
      <c r="K4" s="368"/>
    </row>
    <row r="5" spans="1:11" ht="16.5" x14ac:dyDescent="0.25">
      <c r="A5" s="384" t="s">
        <v>89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</row>
    <row r="6" spans="1:11" ht="16.5" x14ac:dyDescent="0.25">
      <c r="A6" s="398" t="s">
        <v>63</v>
      </c>
      <c r="B6" s="398"/>
      <c r="C6" s="398"/>
      <c r="D6" s="398"/>
      <c r="E6" s="398"/>
      <c r="F6" s="398"/>
      <c r="G6" s="398"/>
      <c r="H6" s="398"/>
      <c r="I6" s="398"/>
      <c r="J6" s="398"/>
      <c r="K6" s="398"/>
    </row>
    <row r="8" spans="1:11" s="82" customFormat="1" ht="15.75" customHeight="1" x14ac:dyDescent="0.25">
      <c r="A8" s="407" t="s">
        <v>0</v>
      </c>
      <c r="B8" s="407" t="s">
        <v>1</v>
      </c>
      <c r="C8" s="407" t="s">
        <v>2</v>
      </c>
      <c r="D8" s="392" t="s">
        <v>39</v>
      </c>
      <c r="E8" s="413"/>
      <c r="F8" s="413"/>
      <c r="G8" s="393"/>
      <c r="H8" s="407" t="s">
        <v>40</v>
      </c>
      <c r="I8" s="407" t="s">
        <v>14</v>
      </c>
      <c r="J8" s="405" t="s">
        <v>17</v>
      </c>
      <c r="K8" s="386" t="s">
        <v>4</v>
      </c>
    </row>
    <row r="9" spans="1:11" s="82" customFormat="1" ht="74.25" customHeight="1" x14ac:dyDescent="0.25">
      <c r="A9" s="408"/>
      <c r="B9" s="408"/>
      <c r="C9" s="408"/>
      <c r="D9" s="84" t="s">
        <v>41</v>
      </c>
      <c r="E9" s="84" t="s">
        <v>42</v>
      </c>
      <c r="F9" s="84" t="s">
        <v>20</v>
      </c>
      <c r="G9" s="84" t="s">
        <v>15</v>
      </c>
      <c r="H9" s="408"/>
      <c r="I9" s="408"/>
      <c r="J9" s="406"/>
      <c r="K9" s="386"/>
    </row>
    <row r="10" spans="1:11" s="22" customFormat="1" ht="30" x14ac:dyDescent="0.25">
      <c r="A10" s="2" t="s">
        <v>7</v>
      </c>
      <c r="B10" s="65" t="s">
        <v>37</v>
      </c>
      <c r="C10" s="2"/>
      <c r="D10" s="2"/>
      <c r="E10" s="2"/>
      <c r="F10" s="2"/>
      <c r="G10" s="2"/>
      <c r="H10" s="2"/>
      <c r="I10" s="2"/>
      <c r="J10" s="2"/>
      <c r="K10" s="2"/>
    </row>
    <row r="11" spans="1:11" s="22" customFormat="1" ht="24.95" customHeight="1" x14ac:dyDescent="0.25">
      <c r="A11" s="2">
        <v>1</v>
      </c>
      <c r="B11" s="65"/>
      <c r="C11" s="2"/>
      <c r="D11" s="2"/>
      <c r="E11" s="2"/>
      <c r="F11" s="2"/>
      <c r="G11" s="2"/>
      <c r="H11" s="2"/>
      <c r="I11" s="2"/>
      <c r="J11" s="2"/>
      <c r="K11" s="2"/>
    </row>
    <row r="12" spans="1:11" s="22" customFormat="1" ht="24.95" customHeight="1" x14ac:dyDescent="0.25">
      <c r="A12" s="2">
        <v>2</v>
      </c>
      <c r="B12" s="65"/>
      <c r="C12" s="2"/>
      <c r="D12" s="2"/>
      <c r="E12" s="2"/>
      <c r="F12" s="2"/>
      <c r="G12" s="2"/>
      <c r="H12" s="2"/>
      <c r="I12" s="2"/>
      <c r="J12" s="2"/>
      <c r="K12" s="2"/>
    </row>
    <row r="13" spans="1:11" s="22" customFormat="1" ht="24.95" customHeight="1" x14ac:dyDescent="0.25">
      <c r="A13" s="2">
        <v>3</v>
      </c>
      <c r="B13" s="65"/>
      <c r="C13" s="2"/>
      <c r="D13" s="2"/>
      <c r="E13" s="2"/>
      <c r="F13" s="2"/>
      <c r="G13" s="2"/>
      <c r="H13" s="2"/>
      <c r="I13" s="2"/>
      <c r="J13" s="2"/>
      <c r="K13" s="2"/>
    </row>
    <row r="14" spans="1:11" s="22" customFormat="1" ht="24.95" customHeight="1" x14ac:dyDescent="0.25">
      <c r="A14" s="2">
        <v>4</v>
      </c>
      <c r="B14" s="65"/>
      <c r="C14" s="2"/>
      <c r="D14" s="2"/>
      <c r="E14" s="2"/>
      <c r="F14" s="2"/>
      <c r="G14" s="2"/>
      <c r="H14" s="2"/>
      <c r="I14" s="2"/>
      <c r="J14" s="2"/>
      <c r="K14" s="2"/>
    </row>
    <row r="15" spans="1:11" s="22" customFormat="1" ht="24.95" customHeight="1" x14ac:dyDescent="0.25">
      <c r="A15" s="2">
        <v>5</v>
      </c>
      <c r="B15" s="65"/>
      <c r="C15" s="2"/>
      <c r="D15" s="2"/>
      <c r="E15" s="2"/>
      <c r="F15" s="2"/>
      <c r="G15" s="2"/>
      <c r="H15" s="2"/>
      <c r="I15" s="2"/>
      <c r="J15" s="2"/>
      <c r="K15" s="2"/>
    </row>
    <row r="16" spans="1:11" s="22" customFormat="1" ht="24.95" customHeight="1" x14ac:dyDescent="0.25">
      <c r="A16" s="2">
        <v>6</v>
      </c>
      <c r="B16" s="65"/>
      <c r="C16" s="2"/>
      <c r="D16" s="2"/>
      <c r="E16" s="2"/>
      <c r="F16" s="2"/>
      <c r="G16" s="2"/>
      <c r="H16" s="2"/>
      <c r="I16" s="2"/>
      <c r="J16" s="2"/>
      <c r="K16" s="2"/>
    </row>
    <row r="17" spans="1:11" s="22" customFormat="1" ht="24.95" customHeight="1" x14ac:dyDescent="0.25">
      <c r="A17" s="2">
        <v>7</v>
      </c>
      <c r="B17" s="65"/>
      <c r="C17" s="2"/>
      <c r="D17" s="2"/>
      <c r="E17" s="2"/>
      <c r="F17" s="2"/>
      <c r="G17" s="2"/>
      <c r="H17" s="2"/>
      <c r="I17" s="2"/>
      <c r="J17" s="2"/>
      <c r="K17" s="2"/>
    </row>
    <row r="18" spans="1:11" s="22" customFormat="1" ht="24.95" customHeight="1" x14ac:dyDescent="0.25">
      <c r="A18" s="2">
        <v>8</v>
      </c>
      <c r="B18" s="65"/>
      <c r="C18" s="2"/>
      <c r="D18" s="2"/>
      <c r="E18" s="2"/>
      <c r="F18" s="2"/>
      <c r="G18" s="2"/>
      <c r="H18" s="2"/>
      <c r="I18" s="2"/>
      <c r="J18" s="2"/>
      <c r="K18" s="2"/>
    </row>
    <row r="19" spans="1:11" s="22" customFormat="1" ht="24.95" customHeight="1" x14ac:dyDescent="0.25">
      <c r="A19" s="2">
        <v>9</v>
      </c>
      <c r="B19" s="65"/>
      <c r="C19" s="2"/>
      <c r="D19" s="2"/>
      <c r="E19" s="2"/>
      <c r="F19" s="2"/>
      <c r="G19" s="2"/>
      <c r="H19" s="2"/>
      <c r="I19" s="2"/>
      <c r="J19" s="2"/>
      <c r="K19" s="2"/>
    </row>
    <row r="20" spans="1:11" s="22" customFormat="1" ht="24.95" customHeight="1" x14ac:dyDescent="0.25">
      <c r="A20" s="2">
        <v>10</v>
      </c>
      <c r="B20" s="65"/>
      <c r="C20" s="2"/>
      <c r="D20" s="2"/>
      <c r="E20" s="2"/>
      <c r="F20" s="2"/>
      <c r="G20" s="2"/>
      <c r="H20" s="2"/>
      <c r="I20" s="2"/>
      <c r="J20" s="2"/>
      <c r="K20" s="2"/>
    </row>
    <row r="21" spans="1:11" s="22" customFormat="1" ht="24.95" customHeight="1" x14ac:dyDescent="0.25">
      <c r="A21" s="2">
        <v>11</v>
      </c>
      <c r="B21" s="65"/>
      <c r="C21" s="2"/>
      <c r="D21" s="2"/>
      <c r="E21" s="2"/>
      <c r="F21" s="2"/>
      <c r="G21" s="2"/>
      <c r="H21" s="2"/>
      <c r="I21" s="2"/>
      <c r="J21" s="2"/>
      <c r="K21" s="2"/>
    </row>
    <row r="22" spans="1:11" s="22" customFormat="1" ht="24.95" customHeight="1" x14ac:dyDescent="0.25">
      <c r="A22" s="2">
        <v>12</v>
      </c>
      <c r="B22" s="65"/>
      <c r="C22" s="2"/>
      <c r="D22" s="2"/>
      <c r="E22" s="2"/>
      <c r="F22" s="2"/>
      <c r="G22" s="2"/>
      <c r="H22" s="2"/>
      <c r="I22" s="2"/>
      <c r="J22" s="2"/>
      <c r="K22" s="2"/>
    </row>
    <row r="23" spans="1:11" s="22" customFormat="1" ht="24.95" customHeight="1" x14ac:dyDescent="0.25">
      <c r="A23" s="2">
        <v>13</v>
      </c>
      <c r="B23" s="65"/>
      <c r="C23" s="2"/>
      <c r="D23" s="2"/>
      <c r="E23" s="2"/>
      <c r="F23" s="2"/>
      <c r="G23" s="2"/>
      <c r="H23" s="2"/>
      <c r="I23" s="2"/>
      <c r="J23" s="2"/>
      <c r="K23" s="2"/>
    </row>
    <row r="24" spans="1:11" s="22" customFormat="1" ht="24.95" customHeight="1" x14ac:dyDescent="0.25">
      <c r="A24" s="2">
        <v>14</v>
      </c>
      <c r="B24" s="65"/>
      <c r="C24" s="2"/>
      <c r="D24" s="2"/>
      <c r="E24" s="2"/>
      <c r="F24" s="2"/>
      <c r="G24" s="2"/>
      <c r="H24" s="2"/>
      <c r="I24" s="2"/>
      <c r="J24" s="2"/>
      <c r="K24" s="2"/>
    </row>
    <row r="25" spans="1:11" s="22" customFormat="1" ht="24.95" customHeight="1" x14ac:dyDescent="0.25">
      <c r="A25" s="2">
        <v>15</v>
      </c>
      <c r="B25" s="65"/>
      <c r="C25" s="2"/>
      <c r="D25" s="2"/>
      <c r="E25" s="2"/>
      <c r="F25" s="2"/>
      <c r="G25" s="2"/>
      <c r="H25" s="2"/>
      <c r="I25" s="2"/>
      <c r="J25" s="2"/>
      <c r="K25" s="2"/>
    </row>
    <row r="26" spans="1:11" s="22" customFormat="1" ht="24.95" customHeight="1" x14ac:dyDescent="0.25">
      <c r="A26" s="2">
        <v>16</v>
      </c>
      <c r="B26" s="65"/>
      <c r="C26" s="2"/>
      <c r="D26" s="2"/>
      <c r="E26" s="2"/>
      <c r="F26" s="2"/>
      <c r="G26" s="2"/>
      <c r="H26" s="2"/>
      <c r="I26" s="2"/>
      <c r="J26" s="2"/>
      <c r="K26" s="2"/>
    </row>
    <row r="27" spans="1:11" s="22" customFormat="1" ht="24.95" customHeight="1" x14ac:dyDescent="0.25">
      <c r="A27" s="2">
        <v>17</v>
      </c>
      <c r="B27" s="65"/>
      <c r="C27" s="2"/>
      <c r="D27" s="2"/>
      <c r="E27" s="2"/>
      <c r="F27" s="2"/>
      <c r="G27" s="2"/>
      <c r="H27" s="2"/>
      <c r="I27" s="2"/>
      <c r="J27" s="2"/>
      <c r="K27" s="2"/>
    </row>
    <row r="28" spans="1:11" s="22" customFormat="1" ht="24.95" customHeight="1" x14ac:dyDescent="0.25">
      <c r="A28" s="2">
        <v>18</v>
      </c>
      <c r="B28" s="65"/>
      <c r="C28" s="2"/>
      <c r="D28" s="2"/>
      <c r="E28" s="2"/>
      <c r="F28" s="2"/>
      <c r="G28" s="2"/>
      <c r="H28" s="2"/>
      <c r="I28" s="2"/>
      <c r="J28" s="2"/>
      <c r="K28" s="2"/>
    </row>
    <row r="29" spans="1:11" s="22" customFormat="1" ht="24.95" customHeight="1" x14ac:dyDescent="0.25">
      <c r="A29" s="2">
        <v>19</v>
      </c>
      <c r="B29" s="65"/>
      <c r="C29" s="2"/>
      <c r="D29" s="2"/>
      <c r="E29" s="2"/>
      <c r="F29" s="2"/>
      <c r="G29" s="2"/>
      <c r="H29" s="2"/>
      <c r="I29" s="2"/>
      <c r="J29" s="2"/>
      <c r="K29" s="2"/>
    </row>
    <row r="30" spans="1:11" s="22" customFormat="1" ht="24.95" customHeight="1" x14ac:dyDescent="0.25">
      <c r="A30" s="2">
        <v>20</v>
      </c>
      <c r="B30" s="65"/>
      <c r="C30" s="2"/>
      <c r="D30" s="2"/>
      <c r="E30" s="2"/>
      <c r="F30" s="2"/>
      <c r="G30" s="2"/>
      <c r="H30" s="2"/>
      <c r="I30" s="2"/>
      <c r="J30" s="2"/>
      <c r="K30" s="2"/>
    </row>
    <row r="31" spans="1:11" s="22" customFormat="1" ht="24.95" customHeight="1" x14ac:dyDescent="0.25">
      <c r="A31" s="2">
        <v>21</v>
      </c>
      <c r="B31" s="89"/>
      <c r="C31" s="2"/>
      <c r="D31" s="2"/>
      <c r="E31" s="2"/>
      <c r="F31" s="2"/>
      <c r="G31" s="2"/>
      <c r="H31" s="2"/>
      <c r="I31" s="2"/>
      <c r="J31" s="2"/>
      <c r="K31" s="2"/>
    </row>
    <row r="32" spans="1:11" s="22" customFormat="1" ht="24.95" customHeight="1" x14ac:dyDescent="0.25">
      <c r="A32" s="2">
        <v>22</v>
      </c>
      <c r="B32" s="89"/>
      <c r="C32" s="2"/>
      <c r="D32" s="2"/>
      <c r="E32" s="2"/>
      <c r="F32" s="2"/>
      <c r="G32" s="2"/>
      <c r="H32" s="2"/>
      <c r="I32" s="2"/>
      <c r="J32" s="2"/>
      <c r="K32" s="2"/>
    </row>
    <row r="33" spans="1:11" s="22" customFormat="1" ht="24.95" customHeight="1" x14ac:dyDescent="0.25">
      <c r="A33" s="88" t="s">
        <v>68</v>
      </c>
      <c r="B33" s="89"/>
      <c r="C33" s="2"/>
      <c r="D33" s="2"/>
      <c r="E33" s="2"/>
      <c r="F33" s="2"/>
      <c r="G33" s="2"/>
      <c r="H33" s="2"/>
      <c r="I33" s="2"/>
      <c r="J33" s="2"/>
      <c r="K33" s="2"/>
    </row>
    <row r="34" spans="1:11" ht="24.95" customHeight="1" x14ac:dyDescent="0.25">
      <c r="A34" s="2" t="s">
        <v>9</v>
      </c>
      <c r="B34" s="65" t="s">
        <v>38</v>
      </c>
      <c r="C34" s="5"/>
      <c r="D34" s="5"/>
      <c r="E34" s="15"/>
      <c r="F34" s="7"/>
      <c r="G34" s="7"/>
      <c r="H34" s="8"/>
      <c r="I34" s="81"/>
      <c r="J34" s="9"/>
      <c r="K34" s="63"/>
    </row>
    <row r="35" spans="1:11" ht="24.95" customHeight="1" x14ac:dyDescent="0.25">
      <c r="A35" s="88">
        <v>1</v>
      </c>
      <c r="B35" s="89"/>
      <c r="C35" s="5"/>
      <c r="D35" s="5"/>
      <c r="E35" s="15"/>
      <c r="F35" s="7"/>
      <c r="G35" s="7"/>
      <c r="H35" s="8"/>
      <c r="I35" s="81"/>
      <c r="J35" s="9"/>
      <c r="K35" s="63"/>
    </row>
    <row r="36" spans="1:11" ht="24.95" customHeight="1" x14ac:dyDescent="0.25">
      <c r="A36" s="88">
        <v>2</v>
      </c>
      <c r="B36" s="89"/>
      <c r="C36" s="5"/>
      <c r="D36" s="5"/>
      <c r="E36" s="15"/>
      <c r="F36" s="7"/>
      <c r="G36" s="7"/>
      <c r="H36" s="8"/>
      <c r="I36" s="81"/>
      <c r="J36" s="9"/>
      <c r="K36" s="63"/>
    </row>
    <row r="37" spans="1:11" ht="24.95" customHeight="1" x14ac:dyDescent="0.25">
      <c r="A37" s="88">
        <v>3</v>
      </c>
      <c r="B37" s="89"/>
      <c r="C37" s="5"/>
      <c r="D37" s="5"/>
      <c r="E37" s="15"/>
      <c r="F37" s="7"/>
      <c r="G37" s="7"/>
      <c r="H37" s="8"/>
      <c r="I37" s="81"/>
      <c r="J37" s="9"/>
      <c r="K37" s="63"/>
    </row>
    <row r="38" spans="1:11" ht="24.95" customHeight="1" x14ac:dyDescent="0.25">
      <c r="A38" s="88">
        <v>4</v>
      </c>
      <c r="B38" s="89"/>
      <c r="C38" s="5"/>
      <c r="D38" s="5"/>
      <c r="E38" s="15"/>
      <c r="F38" s="7"/>
      <c r="G38" s="7"/>
      <c r="H38" s="8"/>
      <c r="I38" s="81"/>
      <c r="J38" s="9"/>
      <c r="K38" s="63"/>
    </row>
    <row r="39" spans="1:11" ht="24.95" customHeight="1" x14ac:dyDescent="0.25">
      <c r="A39" s="1"/>
      <c r="B39" s="1" t="s">
        <v>11</v>
      </c>
      <c r="C39" s="1"/>
      <c r="D39" s="1"/>
      <c r="E39" s="26"/>
      <c r="F39" s="26"/>
      <c r="G39" s="26"/>
      <c r="H39" s="26"/>
      <c r="I39" s="12">
        <f>SUM(I34:I34)</f>
        <v>0</v>
      </c>
      <c r="J39" s="12"/>
      <c r="K39" s="13"/>
    </row>
    <row r="40" spans="1:11" x14ac:dyDescent="0.25">
      <c r="A40" s="412" t="s">
        <v>100</v>
      </c>
      <c r="B40" s="412"/>
      <c r="C40" s="412"/>
      <c r="D40" s="75"/>
      <c r="E40" s="25"/>
      <c r="F40" s="25"/>
      <c r="G40" s="25"/>
      <c r="H40" s="411" t="s">
        <v>101</v>
      </c>
      <c r="I40" s="364"/>
      <c r="J40" s="364"/>
      <c r="K40" s="364"/>
    </row>
    <row r="41" spans="1:11" ht="15.75" customHeight="1" x14ac:dyDescent="0.25">
      <c r="A41" s="385" t="s">
        <v>105</v>
      </c>
      <c r="B41" s="385"/>
      <c r="C41" s="385"/>
      <c r="D41" s="25"/>
      <c r="E41" s="25"/>
      <c r="F41" s="25"/>
      <c r="G41" s="25"/>
      <c r="H41" s="390" t="s">
        <v>65</v>
      </c>
      <c r="I41" s="390"/>
      <c r="J41" s="390"/>
      <c r="K41" s="390"/>
    </row>
    <row r="42" spans="1:11" x14ac:dyDescent="0.25">
      <c r="D42" s="25"/>
      <c r="E42" s="25"/>
      <c r="F42" s="25"/>
      <c r="G42" s="25"/>
      <c r="H42" s="25"/>
      <c r="I42" s="25"/>
      <c r="J42" s="25"/>
      <c r="K42" s="25"/>
    </row>
    <row r="43" spans="1:11" x14ac:dyDescent="0.25">
      <c r="D43" s="25"/>
      <c r="E43" s="25"/>
      <c r="F43" s="25"/>
      <c r="G43" s="25"/>
      <c r="H43" s="25"/>
      <c r="I43" s="25"/>
      <c r="J43" s="25"/>
      <c r="K43" s="25"/>
    </row>
    <row r="44" spans="1:11" x14ac:dyDescent="0.25">
      <c r="D44" s="25"/>
      <c r="E44" s="25"/>
      <c r="F44" s="25"/>
      <c r="G44" s="25"/>
      <c r="H44" s="25"/>
      <c r="I44" s="25"/>
      <c r="J44" s="25"/>
      <c r="K44" s="25"/>
    </row>
    <row r="45" spans="1:11" x14ac:dyDescent="0.25">
      <c r="A45" s="349" t="s">
        <v>78</v>
      </c>
      <c r="B45" s="349"/>
      <c r="C45" s="349"/>
      <c r="D45" s="25"/>
      <c r="E45" s="25"/>
      <c r="F45" s="25"/>
      <c r="G45" s="25"/>
      <c r="H45" s="390" t="s">
        <v>70</v>
      </c>
      <c r="I45" s="364"/>
      <c r="J45" s="364"/>
      <c r="K45" s="364"/>
    </row>
    <row r="46" spans="1:11" x14ac:dyDescent="0.25">
      <c r="D46" s="25"/>
      <c r="E46" s="25"/>
      <c r="F46" s="25"/>
      <c r="G46" s="25"/>
    </row>
    <row r="47" spans="1:11" x14ac:dyDescent="0.2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x14ac:dyDescent="0.2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</row>
  </sheetData>
  <mergeCells count="22">
    <mergeCell ref="K8:K9"/>
    <mergeCell ref="D8:G8"/>
    <mergeCell ref="A1:D1"/>
    <mergeCell ref="A2:D2"/>
    <mergeCell ref="J4:K4"/>
    <mergeCell ref="A5:K5"/>
    <mergeCell ref="A6:K6"/>
    <mergeCell ref="A8:A9"/>
    <mergeCell ref="B8:B9"/>
    <mergeCell ref="C8:C9"/>
    <mergeCell ref="H8:H9"/>
    <mergeCell ref="A3:D3"/>
    <mergeCell ref="H1:K1"/>
    <mergeCell ref="H2:K2"/>
    <mergeCell ref="I8:I9"/>
    <mergeCell ref="J8:J9"/>
    <mergeCell ref="A45:C45"/>
    <mergeCell ref="H40:K40"/>
    <mergeCell ref="H41:K41"/>
    <mergeCell ref="H45:K45"/>
    <mergeCell ref="A40:C40"/>
    <mergeCell ref="A41:C41"/>
  </mergeCells>
  <pageMargins left="0.23622047244094491" right="0.15748031496062992" top="0.35433070866141736" bottom="0.35433070866141736" header="0.27559055118110237" footer="0.19685039370078741"/>
  <pageSetup paperSize="9" scale="9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S110"/>
  <sheetViews>
    <sheetView view="pageBreakPreview" topLeftCell="A20" zoomScaleNormal="100" zoomScaleSheetLayoutView="100" workbookViewId="0">
      <selection activeCell="B29" sqref="B29"/>
    </sheetView>
  </sheetViews>
  <sheetFormatPr defaultRowHeight="15.75" x14ac:dyDescent="0.25"/>
  <cols>
    <col min="1" max="1" width="5.125" customWidth="1"/>
    <col min="2" max="2" width="24.75" customWidth="1"/>
    <col min="3" max="3" width="13.25" customWidth="1"/>
    <col min="4" max="4" width="12.25" customWidth="1"/>
    <col min="5" max="5" width="15.75" customWidth="1"/>
    <col min="6" max="6" width="10.75" customWidth="1"/>
    <col min="7" max="7" width="12" hidden="1" customWidth="1"/>
    <col min="8" max="8" width="6.875" hidden="1" customWidth="1"/>
    <col min="9" max="9" width="5.875" hidden="1" customWidth="1"/>
    <col min="10" max="10" width="6.625" hidden="1" customWidth="1"/>
    <col min="11" max="12" width="6.875" hidden="1" customWidth="1"/>
    <col min="13" max="13" width="11.625" customWidth="1"/>
    <col min="14" max="15" width="11.5" customWidth="1"/>
    <col min="16" max="16" width="7.5" customWidth="1"/>
    <col min="17" max="17" width="7.375" customWidth="1"/>
    <col min="257" max="257" width="5.125" customWidth="1"/>
    <col min="258" max="258" width="14.625" customWidth="1"/>
    <col min="259" max="259" width="5.5" customWidth="1"/>
    <col min="260" max="260" width="7.25" customWidth="1"/>
    <col min="261" max="261" width="6.5" customWidth="1"/>
    <col min="262" max="262" width="8.125" customWidth="1"/>
    <col min="263" max="268" width="0" hidden="1" customWidth="1"/>
    <col min="269" max="269" width="7.75" customWidth="1"/>
    <col min="271" max="271" width="7.375" customWidth="1"/>
    <col min="272" max="272" width="7.5" customWidth="1"/>
    <col min="273" max="273" width="7.375" customWidth="1"/>
    <col min="513" max="513" width="5.125" customWidth="1"/>
    <col min="514" max="514" width="14.625" customWidth="1"/>
    <col min="515" max="515" width="5.5" customWidth="1"/>
    <col min="516" max="516" width="7.25" customWidth="1"/>
    <col min="517" max="517" width="6.5" customWidth="1"/>
    <col min="518" max="518" width="8.125" customWidth="1"/>
    <col min="519" max="524" width="0" hidden="1" customWidth="1"/>
    <col min="525" max="525" width="7.75" customWidth="1"/>
    <col min="527" max="527" width="7.375" customWidth="1"/>
    <col min="528" max="528" width="7.5" customWidth="1"/>
    <col min="529" max="529" width="7.375" customWidth="1"/>
    <col min="769" max="769" width="5.125" customWidth="1"/>
    <col min="770" max="770" width="14.625" customWidth="1"/>
    <col min="771" max="771" width="5.5" customWidth="1"/>
    <col min="772" max="772" width="7.25" customWidth="1"/>
    <col min="773" max="773" width="6.5" customWidth="1"/>
    <col min="774" max="774" width="8.125" customWidth="1"/>
    <col min="775" max="780" width="0" hidden="1" customWidth="1"/>
    <col min="781" max="781" width="7.75" customWidth="1"/>
    <col min="783" max="783" width="7.375" customWidth="1"/>
    <col min="784" max="784" width="7.5" customWidth="1"/>
    <col min="785" max="785" width="7.375" customWidth="1"/>
    <col min="1025" max="1025" width="5.125" customWidth="1"/>
    <col min="1026" max="1026" width="14.625" customWidth="1"/>
    <col min="1027" max="1027" width="5.5" customWidth="1"/>
    <col min="1028" max="1028" width="7.25" customWidth="1"/>
    <col min="1029" max="1029" width="6.5" customWidth="1"/>
    <col min="1030" max="1030" width="8.125" customWidth="1"/>
    <col min="1031" max="1036" width="0" hidden="1" customWidth="1"/>
    <col min="1037" max="1037" width="7.75" customWidth="1"/>
    <col min="1039" max="1039" width="7.375" customWidth="1"/>
    <col min="1040" max="1040" width="7.5" customWidth="1"/>
    <col min="1041" max="1041" width="7.375" customWidth="1"/>
    <col min="1281" max="1281" width="5.125" customWidth="1"/>
    <col min="1282" max="1282" width="14.625" customWidth="1"/>
    <col min="1283" max="1283" width="5.5" customWidth="1"/>
    <col min="1284" max="1284" width="7.25" customWidth="1"/>
    <col min="1285" max="1285" width="6.5" customWidth="1"/>
    <col min="1286" max="1286" width="8.125" customWidth="1"/>
    <col min="1287" max="1292" width="0" hidden="1" customWidth="1"/>
    <col min="1293" max="1293" width="7.75" customWidth="1"/>
    <col min="1295" max="1295" width="7.375" customWidth="1"/>
    <col min="1296" max="1296" width="7.5" customWidth="1"/>
    <col min="1297" max="1297" width="7.375" customWidth="1"/>
    <col min="1537" max="1537" width="5.125" customWidth="1"/>
    <col min="1538" max="1538" width="14.625" customWidth="1"/>
    <col min="1539" max="1539" width="5.5" customWidth="1"/>
    <col min="1540" max="1540" width="7.25" customWidth="1"/>
    <col min="1541" max="1541" width="6.5" customWidth="1"/>
    <col min="1542" max="1542" width="8.125" customWidth="1"/>
    <col min="1543" max="1548" width="0" hidden="1" customWidth="1"/>
    <col min="1549" max="1549" width="7.75" customWidth="1"/>
    <col min="1551" max="1551" width="7.375" customWidth="1"/>
    <col min="1552" max="1552" width="7.5" customWidth="1"/>
    <col min="1553" max="1553" width="7.375" customWidth="1"/>
    <col min="1793" max="1793" width="5.125" customWidth="1"/>
    <col min="1794" max="1794" width="14.625" customWidth="1"/>
    <col min="1795" max="1795" width="5.5" customWidth="1"/>
    <col min="1796" max="1796" width="7.25" customWidth="1"/>
    <col min="1797" max="1797" width="6.5" customWidth="1"/>
    <col min="1798" max="1798" width="8.125" customWidth="1"/>
    <col min="1799" max="1804" width="0" hidden="1" customWidth="1"/>
    <col min="1805" max="1805" width="7.75" customWidth="1"/>
    <col min="1807" max="1807" width="7.375" customWidth="1"/>
    <col min="1808" max="1808" width="7.5" customWidth="1"/>
    <col min="1809" max="1809" width="7.375" customWidth="1"/>
    <col min="2049" max="2049" width="5.125" customWidth="1"/>
    <col min="2050" max="2050" width="14.625" customWidth="1"/>
    <col min="2051" max="2051" width="5.5" customWidth="1"/>
    <col min="2052" max="2052" width="7.25" customWidth="1"/>
    <col min="2053" max="2053" width="6.5" customWidth="1"/>
    <col min="2054" max="2054" width="8.125" customWidth="1"/>
    <col min="2055" max="2060" width="0" hidden="1" customWidth="1"/>
    <col min="2061" max="2061" width="7.75" customWidth="1"/>
    <col min="2063" max="2063" width="7.375" customWidth="1"/>
    <col min="2064" max="2064" width="7.5" customWidth="1"/>
    <col min="2065" max="2065" width="7.375" customWidth="1"/>
    <col min="2305" max="2305" width="5.125" customWidth="1"/>
    <col min="2306" max="2306" width="14.625" customWidth="1"/>
    <col min="2307" max="2307" width="5.5" customWidth="1"/>
    <col min="2308" max="2308" width="7.25" customWidth="1"/>
    <col min="2309" max="2309" width="6.5" customWidth="1"/>
    <col min="2310" max="2310" width="8.125" customWidth="1"/>
    <col min="2311" max="2316" width="0" hidden="1" customWidth="1"/>
    <col min="2317" max="2317" width="7.75" customWidth="1"/>
    <col min="2319" max="2319" width="7.375" customWidth="1"/>
    <col min="2320" max="2320" width="7.5" customWidth="1"/>
    <col min="2321" max="2321" width="7.375" customWidth="1"/>
    <col min="2561" max="2561" width="5.125" customWidth="1"/>
    <col min="2562" max="2562" width="14.625" customWidth="1"/>
    <col min="2563" max="2563" width="5.5" customWidth="1"/>
    <col min="2564" max="2564" width="7.25" customWidth="1"/>
    <col min="2565" max="2565" width="6.5" customWidth="1"/>
    <col min="2566" max="2566" width="8.125" customWidth="1"/>
    <col min="2567" max="2572" width="0" hidden="1" customWidth="1"/>
    <col min="2573" max="2573" width="7.75" customWidth="1"/>
    <col min="2575" max="2575" width="7.375" customWidth="1"/>
    <col min="2576" max="2576" width="7.5" customWidth="1"/>
    <col min="2577" max="2577" width="7.375" customWidth="1"/>
    <col min="2817" max="2817" width="5.125" customWidth="1"/>
    <col min="2818" max="2818" width="14.625" customWidth="1"/>
    <col min="2819" max="2819" width="5.5" customWidth="1"/>
    <col min="2820" max="2820" width="7.25" customWidth="1"/>
    <col min="2821" max="2821" width="6.5" customWidth="1"/>
    <col min="2822" max="2822" width="8.125" customWidth="1"/>
    <col min="2823" max="2828" width="0" hidden="1" customWidth="1"/>
    <col min="2829" max="2829" width="7.75" customWidth="1"/>
    <col min="2831" max="2831" width="7.375" customWidth="1"/>
    <col min="2832" max="2832" width="7.5" customWidth="1"/>
    <col min="2833" max="2833" width="7.375" customWidth="1"/>
    <col min="3073" max="3073" width="5.125" customWidth="1"/>
    <col min="3074" max="3074" width="14.625" customWidth="1"/>
    <col min="3075" max="3075" width="5.5" customWidth="1"/>
    <col min="3076" max="3076" width="7.25" customWidth="1"/>
    <col min="3077" max="3077" width="6.5" customWidth="1"/>
    <col min="3078" max="3078" width="8.125" customWidth="1"/>
    <col min="3079" max="3084" width="0" hidden="1" customWidth="1"/>
    <col min="3085" max="3085" width="7.75" customWidth="1"/>
    <col min="3087" max="3087" width="7.375" customWidth="1"/>
    <col min="3088" max="3088" width="7.5" customWidth="1"/>
    <col min="3089" max="3089" width="7.375" customWidth="1"/>
    <col min="3329" max="3329" width="5.125" customWidth="1"/>
    <col min="3330" max="3330" width="14.625" customWidth="1"/>
    <col min="3331" max="3331" width="5.5" customWidth="1"/>
    <col min="3332" max="3332" width="7.25" customWidth="1"/>
    <col min="3333" max="3333" width="6.5" customWidth="1"/>
    <col min="3334" max="3334" width="8.125" customWidth="1"/>
    <col min="3335" max="3340" width="0" hidden="1" customWidth="1"/>
    <col min="3341" max="3341" width="7.75" customWidth="1"/>
    <col min="3343" max="3343" width="7.375" customWidth="1"/>
    <col min="3344" max="3344" width="7.5" customWidth="1"/>
    <col min="3345" max="3345" width="7.375" customWidth="1"/>
    <col min="3585" max="3585" width="5.125" customWidth="1"/>
    <col min="3586" max="3586" width="14.625" customWidth="1"/>
    <col min="3587" max="3587" width="5.5" customWidth="1"/>
    <col min="3588" max="3588" width="7.25" customWidth="1"/>
    <col min="3589" max="3589" width="6.5" customWidth="1"/>
    <col min="3590" max="3590" width="8.125" customWidth="1"/>
    <col min="3591" max="3596" width="0" hidden="1" customWidth="1"/>
    <col min="3597" max="3597" width="7.75" customWidth="1"/>
    <col min="3599" max="3599" width="7.375" customWidth="1"/>
    <col min="3600" max="3600" width="7.5" customWidth="1"/>
    <col min="3601" max="3601" width="7.375" customWidth="1"/>
    <col min="3841" max="3841" width="5.125" customWidth="1"/>
    <col min="3842" max="3842" width="14.625" customWidth="1"/>
    <col min="3843" max="3843" width="5.5" customWidth="1"/>
    <col min="3844" max="3844" width="7.25" customWidth="1"/>
    <col min="3845" max="3845" width="6.5" customWidth="1"/>
    <col min="3846" max="3846" width="8.125" customWidth="1"/>
    <col min="3847" max="3852" width="0" hidden="1" customWidth="1"/>
    <col min="3853" max="3853" width="7.75" customWidth="1"/>
    <col min="3855" max="3855" width="7.375" customWidth="1"/>
    <col min="3856" max="3856" width="7.5" customWidth="1"/>
    <col min="3857" max="3857" width="7.375" customWidth="1"/>
    <col min="4097" max="4097" width="5.125" customWidth="1"/>
    <col min="4098" max="4098" width="14.625" customWidth="1"/>
    <col min="4099" max="4099" width="5.5" customWidth="1"/>
    <col min="4100" max="4100" width="7.25" customWidth="1"/>
    <col min="4101" max="4101" width="6.5" customWidth="1"/>
    <col min="4102" max="4102" width="8.125" customWidth="1"/>
    <col min="4103" max="4108" width="0" hidden="1" customWidth="1"/>
    <col min="4109" max="4109" width="7.75" customWidth="1"/>
    <col min="4111" max="4111" width="7.375" customWidth="1"/>
    <col min="4112" max="4112" width="7.5" customWidth="1"/>
    <col min="4113" max="4113" width="7.375" customWidth="1"/>
    <col min="4353" max="4353" width="5.125" customWidth="1"/>
    <col min="4354" max="4354" width="14.625" customWidth="1"/>
    <col min="4355" max="4355" width="5.5" customWidth="1"/>
    <col min="4356" max="4356" width="7.25" customWidth="1"/>
    <col min="4357" max="4357" width="6.5" customWidth="1"/>
    <col min="4358" max="4358" width="8.125" customWidth="1"/>
    <col min="4359" max="4364" width="0" hidden="1" customWidth="1"/>
    <col min="4365" max="4365" width="7.75" customWidth="1"/>
    <col min="4367" max="4367" width="7.375" customWidth="1"/>
    <col min="4368" max="4368" width="7.5" customWidth="1"/>
    <col min="4369" max="4369" width="7.375" customWidth="1"/>
    <col min="4609" max="4609" width="5.125" customWidth="1"/>
    <col min="4610" max="4610" width="14.625" customWidth="1"/>
    <col min="4611" max="4611" width="5.5" customWidth="1"/>
    <col min="4612" max="4612" width="7.25" customWidth="1"/>
    <col min="4613" max="4613" width="6.5" customWidth="1"/>
    <col min="4614" max="4614" width="8.125" customWidth="1"/>
    <col min="4615" max="4620" width="0" hidden="1" customWidth="1"/>
    <col min="4621" max="4621" width="7.75" customWidth="1"/>
    <col min="4623" max="4623" width="7.375" customWidth="1"/>
    <col min="4624" max="4624" width="7.5" customWidth="1"/>
    <col min="4625" max="4625" width="7.375" customWidth="1"/>
    <col min="4865" max="4865" width="5.125" customWidth="1"/>
    <col min="4866" max="4866" width="14.625" customWidth="1"/>
    <col min="4867" max="4867" width="5.5" customWidth="1"/>
    <col min="4868" max="4868" width="7.25" customWidth="1"/>
    <col min="4869" max="4869" width="6.5" customWidth="1"/>
    <col min="4870" max="4870" width="8.125" customWidth="1"/>
    <col min="4871" max="4876" width="0" hidden="1" customWidth="1"/>
    <col min="4877" max="4877" width="7.75" customWidth="1"/>
    <col min="4879" max="4879" width="7.375" customWidth="1"/>
    <col min="4880" max="4880" width="7.5" customWidth="1"/>
    <col min="4881" max="4881" width="7.375" customWidth="1"/>
    <col min="5121" max="5121" width="5.125" customWidth="1"/>
    <col min="5122" max="5122" width="14.625" customWidth="1"/>
    <col min="5123" max="5123" width="5.5" customWidth="1"/>
    <col min="5124" max="5124" width="7.25" customWidth="1"/>
    <col min="5125" max="5125" width="6.5" customWidth="1"/>
    <col min="5126" max="5126" width="8.125" customWidth="1"/>
    <col min="5127" max="5132" width="0" hidden="1" customWidth="1"/>
    <col min="5133" max="5133" width="7.75" customWidth="1"/>
    <col min="5135" max="5135" width="7.375" customWidth="1"/>
    <col min="5136" max="5136" width="7.5" customWidth="1"/>
    <col min="5137" max="5137" width="7.375" customWidth="1"/>
    <col min="5377" max="5377" width="5.125" customWidth="1"/>
    <col min="5378" max="5378" width="14.625" customWidth="1"/>
    <col min="5379" max="5379" width="5.5" customWidth="1"/>
    <col min="5380" max="5380" width="7.25" customWidth="1"/>
    <col min="5381" max="5381" width="6.5" customWidth="1"/>
    <col min="5382" max="5382" width="8.125" customWidth="1"/>
    <col min="5383" max="5388" width="0" hidden="1" customWidth="1"/>
    <col min="5389" max="5389" width="7.75" customWidth="1"/>
    <col min="5391" max="5391" width="7.375" customWidth="1"/>
    <col min="5392" max="5392" width="7.5" customWidth="1"/>
    <col min="5393" max="5393" width="7.375" customWidth="1"/>
    <col min="5633" max="5633" width="5.125" customWidth="1"/>
    <col min="5634" max="5634" width="14.625" customWidth="1"/>
    <col min="5635" max="5635" width="5.5" customWidth="1"/>
    <col min="5636" max="5636" width="7.25" customWidth="1"/>
    <col min="5637" max="5637" width="6.5" customWidth="1"/>
    <col min="5638" max="5638" width="8.125" customWidth="1"/>
    <col min="5639" max="5644" width="0" hidden="1" customWidth="1"/>
    <col min="5645" max="5645" width="7.75" customWidth="1"/>
    <col min="5647" max="5647" width="7.375" customWidth="1"/>
    <col min="5648" max="5648" width="7.5" customWidth="1"/>
    <col min="5649" max="5649" width="7.375" customWidth="1"/>
    <col min="5889" max="5889" width="5.125" customWidth="1"/>
    <col min="5890" max="5890" width="14.625" customWidth="1"/>
    <col min="5891" max="5891" width="5.5" customWidth="1"/>
    <col min="5892" max="5892" width="7.25" customWidth="1"/>
    <col min="5893" max="5893" width="6.5" customWidth="1"/>
    <col min="5894" max="5894" width="8.125" customWidth="1"/>
    <col min="5895" max="5900" width="0" hidden="1" customWidth="1"/>
    <col min="5901" max="5901" width="7.75" customWidth="1"/>
    <col min="5903" max="5903" width="7.375" customWidth="1"/>
    <col min="5904" max="5904" width="7.5" customWidth="1"/>
    <col min="5905" max="5905" width="7.375" customWidth="1"/>
    <col min="6145" max="6145" width="5.125" customWidth="1"/>
    <col min="6146" max="6146" width="14.625" customWidth="1"/>
    <col min="6147" max="6147" width="5.5" customWidth="1"/>
    <col min="6148" max="6148" width="7.25" customWidth="1"/>
    <col min="6149" max="6149" width="6.5" customWidth="1"/>
    <col min="6150" max="6150" width="8.125" customWidth="1"/>
    <col min="6151" max="6156" width="0" hidden="1" customWidth="1"/>
    <col min="6157" max="6157" width="7.75" customWidth="1"/>
    <col min="6159" max="6159" width="7.375" customWidth="1"/>
    <col min="6160" max="6160" width="7.5" customWidth="1"/>
    <col min="6161" max="6161" width="7.375" customWidth="1"/>
    <col min="6401" max="6401" width="5.125" customWidth="1"/>
    <col min="6402" max="6402" width="14.625" customWidth="1"/>
    <col min="6403" max="6403" width="5.5" customWidth="1"/>
    <col min="6404" max="6404" width="7.25" customWidth="1"/>
    <col min="6405" max="6405" width="6.5" customWidth="1"/>
    <col min="6406" max="6406" width="8.125" customWidth="1"/>
    <col min="6407" max="6412" width="0" hidden="1" customWidth="1"/>
    <col min="6413" max="6413" width="7.75" customWidth="1"/>
    <col min="6415" max="6415" width="7.375" customWidth="1"/>
    <col min="6416" max="6416" width="7.5" customWidth="1"/>
    <col min="6417" max="6417" width="7.375" customWidth="1"/>
    <col min="6657" max="6657" width="5.125" customWidth="1"/>
    <col min="6658" max="6658" width="14.625" customWidth="1"/>
    <col min="6659" max="6659" width="5.5" customWidth="1"/>
    <col min="6660" max="6660" width="7.25" customWidth="1"/>
    <col min="6661" max="6661" width="6.5" customWidth="1"/>
    <col min="6662" max="6662" width="8.125" customWidth="1"/>
    <col min="6663" max="6668" width="0" hidden="1" customWidth="1"/>
    <col min="6669" max="6669" width="7.75" customWidth="1"/>
    <col min="6671" max="6671" width="7.375" customWidth="1"/>
    <col min="6672" max="6672" width="7.5" customWidth="1"/>
    <col min="6673" max="6673" width="7.375" customWidth="1"/>
    <col min="6913" max="6913" width="5.125" customWidth="1"/>
    <col min="6914" max="6914" width="14.625" customWidth="1"/>
    <col min="6915" max="6915" width="5.5" customWidth="1"/>
    <col min="6916" max="6916" width="7.25" customWidth="1"/>
    <col min="6917" max="6917" width="6.5" customWidth="1"/>
    <col min="6918" max="6918" width="8.125" customWidth="1"/>
    <col min="6919" max="6924" width="0" hidden="1" customWidth="1"/>
    <col min="6925" max="6925" width="7.75" customWidth="1"/>
    <col min="6927" max="6927" width="7.375" customWidth="1"/>
    <col min="6928" max="6928" width="7.5" customWidth="1"/>
    <col min="6929" max="6929" width="7.375" customWidth="1"/>
    <col min="7169" max="7169" width="5.125" customWidth="1"/>
    <col min="7170" max="7170" width="14.625" customWidth="1"/>
    <col min="7171" max="7171" width="5.5" customWidth="1"/>
    <col min="7172" max="7172" width="7.25" customWidth="1"/>
    <col min="7173" max="7173" width="6.5" customWidth="1"/>
    <col min="7174" max="7174" width="8.125" customWidth="1"/>
    <col min="7175" max="7180" width="0" hidden="1" customWidth="1"/>
    <col min="7181" max="7181" width="7.75" customWidth="1"/>
    <col min="7183" max="7183" width="7.375" customWidth="1"/>
    <col min="7184" max="7184" width="7.5" customWidth="1"/>
    <col min="7185" max="7185" width="7.375" customWidth="1"/>
    <col min="7425" max="7425" width="5.125" customWidth="1"/>
    <col min="7426" max="7426" width="14.625" customWidth="1"/>
    <col min="7427" max="7427" width="5.5" customWidth="1"/>
    <col min="7428" max="7428" width="7.25" customWidth="1"/>
    <col min="7429" max="7429" width="6.5" customWidth="1"/>
    <col min="7430" max="7430" width="8.125" customWidth="1"/>
    <col min="7431" max="7436" width="0" hidden="1" customWidth="1"/>
    <col min="7437" max="7437" width="7.75" customWidth="1"/>
    <col min="7439" max="7439" width="7.375" customWidth="1"/>
    <col min="7440" max="7440" width="7.5" customWidth="1"/>
    <col min="7441" max="7441" width="7.375" customWidth="1"/>
    <col min="7681" max="7681" width="5.125" customWidth="1"/>
    <col min="7682" max="7682" width="14.625" customWidth="1"/>
    <col min="7683" max="7683" width="5.5" customWidth="1"/>
    <col min="7684" max="7684" width="7.25" customWidth="1"/>
    <col min="7685" max="7685" width="6.5" customWidth="1"/>
    <col min="7686" max="7686" width="8.125" customWidth="1"/>
    <col min="7687" max="7692" width="0" hidden="1" customWidth="1"/>
    <col min="7693" max="7693" width="7.75" customWidth="1"/>
    <col min="7695" max="7695" width="7.375" customWidth="1"/>
    <col min="7696" max="7696" width="7.5" customWidth="1"/>
    <col min="7697" max="7697" width="7.375" customWidth="1"/>
    <col min="7937" max="7937" width="5.125" customWidth="1"/>
    <col min="7938" max="7938" width="14.625" customWidth="1"/>
    <col min="7939" max="7939" width="5.5" customWidth="1"/>
    <col min="7940" max="7940" width="7.25" customWidth="1"/>
    <col min="7941" max="7941" width="6.5" customWidth="1"/>
    <col min="7942" max="7942" width="8.125" customWidth="1"/>
    <col min="7943" max="7948" width="0" hidden="1" customWidth="1"/>
    <col min="7949" max="7949" width="7.75" customWidth="1"/>
    <col min="7951" max="7951" width="7.375" customWidth="1"/>
    <col min="7952" max="7952" width="7.5" customWidth="1"/>
    <col min="7953" max="7953" width="7.375" customWidth="1"/>
    <col min="8193" max="8193" width="5.125" customWidth="1"/>
    <col min="8194" max="8194" width="14.625" customWidth="1"/>
    <col min="8195" max="8195" width="5.5" customWidth="1"/>
    <col min="8196" max="8196" width="7.25" customWidth="1"/>
    <col min="8197" max="8197" width="6.5" customWidth="1"/>
    <col min="8198" max="8198" width="8.125" customWidth="1"/>
    <col min="8199" max="8204" width="0" hidden="1" customWidth="1"/>
    <col min="8205" max="8205" width="7.75" customWidth="1"/>
    <col min="8207" max="8207" width="7.375" customWidth="1"/>
    <col min="8208" max="8208" width="7.5" customWidth="1"/>
    <col min="8209" max="8209" width="7.375" customWidth="1"/>
    <col min="8449" max="8449" width="5.125" customWidth="1"/>
    <col min="8450" max="8450" width="14.625" customWidth="1"/>
    <col min="8451" max="8451" width="5.5" customWidth="1"/>
    <col min="8452" max="8452" width="7.25" customWidth="1"/>
    <col min="8453" max="8453" width="6.5" customWidth="1"/>
    <col min="8454" max="8454" width="8.125" customWidth="1"/>
    <col min="8455" max="8460" width="0" hidden="1" customWidth="1"/>
    <col min="8461" max="8461" width="7.75" customWidth="1"/>
    <col min="8463" max="8463" width="7.375" customWidth="1"/>
    <col min="8464" max="8464" width="7.5" customWidth="1"/>
    <col min="8465" max="8465" width="7.375" customWidth="1"/>
    <col min="8705" max="8705" width="5.125" customWidth="1"/>
    <col min="8706" max="8706" width="14.625" customWidth="1"/>
    <col min="8707" max="8707" width="5.5" customWidth="1"/>
    <col min="8708" max="8708" width="7.25" customWidth="1"/>
    <col min="8709" max="8709" width="6.5" customWidth="1"/>
    <col min="8710" max="8710" width="8.125" customWidth="1"/>
    <col min="8711" max="8716" width="0" hidden="1" customWidth="1"/>
    <col min="8717" max="8717" width="7.75" customWidth="1"/>
    <col min="8719" max="8719" width="7.375" customWidth="1"/>
    <col min="8720" max="8720" width="7.5" customWidth="1"/>
    <col min="8721" max="8721" width="7.375" customWidth="1"/>
    <col min="8961" max="8961" width="5.125" customWidth="1"/>
    <col min="8962" max="8962" width="14.625" customWidth="1"/>
    <col min="8963" max="8963" width="5.5" customWidth="1"/>
    <col min="8964" max="8964" width="7.25" customWidth="1"/>
    <col min="8965" max="8965" width="6.5" customWidth="1"/>
    <col min="8966" max="8966" width="8.125" customWidth="1"/>
    <col min="8967" max="8972" width="0" hidden="1" customWidth="1"/>
    <col min="8973" max="8973" width="7.75" customWidth="1"/>
    <col min="8975" max="8975" width="7.375" customWidth="1"/>
    <col min="8976" max="8976" width="7.5" customWidth="1"/>
    <col min="8977" max="8977" width="7.375" customWidth="1"/>
    <col min="9217" max="9217" width="5.125" customWidth="1"/>
    <col min="9218" max="9218" width="14.625" customWidth="1"/>
    <col min="9219" max="9219" width="5.5" customWidth="1"/>
    <col min="9220" max="9220" width="7.25" customWidth="1"/>
    <col min="9221" max="9221" width="6.5" customWidth="1"/>
    <col min="9222" max="9222" width="8.125" customWidth="1"/>
    <col min="9223" max="9228" width="0" hidden="1" customWidth="1"/>
    <col min="9229" max="9229" width="7.75" customWidth="1"/>
    <col min="9231" max="9231" width="7.375" customWidth="1"/>
    <col min="9232" max="9232" width="7.5" customWidth="1"/>
    <col min="9233" max="9233" width="7.375" customWidth="1"/>
    <col min="9473" max="9473" width="5.125" customWidth="1"/>
    <col min="9474" max="9474" width="14.625" customWidth="1"/>
    <col min="9475" max="9475" width="5.5" customWidth="1"/>
    <col min="9476" max="9476" width="7.25" customWidth="1"/>
    <col min="9477" max="9477" width="6.5" customWidth="1"/>
    <col min="9478" max="9478" width="8.125" customWidth="1"/>
    <col min="9479" max="9484" width="0" hidden="1" customWidth="1"/>
    <col min="9485" max="9485" width="7.75" customWidth="1"/>
    <col min="9487" max="9487" width="7.375" customWidth="1"/>
    <col min="9488" max="9488" width="7.5" customWidth="1"/>
    <col min="9489" max="9489" width="7.375" customWidth="1"/>
    <col min="9729" max="9729" width="5.125" customWidth="1"/>
    <col min="9730" max="9730" width="14.625" customWidth="1"/>
    <col min="9731" max="9731" width="5.5" customWidth="1"/>
    <col min="9732" max="9732" width="7.25" customWidth="1"/>
    <col min="9733" max="9733" width="6.5" customWidth="1"/>
    <col min="9734" max="9734" width="8.125" customWidth="1"/>
    <col min="9735" max="9740" width="0" hidden="1" customWidth="1"/>
    <col min="9741" max="9741" width="7.75" customWidth="1"/>
    <col min="9743" max="9743" width="7.375" customWidth="1"/>
    <col min="9744" max="9744" width="7.5" customWidth="1"/>
    <col min="9745" max="9745" width="7.375" customWidth="1"/>
    <col min="9985" max="9985" width="5.125" customWidth="1"/>
    <col min="9986" max="9986" width="14.625" customWidth="1"/>
    <col min="9987" max="9987" width="5.5" customWidth="1"/>
    <col min="9988" max="9988" width="7.25" customWidth="1"/>
    <col min="9989" max="9989" width="6.5" customWidth="1"/>
    <col min="9990" max="9990" width="8.125" customWidth="1"/>
    <col min="9991" max="9996" width="0" hidden="1" customWidth="1"/>
    <col min="9997" max="9997" width="7.75" customWidth="1"/>
    <col min="9999" max="9999" width="7.375" customWidth="1"/>
    <col min="10000" max="10000" width="7.5" customWidth="1"/>
    <col min="10001" max="10001" width="7.375" customWidth="1"/>
    <col min="10241" max="10241" width="5.125" customWidth="1"/>
    <col min="10242" max="10242" width="14.625" customWidth="1"/>
    <col min="10243" max="10243" width="5.5" customWidth="1"/>
    <col min="10244" max="10244" width="7.25" customWidth="1"/>
    <col min="10245" max="10245" width="6.5" customWidth="1"/>
    <col min="10246" max="10246" width="8.125" customWidth="1"/>
    <col min="10247" max="10252" width="0" hidden="1" customWidth="1"/>
    <col min="10253" max="10253" width="7.75" customWidth="1"/>
    <col min="10255" max="10255" width="7.375" customWidth="1"/>
    <col min="10256" max="10256" width="7.5" customWidth="1"/>
    <col min="10257" max="10257" width="7.375" customWidth="1"/>
    <col min="10497" max="10497" width="5.125" customWidth="1"/>
    <col min="10498" max="10498" width="14.625" customWidth="1"/>
    <col min="10499" max="10499" width="5.5" customWidth="1"/>
    <col min="10500" max="10500" width="7.25" customWidth="1"/>
    <col min="10501" max="10501" width="6.5" customWidth="1"/>
    <col min="10502" max="10502" width="8.125" customWidth="1"/>
    <col min="10503" max="10508" width="0" hidden="1" customWidth="1"/>
    <col min="10509" max="10509" width="7.75" customWidth="1"/>
    <col min="10511" max="10511" width="7.375" customWidth="1"/>
    <col min="10512" max="10512" width="7.5" customWidth="1"/>
    <col min="10513" max="10513" width="7.375" customWidth="1"/>
    <col min="10753" max="10753" width="5.125" customWidth="1"/>
    <col min="10754" max="10754" width="14.625" customWidth="1"/>
    <col min="10755" max="10755" width="5.5" customWidth="1"/>
    <col min="10756" max="10756" width="7.25" customWidth="1"/>
    <col min="10757" max="10757" width="6.5" customWidth="1"/>
    <col min="10758" max="10758" width="8.125" customWidth="1"/>
    <col min="10759" max="10764" width="0" hidden="1" customWidth="1"/>
    <col min="10765" max="10765" width="7.75" customWidth="1"/>
    <col min="10767" max="10767" width="7.375" customWidth="1"/>
    <col min="10768" max="10768" width="7.5" customWidth="1"/>
    <col min="10769" max="10769" width="7.375" customWidth="1"/>
    <col min="11009" max="11009" width="5.125" customWidth="1"/>
    <col min="11010" max="11010" width="14.625" customWidth="1"/>
    <col min="11011" max="11011" width="5.5" customWidth="1"/>
    <col min="11012" max="11012" width="7.25" customWidth="1"/>
    <col min="11013" max="11013" width="6.5" customWidth="1"/>
    <col min="11014" max="11014" width="8.125" customWidth="1"/>
    <col min="11015" max="11020" width="0" hidden="1" customWidth="1"/>
    <col min="11021" max="11021" width="7.75" customWidth="1"/>
    <col min="11023" max="11023" width="7.375" customWidth="1"/>
    <col min="11024" max="11024" width="7.5" customWidth="1"/>
    <col min="11025" max="11025" width="7.375" customWidth="1"/>
    <col min="11265" max="11265" width="5.125" customWidth="1"/>
    <col min="11266" max="11266" width="14.625" customWidth="1"/>
    <col min="11267" max="11267" width="5.5" customWidth="1"/>
    <col min="11268" max="11268" width="7.25" customWidth="1"/>
    <col min="11269" max="11269" width="6.5" customWidth="1"/>
    <col min="11270" max="11270" width="8.125" customWidth="1"/>
    <col min="11271" max="11276" width="0" hidden="1" customWidth="1"/>
    <col min="11277" max="11277" width="7.75" customWidth="1"/>
    <col min="11279" max="11279" width="7.375" customWidth="1"/>
    <col min="11280" max="11280" width="7.5" customWidth="1"/>
    <col min="11281" max="11281" width="7.375" customWidth="1"/>
    <col min="11521" max="11521" width="5.125" customWidth="1"/>
    <col min="11522" max="11522" width="14.625" customWidth="1"/>
    <col min="11523" max="11523" width="5.5" customWidth="1"/>
    <col min="11524" max="11524" width="7.25" customWidth="1"/>
    <col min="11525" max="11525" width="6.5" customWidth="1"/>
    <col min="11526" max="11526" width="8.125" customWidth="1"/>
    <col min="11527" max="11532" width="0" hidden="1" customWidth="1"/>
    <col min="11533" max="11533" width="7.75" customWidth="1"/>
    <col min="11535" max="11535" width="7.375" customWidth="1"/>
    <col min="11536" max="11536" width="7.5" customWidth="1"/>
    <col min="11537" max="11537" width="7.375" customWidth="1"/>
    <col min="11777" max="11777" width="5.125" customWidth="1"/>
    <col min="11778" max="11778" width="14.625" customWidth="1"/>
    <col min="11779" max="11779" width="5.5" customWidth="1"/>
    <col min="11780" max="11780" width="7.25" customWidth="1"/>
    <col min="11781" max="11781" width="6.5" customWidth="1"/>
    <col min="11782" max="11782" width="8.125" customWidth="1"/>
    <col min="11783" max="11788" width="0" hidden="1" customWidth="1"/>
    <col min="11789" max="11789" width="7.75" customWidth="1"/>
    <col min="11791" max="11791" width="7.375" customWidth="1"/>
    <col min="11792" max="11792" width="7.5" customWidth="1"/>
    <col min="11793" max="11793" width="7.375" customWidth="1"/>
    <col min="12033" max="12033" width="5.125" customWidth="1"/>
    <col min="12034" max="12034" width="14.625" customWidth="1"/>
    <col min="12035" max="12035" width="5.5" customWidth="1"/>
    <col min="12036" max="12036" width="7.25" customWidth="1"/>
    <col min="12037" max="12037" width="6.5" customWidth="1"/>
    <col min="12038" max="12038" width="8.125" customWidth="1"/>
    <col min="12039" max="12044" width="0" hidden="1" customWidth="1"/>
    <col min="12045" max="12045" width="7.75" customWidth="1"/>
    <col min="12047" max="12047" width="7.375" customWidth="1"/>
    <col min="12048" max="12048" width="7.5" customWidth="1"/>
    <col min="12049" max="12049" width="7.375" customWidth="1"/>
    <col min="12289" max="12289" width="5.125" customWidth="1"/>
    <col min="12290" max="12290" width="14.625" customWidth="1"/>
    <col min="12291" max="12291" width="5.5" customWidth="1"/>
    <col min="12292" max="12292" width="7.25" customWidth="1"/>
    <col min="12293" max="12293" width="6.5" customWidth="1"/>
    <col min="12294" max="12294" width="8.125" customWidth="1"/>
    <col min="12295" max="12300" width="0" hidden="1" customWidth="1"/>
    <col min="12301" max="12301" width="7.75" customWidth="1"/>
    <col min="12303" max="12303" width="7.375" customWidth="1"/>
    <col min="12304" max="12304" width="7.5" customWidth="1"/>
    <col min="12305" max="12305" width="7.375" customWidth="1"/>
    <col min="12545" max="12545" width="5.125" customWidth="1"/>
    <col min="12546" max="12546" width="14.625" customWidth="1"/>
    <col min="12547" max="12547" width="5.5" customWidth="1"/>
    <col min="12548" max="12548" width="7.25" customWidth="1"/>
    <col min="12549" max="12549" width="6.5" customWidth="1"/>
    <col min="12550" max="12550" width="8.125" customWidth="1"/>
    <col min="12551" max="12556" width="0" hidden="1" customWidth="1"/>
    <col min="12557" max="12557" width="7.75" customWidth="1"/>
    <col min="12559" max="12559" width="7.375" customWidth="1"/>
    <col min="12560" max="12560" width="7.5" customWidth="1"/>
    <col min="12561" max="12561" width="7.375" customWidth="1"/>
    <col min="12801" max="12801" width="5.125" customWidth="1"/>
    <col min="12802" max="12802" width="14.625" customWidth="1"/>
    <col min="12803" max="12803" width="5.5" customWidth="1"/>
    <col min="12804" max="12804" width="7.25" customWidth="1"/>
    <col min="12805" max="12805" width="6.5" customWidth="1"/>
    <col min="12806" max="12806" width="8.125" customWidth="1"/>
    <col min="12807" max="12812" width="0" hidden="1" customWidth="1"/>
    <col min="12813" max="12813" width="7.75" customWidth="1"/>
    <col min="12815" max="12815" width="7.375" customWidth="1"/>
    <col min="12816" max="12816" width="7.5" customWidth="1"/>
    <col min="12817" max="12817" width="7.375" customWidth="1"/>
    <col min="13057" max="13057" width="5.125" customWidth="1"/>
    <col min="13058" max="13058" width="14.625" customWidth="1"/>
    <col min="13059" max="13059" width="5.5" customWidth="1"/>
    <col min="13060" max="13060" width="7.25" customWidth="1"/>
    <col min="13061" max="13061" width="6.5" customWidth="1"/>
    <col min="13062" max="13062" width="8.125" customWidth="1"/>
    <col min="13063" max="13068" width="0" hidden="1" customWidth="1"/>
    <col min="13069" max="13069" width="7.75" customWidth="1"/>
    <col min="13071" max="13071" width="7.375" customWidth="1"/>
    <col min="13072" max="13072" width="7.5" customWidth="1"/>
    <col min="13073" max="13073" width="7.375" customWidth="1"/>
    <col min="13313" max="13313" width="5.125" customWidth="1"/>
    <col min="13314" max="13314" width="14.625" customWidth="1"/>
    <col min="13315" max="13315" width="5.5" customWidth="1"/>
    <col min="13316" max="13316" width="7.25" customWidth="1"/>
    <col min="13317" max="13317" width="6.5" customWidth="1"/>
    <col min="13318" max="13318" width="8.125" customWidth="1"/>
    <col min="13319" max="13324" width="0" hidden="1" customWidth="1"/>
    <col min="13325" max="13325" width="7.75" customWidth="1"/>
    <col min="13327" max="13327" width="7.375" customWidth="1"/>
    <col min="13328" max="13328" width="7.5" customWidth="1"/>
    <col min="13329" max="13329" width="7.375" customWidth="1"/>
    <col min="13569" max="13569" width="5.125" customWidth="1"/>
    <col min="13570" max="13570" width="14.625" customWidth="1"/>
    <col min="13571" max="13571" width="5.5" customWidth="1"/>
    <col min="13572" max="13572" width="7.25" customWidth="1"/>
    <col min="13573" max="13573" width="6.5" customWidth="1"/>
    <col min="13574" max="13574" width="8.125" customWidth="1"/>
    <col min="13575" max="13580" width="0" hidden="1" customWidth="1"/>
    <col min="13581" max="13581" width="7.75" customWidth="1"/>
    <col min="13583" max="13583" width="7.375" customWidth="1"/>
    <col min="13584" max="13584" width="7.5" customWidth="1"/>
    <col min="13585" max="13585" width="7.375" customWidth="1"/>
    <col min="13825" max="13825" width="5.125" customWidth="1"/>
    <col min="13826" max="13826" width="14.625" customWidth="1"/>
    <col min="13827" max="13827" width="5.5" customWidth="1"/>
    <col min="13828" max="13828" width="7.25" customWidth="1"/>
    <col min="13829" max="13829" width="6.5" customWidth="1"/>
    <col min="13830" max="13830" width="8.125" customWidth="1"/>
    <col min="13831" max="13836" width="0" hidden="1" customWidth="1"/>
    <col min="13837" max="13837" width="7.75" customWidth="1"/>
    <col min="13839" max="13839" width="7.375" customWidth="1"/>
    <col min="13840" max="13840" width="7.5" customWidth="1"/>
    <col min="13841" max="13841" width="7.375" customWidth="1"/>
    <col min="14081" max="14081" width="5.125" customWidth="1"/>
    <col min="14082" max="14082" width="14.625" customWidth="1"/>
    <col min="14083" max="14083" width="5.5" customWidth="1"/>
    <col min="14084" max="14084" width="7.25" customWidth="1"/>
    <col min="14085" max="14085" width="6.5" customWidth="1"/>
    <col min="14086" max="14086" width="8.125" customWidth="1"/>
    <col min="14087" max="14092" width="0" hidden="1" customWidth="1"/>
    <col min="14093" max="14093" width="7.75" customWidth="1"/>
    <col min="14095" max="14095" width="7.375" customWidth="1"/>
    <col min="14096" max="14096" width="7.5" customWidth="1"/>
    <col min="14097" max="14097" width="7.375" customWidth="1"/>
    <col min="14337" max="14337" width="5.125" customWidth="1"/>
    <col min="14338" max="14338" width="14.625" customWidth="1"/>
    <col min="14339" max="14339" width="5.5" customWidth="1"/>
    <col min="14340" max="14340" width="7.25" customWidth="1"/>
    <col min="14341" max="14341" width="6.5" customWidth="1"/>
    <col min="14342" max="14342" width="8.125" customWidth="1"/>
    <col min="14343" max="14348" width="0" hidden="1" customWidth="1"/>
    <col min="14349" max="14349" width="7.75" customWidth="1"/>
    <col min="14351" max="14351" width="7.375" customWidth="1"/>
    <col min="14352" max="14352" width="7.5" customWidth="1"/>
    <col min="14353" max="14353" width="7.375" customWidth="1"/>
    <col min="14593" max="14593" width="5.125" customWidth="1"/>
    <col min="14594" max="14594" width="14.625" customWidth="1"/>
    <col min="14595" max="14595" width="5.5" customWidth="1"/>
    <col min="14596" max="14596" width="7.25" customWidth="1"/>
    <col min="14597" max="14597" width="6.5" customWidth="1"/>
    <col min="14598" max="14598" width="8.125" customWidth="1"/>
    <col min="14599" max="14604" width="0" hidden="1" customWidth="1"/>
    <col min="14605" max="14605" width="7.75" customWidth="1"/>
    <col min="14607" max="14607" width="7.375" customWidth="1"/>
    <col min="14608" max="14608" width="7.5" customWidth="1"/>
    <col min="14609" max="14609" width="7.375" customWidth="1"/>
    <col min="14849" max="14849" width="5.125" customWidth="1"/>
    <col min="14850" max="14850" width="14.625" customWidth="1"/>
    <col min="14851" max="14851" width="5.5" customWidth="1"/>
    <col min="14852" max="14852" width="7.25" customWidth="1"/>
    <col min="14853" max="14853" width="6.5" customWidth="1"/>
    <col min="14854" max="14854" width="8.125" customWidth="1"/>
    <col min="14855" max="14860" width="0" hidden="1" customWidth="1"/>
    <col min="14861" max="14861" width="7.75" customWidth="1"/>
    <col min="14863" max="14863" width="7.375" customWidth="1"/>
    <col min="14864" max="14864" width="7.5" customWidth="1"/>
    <col min="14865" max="14865" width="7.375" customWidth="1"/>
    <col min="15105" max="15105" width="5.125" customWidth="1"/>
    <col min="15106" max="15106" width="14.625" customWidth="1"/>
    <col min="15107" max="15107" width="5.5" customWidth="1"/>
    <col min="15108" max="15108" width="7.25" customWidth="1"/>
    <col min="15109" max="15109" width="6.5" customWidth="1"/>
    <col min="15110" max="15110" width="8.125" customWidth="1"/>
    <col min="15111" max="15116" width="0" hidden="1" customWidth="1"/>
    <col min="15117" max="15117" width="7.75" customWidth="1"/>
    <col min="15119" max="15119" width="7.375" customWidth="1"/>
    <col min="15120" max="15120" width="7.5" customWidth="1"/>
    <col min="15121" max="15121" width="7.375" customWidth="1"/>
    <col min="15361" max="15361" width="5.125" customWidth="1"/>
    <col min="15362" max="15362" width="14.625" customWidth="1"/>
    <col min="15363" max="15363" width="5.5" customWidth="1"/>
    <col min="15364" max="15364" width="7.25" customWidth="1"/>
    <col min="15365" max="15365" width="6.5" customWidth="1"/>
    <col min="15366" max="15366" width="8.125" customWidth="1"/>
    <col min="15367" max="15372" width="0" hidden="1" customWidth="1"/>
    <col min="15373" max="15373" width="7.75" customWidth="1"/>
    <col min="15375" max="15375" width="7.375" customWidth="1"/>
    <col min="15376" max="15376" width="7.5" customWidth="1"/>
    <col min="15377" max="15377" width="7.375" customWidth="1"/>
    <col min="15617" max="15617" width="5.125" customWidth="1"/>
    <col min="15618" max="15618" width="14.625" customWidth="1"/>
    <col min="15619" max="15619" width="5.5" customWidth="1"/>
    <col min="15620" max="15620" width="7.25" customWidth="1"/>
    <col min="15621" max="15621" width="6.5" customWidth="1"/>
    <col min="15622" max="15622" width="8.125" customWidth="1"/>
    <col min="15623" max="15628" width="0" hidden="1" customWidth="1"/>
    <col min="15629" max="15629" width="7.75" customWidth="1"/>
    <col min="15631" max="15631" width="7.375" customWidth="1"/>
    <col min="15632" max="15632" width="7.5" customWidth="1"/>
    <col min="15633" max="15633" width="7.375" customWidth="1"/>
    <col min="15873" max="15873" width="5.125" customWidth="1"/>
    <col min="15874" max="15874" width="14.625" customWidth="1"/>
    <col min="15875" max="15875" width="5.5" customWidth="1"/>
    <col min="15876" max="15876" width="7.25" customWidth="1"/>
    <col min="15877" max="15877" width="6.5" customWidth="1"/>
    <col min="15878" max="15878" width="8.125" customWidth="1"/>
    <col min="15879" max="15884" width="0" hidden="1" customWidth="1"/>
    <col min="15885" max="15885" width="7.75" customWidth="1"/>
    <col min="15887" max="15887" width="7.375" customWidth="1"/>
    <col min="15888" max="15888" width="7.5" customWidth="1"/>
    <col min="15889" max="15889" width="7.375" customWidth="1"/>
    <col min="16129" max="16129" width="5.125" customWidth="1"/>
    <col min="16130" max="16130" width="14.625" customWidth="1"/>
    <col min="16131" max="16131" width="5.5" customWidth="1"/>
    <col min="16132" max="16132" width="7.25" customWidth="1"/>
    <col min="16133" max="16133" width="6.5" customWidth="1"/>
    <col min="16134" max="16134" width="8.125" customWidth="1"/>
    <col min="16135" max="16140" width="0" hidden="1" customWidth="1"/>
    <col min="16141" max="16141" width="7.75" customWidth="1"/>
    <col min="16143" max="16143" width="7.375" customWidth="1"/>
    <col min="16144" max="16144" width="7.5" customWidth="1"/>
    <col min="16145" max="16145" width="7.375" customWidth="1"/>
  </cols>
  <sheetData>
    <row r="1" spans="1:19" ht="12.75" customHeight="1" x14ac:dyDescent="0.25">
      <c r="A1" s="422" t="s">
        <v>12</v>
      </c>
      <c r="B1" s="422"/>
      <c r="C1" s="422"/>
      <c r="D1" s="422"/>
      <c r="E1" s="422"/>
      <c r="F1" s="422"/>
      <c r="G1" s="42"/>
      <c r="H1" s="43"/>
      <c r="I1" s="43"/>
      <c r="J1" s="43"/>
      <c r="K1" s="43"/>
      <c r="L1" s="43"/>
      <c r="M1" s="419" t="s">
        <v>52</v>
      </c>
      <c r="N1" s="419"/>
      <c r="O1" s="419"/>
      <c r="P1" s="419"/>
      <c r="Q1" s="419"/>
      <c r="R1" s="44"/>
      <c r="S1" s="44"/>
    </row>
    <row r="2" spans="1:19" ht="15.75" customHeight="1" x14ac:dyDescent="0.25">
      <c r="A2" s="420" t="s">
        <v>103</v>
      </c>
      <c r="B2" s="420"/>
      <c r="C2" s="420"/>
      <c r="D2" s="420"/>
      <c r="E2" s="420"/>
      <c r="F2" s="420"/>
      <c r="G2" s="45"/>
      <c r="H2" s="46"/>
      <c r="I2" s="46"/>
      <c r="J2" s="46"/>
      <c r="K2" s="46"/>
      <c r="L2" s="46"/>
      <c r="M2" s="419"/>
      <c r="N2" s="419"/>
      <c r="O2" s="419"/>
      <c r="P2" s="419"/>
      <c r="Q2" s="419"/>
      <c r="R2" s="44"/>
      <c r="S2" s="44"/>
    </row>
    <row r="3" spans="1:19" s="39" customFormat="1" ht="17.25" customHeight="1" x14ac:dyDescent="0.25">
      <c r="A3" s="47"/>
      <c r="B3" s="421"/>
      <c r="C3" s="421"/>
      <c r="D3" s="421"/>
      <c r="E3" s="421"/>
      <c r="F3" s="421"/>
      <c r="P3" s="367" t="s">
        <v>36</v>
      </c>
      <c r="Q3" s="368"/>
    </row>
    <row r="4" spans="1:19" s="39" customFormat="1" ht="16.5" x14ac:dyDescent="0.25">
      <c r="A4" s="391" t="s">
        <v>79</v>
      </c>
      <c r="B4" s="391"/>
      <c r="C4" s="391"/>
      <c r="D4" s="391"/>
      <c r="E4" s="391"/>
      <c r="F4" s="391"/>
      <c r="G4" s="391"/>
      <c r="H4" s="391"/>
      <c r="I4" s="391"/>
      <c r="J4" s="391"/>
      <c r="K4" s="391"/>
      <c r="L4" s="391"/>
      <c r="M4" s="391"/>
      <c r="N4" s="391"/>
      <c r="O4" s="391"/>
      <c r="P4" s="391"/>
      <c r="Q4" s="391"/>
    </row>
    <row r="5" spans="1:19" s="48" customFormat="1" ht="16.5" x14ac:dyDescent="0.25">
      <c r="A5" s="416" t="s">
        <v>63</v>
      </c>
      <c r="B5" s="416"/>
      <c r="C5" s="416"/>
      <c r="D5" s="416"/>
      <c r="E5" s="416"/>
      <c r="F5" s="416"/>
      <c r="G5" s="416"/>
      <c r="H5" s="416"/>
      <c r="I5" s="416"/>
      <c r="J5" s="416"/>
      <c r="K5" s="416"/>
      <c r="L5" s="416"/>
      <c r="M5" s="416"/>
      <c r="N5" s="416"/>
      <c r="O5" s="416"/>
      <c r="P5" s="416"/>
      <c r="Q5" s="416"/>
    </row>
    <row r="6" spans="1:19" s="48" customFormat="1" ht="16.5" x14ac:dyDescent="0.25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</row>
    <row r="7" spans="1:19" s="40" customFormat="1" x14ac:dyDescent="0.25">
      <c r="A7" s="414" t="s">
        <v>80</v>
      </c>
      <c r="B7" s="415"/>
      <c r="C7" s="415"/>
      <c r="D7" s="415"/>
      <c r="E7" s="415"/>
      <c r="F7" s="415"/>
      <c r="G7" s="415"/>
      <c r="H7" s="415"/>
      <c r="I7" s="415"/>
      <c r="J7" s="415"/>
      <c r="K7" s="415"/>
      <c r="L7" s="415"/>
      <c r="M7" s="415"/>
      <c r="N7" s="415"/>
      <c r="O7" s="415"/>
      <c r="P7" s="415"/>
      <c r="Q7" s="415"/>
      <c r="R7" s="49"/>
    </row>
    <row r="8" spans="1:19" s="39" customFormat="1" ht="11.25" customHeight="1" x14ac:dyDescent="0.25"/>
    <row r="9" spans="1:19" s="87" customFormat="1" ht="42.75" x14ac:dyDescent="0.25">
      <c r="A9" s="119" t="s">
        <v>113</v>
      </c>
      <c r="B9" s="85" t="s">
        <v>22</v>
      </c>
      <c r="C9" s="86" t="s">
        <v>81</v>
      </c>
      <c r="D9" s="86" t="s">
        <v>23</v>
      </c>
      <c r="E9" s="86" t="s">
        <v>24</v>
      </c>
      <c r="F9" s="86" t="s">
        <v>53</v>
      </c>
      <c r="G9" s="417" t="s">
        <v>54</v>
      </c>
      <c r="H9" s="418" t="s">
        <v>55</v>
      </c>
      <c r="I9" s="418"/>
      <c r="J9" s="418"/>
      <c r="K9" s="418"/>
      <c r="L9" s="418"/>
      <c r="M9" s="86" t="s">
        <v>25</v>
      </c>
      <c r="N9" s="86" t="s">
        <v>26</v>
      </c>
      <c r="O9" s="86" t="s">
        <v>27</v>
      </c>
      <c r="P9" s="86" t="s">
        <v>28</v>
      </c>
      <c r="Q9" s="85" t="s">
        <v>29</v>
      </c>
    </row>
    <row r="10" spans="1:19" s="50" customFormat="1" ht="46.5" hidden="1" customHeight="1" x14ac:dyDescent="0.25">
      <c r="A10" s="16"/>
      <c r="B10" s="16"/>
      <c r="C10" s="16"/>
      <c r="D10" s="16"/>
      <c r="E10" s="16"/>
      <c r="F10" s="17" t="s">
        <v>56</v>
      </c>
      <c r="G10" s="417"/>
      <c r="H10" s="17" t="s">
        <v>57</v>
      </c>
      <c r="I10" s="17" t="s">
        <v>26</v>
      </c>
      <c r="J10" s="17" t="s">
        <v>27</v>
      </c>
      <c r="K10" s="17" t="s">
        <v>28</v>
      </c>
      <c r="L10" s="16" t="s">
        <v>29</v>
      </c>
      <c r="M10" s="16"/>
      <c r="N10" s="16"/>
      <c r="O10" s="16"/>
      <c r="P10" s="16"/>
      <c r="Q10" s="16"/>
    </row>
    <row r="11" spans="1:19" s="52" customFormat="1" ht="20.100000000000001" customHeight="1" x14ac:dyDescent="0.25">
      <c r="A11" s="88">
        <v>1</v>
      </c>
      <c r="B11" s="89"/>
      <c r="C11" s="20"/>
      <c r="D11" s="20"/>
      <c r="E11" s="18"/>
      <c r="F11" s="18"/>
      <c r="G11" s="51"/>
      <c r="H11" s="51"/>
      <c r="I11" s="51"/>
      <c r="J11" s="51"/>
      <c r="K11" s="51"/>
      <c r="L11" s="51"/>
      <c r="M11" s="21"/>
      <c r="N11" s="21"/>
      <c r="O11" s="100"/>
      <c r="P11" s="21"/>
      <c r="Q11" s="21"/>
    </row>
    <row r="12" spans="1:19" s="52" customFormat="1" ht="20.100000000000001" customHeight="1" x14ac:dyDescent="0.25">
      <c r="A12" s="88">
        <v>2</v>
      </c>
      <c r="B12" s="89"/>
      <c r="C12" s="20"/>
      <c r="D12" s="20"/>
      <c r="E12" s="18"/>
      <c r="F12" s="18"/>
      <c r="G12" s="51"/>
      <c r="H12" s="51"/>
      <c r="I12" s="51"/>
      <c r="J12" s="51"/>
      <c r="K12" s="51"/>
      <c r="L12" s="51"/>
      <c r="M12" s="21"/>
      <c r="N12" s="21"/>
      <c r="O12" s="100"/>
      <c r="P12" s="21"/>
      <c r="Q12" s="21"/>
    </row>
    <row r="13" spans="1:19" s="52" customFormat="1" ht="20.100000000000001" customHeight="1" x14ac:dyDescent="0.25">
      <c r="A13" s="88">
        <v>3</v>
      </c>
      <c r="B13" s="89"/>
      <c r="C13" s="20"/>
      <c r="D13" s="20"/>
      <c r="E13" s="18"/>
      <c r="F13" s="18"/>
      <c r="G13" s="51"/>
      <c r="H13" s="51"/>
      <c r="I13" s="51"/>
      <c r="J13" s="51"/>
      <c r="K13" s="51"/>
      <c r="L13" s="51"/>
      <c r="M13" s="21"/>
      <c r="N13" s="21"/>
      <c r="O13" s="100"/>
      <c r="P13" s="21"/>
      <c r="Q13" s="21"/>
    </row>
    <row r="14" spans="1:19" s="52" customFormat="1" ht="20.100000000000001" customHeight="1" x14ac:dyDescent="0.25">
      <c r="A14" s="88">
        <v>4</v>
      </c>
      <c r="B14" s="89"/>
      <c r="C14" s="20"/>
      <c r="D14" s="20"/>
      <c r="E14" s="18"/>
      <c r="F14" s="18"/>
      <c r="G14" s="51"/>
      <c r="H14" s="51"/>
      <c r="I14" s="51"/>
      <c r="J14" s="51"/>
      <c r="K14" s="51"/>
      <c r="L14" s="51"/>
      <c r="M14" s="21"/>
      <c r="N14" s="21"/>
      <c r="O14" s="100"/>
      <c r="P14" s="21"/>
      <c r="Q14" s="21"/>
    </row>
    <row r="15" spans="1:19" s="52" customFormat="1" ht="20.100000000000001" customHeight="1" x14ac:dyDescent="0.25">
      <c r="A15" s="88">
        <v>5</v>
      </c>
      <c r="B15" s="89"/>
      <c r="C15" s="20"/>
      <c r="D15" s="20"/>
      <c r="E15" s="18"/>
      <c r="F15" s="18"/>
      <c r="G15" s="51"/>
      <c r="H15" s="51"/>
      <c r="I15" s="51"/>
      <c r="J15" s="51"/>
      <c r="K15" s="51"/>
      <c r="L15" s="51"/>
      <c r="M15" s="21"/>
      <c r="N15" s="21"/>
      <c r="O15" s="100"/>
      <c r="P15" s="21"/>
      <c r="Q15" s="21"/>
    </row>
    <row r="16" spans="1:19" s="52" customFormat="1" ht="20.100000000000001" customHeight="1" x14ac:dyDescent="0.25">
      <c r="A16" s="88">
        <v>6</v>
      </c>
      <c r="B16" s="89"/>
      <c r="C16" s="20"/>
      <c r="D16" s="20"/>
      <c r="E16" s="18"/>
      <c r="F16" s="18"/>
      <c r="G16" s="51"/>
      <c r="H16" s="51"/>
      <c r="I16" s="51"/>
      <c r="J16" s="51"/>
      <c r="K16" s="51"/>
      <c r="L16" s="51"/>
      <c r="M16" s="21"/>
      <c r="N16" s="21"/>
      <c r="O16" s="100"/>
      <c r="P16" s="21"/>
      <c r="Q16" s="21"/>
    </row>
    <row r="17" spans="1:17" s="52" customFormat="1" ht="20.100000000000001" customHeight="1" x14ac:dyDescent="0.25">
      <c r="A17" s="88">
        <v>7</v>
      </c>
      <c r="B17" s="89"/>
      <c r="C17" s="20"/>
      <c r="D17" s="20"/>
      <c r="E17" s="18"/>
      <c r="F17" s="18"/>
      <c r="G17" s="51"/>
      <c r="H17" s="51"/>
      <c r="I17" s="51"/>
      <c r="J17" s="51"/>
      <c r="K17" s="51"/>
      <c r="L17" s="51"/>
      <c r="M17" s="21"/>
      <c r="N17" s="21"/>
      <c r="O17" s="100"/>
      <c r="P17" s="21"/>
      <c r="Q17" s="21"/>
    </row>
    <row r="18" spans="1:17" s="52" customFormat="1" ht="20.100000000000001" customHeight="1" x14ac:dyDescent="0.25">
      <c r="A18" s="88">
        <v>8</v>
      </c>
      <c r="B18" s="89"/>
      <c r="C18" s="20"/>
      <c r="D18" s="20"/>
      <c r="E18" s="18"/>
      <c r="F18" s="18"/>
      <c r="G18" s="51"/>
      <c r="H18" s="51"/>
      <c r="I18" s="51"/>
      <c r="J18" s="51"/>
      <c r="K18" s="51"/>
      <c r="L18" s="51"/>
      <c r="M18" s="21"/>
      <c r="N18" s="21"/>
      <c r="O18" s="100"/>
      <c r="P18" s="21"/>
      <c r="Q18" s="21"/>
    </row>
    <row r="19" spans="1:17" s="52" customFormat="1" ht="20.100000000000001" customHeight="1" x14ac:dyDescent="0.25">
      <c r="A19" s="88">
        <v>9</v>
      </c>
      <c r="B19" s="89"/>
      <c r="C19" s="20"/>
      <c r="D19" s="20"/>
      <c r="E19" s="18"/>
      <c r="F19" s="18"/>
      <c r="G19" s="51"/>
      <c r="H19" s="51"/>
      <c r="I19" s="51"/>
      <c r="J19" s="51"/>
      <c r="K19" s="51"/>
      <c r="L19" s="51"/>
      <c r="M19" s="21"/>
      <c r="N19" s="21"/>
      <c r="O19" s="100"/>
      <c r="P19" s="21"/>
      <c r="Q19" s="21"/>
    </row>
    <row r="20" spans="1:17" s="52" customFormat="1" ht="20.100000000000001" customHeight="1" x14ac:dyDescent="0.25">
      <c r="A20" s="88">
        <v>10</v>
      </c>
      <c r="B20" s="89"/>
      <c r="C20" s="20"/>
      <c r="D20" s="20"/>
      <c r="E20" s="18"/>
      <c r="F20" s="18"/>
      <c r="G20" s="51"/>
      <c r="H20" s="51"/>
      <c r="I20" s="51"/>
      <c r="J20" s="51"/>
      <c r="K20" s="51"/>
      <c r="L20" s="51"/>
      <c r="M20" s="21"/>
      <c r="N20" s="21"/>
      <c r="O20" s="100"/>
      <c r="P20" s="21"/>
      <c r="Q20" s="21"/>
    </row>
    <row r="21" spans="1:17" s="52" customFormat="1" ht="20.100000000000001" customHeight="1" x14ac:dyDescent="0.25">
      <c r="A21" s="88">
        <v>11</v>
      </c>
      <c r="B21" s="89"/>
      <c r="C21" s="20"/>
      <c r="D21" s="20"/>
      <c r="E21" s="18"/>
      <c r="F21" s="18"/>
      <c r="G21" s="51"/>
      <c r="H21" s="51"/>
      <c r="I21" s="51"/>
      <c r="J21" s="51"/>
      <c r="K21" s="51"/>
      <c r="L21" s="51"/>
      <c r="M21" s="21"/>
      <c r="N21" s="21"/>
      <c r="O21" s="100"/>
      <c r="P21" s="21"/>
      <c r="Q21" s="21"/>
    </row>
    <row r="22" spans="1:17" s="52" customFormat="1" ht="20.100000000000001" customHeight="1" x14ac:dyDescent="0.25">
      <c r="A22" s="88">
        <v>12</v>
      </c>
      <c r="B22" s="89"/>
      <c r="C22" s="20"/>
      <c r="D22" s="20"/>
      <c r="E22" s="18"/>
      <c r="F22" s="18"/>
      <c r="G22" s="51"/>
      <c r="H22" s="51"/>
      <c r="I22" s="51"/>
      <c r="J22" s="51"/>
      <c r="K22" s="51"/>
      <c r="L22" s="51"/>
      <c r="M22" s="21"/>
      <c r="N22" s="21"/>
      <c r="O22" s="100"/>
      <c r="P22" s="21"/>
      <c r="Q22" s="21"/>
    </row>
    <row r="23" spans="1:17" s="52" customFormat="1" ht="20.100000000000001" customHeight="1" x14ac:dyDescent="0.25">
      <c r="A23" s="88">
        <v>13</v>
      </c>
      <c r="B23" s="89"/>
      <c r="C23" s="20"/>
      <c r="D23" s="20"/>
      <c r="E23" s="18"/>
      <c r="F23" s="18"/>
      <c r="G23" s="51"/>
      <c r="H23" s="51"/>
      <c r="I23" s="51"/>
      <c r="J23" s="51"/>
      <c r="K23" s="51"/>
      <c r="L23" s="51"/>
      <c r="M23" s="21"/>
      <c r="N23" s="21"/>
      <c r="O23" s="100"/>
      <c r="P23" s="21"/>
      <c r="Q23" s="21"/>
    </row>
    <row r="24" spans="1:17" s="52" customFormat="1" ht="20.100000000000001" customHeight="1" x14ac:dyDescent="0.25">
      <c r="A24" s="88">
        <v>14</v>
      </c>
      <c r="B24" s="89"/>
      <c r="C24" s="20"/>
      <c r="D24" s="20"/>
      <c r="E24" s="18"/>
      <c r="F24" s="18"/>
      <c r="G24" s="51"/>
      <c r="H24" s="51"/>
      <c r="I24" s="51"/>
      <c r="J24" s="51"/>
      <c r="K24" s="51"/>
      <c r="L24" s="51"/>
      <c r="M24" s="21"/>
      <c r="N24" s="21"/>
      <c r="O24" s="100"/>
      <c r="P24" s="21"/>
      <c r="Q24" s="21"/>
    </row>
    <row r="25" spans="1:17" s="52" customFormat="1" ht="20.100000000000001" customHeight="1" x14ac:dyDescent="0.25">
      <c r="A25" s="88">
        <v>15</v>
      </c>
      <c r="B25" s="89"/>
      <c r="C25" s="20"/>
      <c r="D25" s="20"/>
      <c r="E25" s="18"/>
      <c r="F25" s="18"/>
      <c r="G25" s="51"/>
      <c r="H25" s="51"/>
      <c r="I25" s="51"/>
      <c r="J25" s="51"/>
      <c r="K25" s="51"/>
      <c r="L25" s="51"/>
      <c r="M25" s="21"/>
      <c r="N25" s="21"/>
      <c r="O25" s="100"/>
      <c r="P25" s="21"/>
      <c r="Q25" s="21"/>
    </row>
    <row r="26" spans="1:17" s="52" customFormat="1" ht="20.100000000000001" customHeight="1" x14ac:dyDescent="0.25">
      <c r="A26" s="88">
        <v>16</v>
      </c>
      <c r="B26" s="89"/>
      <c r="C26" s="20"/>
      <c r="D26" s="20"/>
      <c r="E26" s="18"/>
      <c r="F26" s="18"/>
      <c r="G26" s="51"/>
      <c r="H26" s="51"/>
      <c r="I26" s="51"/>
      <c r="J26" s="51"/>
      <c r="K26" s="51"/>
      <c r="L26" s="51"/>
      <c r="M26" s="21"/>
      <c r="N26" s="21"/>
      <c r="O26" s="100"/>
      <c r="P26" s="21"/>
      <c r="Q26" s="21"/>
    </row>
    <row r="27" spans="1:17" s="52" customFormat="1" ht="20.100000000000001" customHeight="1" x14ac:dyDescent="0.25">
      <c r="A27" s="88">
        <v>17</v>
      </c>
      <c r="B27" s="89"/>
      <c r="C27" s="20"/>
      <c r="D27" s="20"/>
      <c r="E27" s="18"/>
      <c r="F27" s="18"/>
      <c r="G27" s="51"/>
      <c r="H27" s="51"/>
      <c r="I27" s="51"/>
      <c r="J27" s="51"/>
      <c r="K27" s="51"/>
      <c r="L27" s="51"/>
      <c r="M27" s="21"/>
      <c r="N27" s="21"/>
      <c r="O27" s="100"/>
      <c r="P27" s="21"/>
      <c r="Q27" s="21"/>
    </row>
    <row r="28" spans="1:17" s="52" customFormat="1" ht="20.100000000000001" customHeight="1" x14ac:dyDescent="0.25">
      <c r="A28" s="88">
        <v>18</v>
      </c>
      <c r="B28" s="89"/>
      <c r="C28" s="20"/>
      <c r="D28" s="20"/>
      <c r="E28" s="18"/>
      <c r="F28" s="18"/>
      <c r="G28" s="51"/>
      <c r="H28" s="51"/>
      <c r="I28" s="51"/>
      <c r="J28" s="51"/>
      <c r="K28" s="51"/>
      <c r="L28" s="51"/>
      <c r="M28" s="21"/>
      <c r="N28" s="21"/>
      <c r="O28" s="100"/>
      <c r="P28" s="21"/>
      <c r="Q28" s="21"/>
    </row>
    <row r="29" spans="1:17" s="52" customFormat="1" ht="20.100000000000001" customHeight="1" x14ac:dyDescent="0.25">
      <c r="A29" s="88">
        <v>19</v>
      </c>
      <c r="B29" s="89"/>
      <c r="C29" s="20"/>
      <c r="D29" s="20"/>
      <c r="E29" s="18"/>
      <c r="F29" s="18"/>
      <c r="G29" s="51"/>
      <c r="H29" s="51"/>
      <c r="I29" s="51"/>
      <c r="J29" s="51"/>
      <c r="K29" s="51"/>
      <c r="L29" s="51"/>
      <c r="M29" s="21"/>
      <c r="N29" s="21"/>
      <c r="O29" s="100"/>
      <c r="P29" s="21"/>
      <c r="Q29" s="21"/>
    </row>
    <row r="30" spans="1:17" s="52" customFormat="1" ht="20.100000000000001" customHeight="1" x14ac:dyDescent="0.25">
      <c r="A30" s="88">
        <v>20</v>
      </c>
      <c r="B30" s="19"/>
      <c r="C30" s="20"/>
      <c r="D30" s="20"/>
      <c r="E30" s="18"/>
      <c r="F30" s="18"/>
      <c r="G30" s="51"/>
      <c r="H30" s="51"/>
      <c r="I30" s="51"/>
      <c r="J30" s="51"/>
      <c r="K30" s="51"/>
      <c r="L30" s="51"/>
      <c r="M30" s="21"/>
      <c r="N30" s="21"/>
      <c r="O30" s="100"/>
      <c r="P30" s="21"/>
      <c r="Q30" s="21"/>
    </row>
    <row r="31" spans="1:17" s="52" customFormat="1" ht="20.100000000000001" customHeight="1" x14ac:dyDescent="0.25">
      <c r="A31" s="88">
        <v>21</v>
      </c>
      <c r="B31" s="19"/>
      <c r="C31" s="20"/>
      <c r="D31" s="20"/>
      <c r="E31" s="18"/>
      <c r="F31" s="18"/>
      <c r="G31" s="51"/>
      <c r="H31" s="51"/>
      <c r="I31" s="51"/>
      <c r="J31" s="51"/>
      <c r="K31" s="51"/>
      <c r="L31" s="51"/>
      <c r="M31" s="21"/>
      <c r="N31" s="21"/>
      <c r="O31" s="100"/>
      <c r="P31" s="21"/>
      <c r="Q31" s="21"/>
    </row>
    <row r="32" spans="1:17" s="54" customFormat="1" ht="17.25" customHeight="1" x14ac:dyDescent="0.25">
      <c r="A32" s="41"/>
      <c r="B32" s="105" t="s">
        <v>82</v>
      </c>
      <c r="C32" s="99"/>
      <c r="D32" s="99"/>
      <c r="E32" s="99"/>
      <c r="F32" s="53"/>
      <c r="G32" s="53"/>
      <c r="H32" s="53"/>
      <c r="I32" s="53"/>
      <c r="J32" s="53"/>
      <c r="K32" s="53"/>
      <c r="L32" s="53"/>
      <c r="M32" s="53"/>
      <c r="N32" s="53"/>
      <c r="O32" s="101"/>
      <c r="P32" s="53"/>
      <c r="Q32" s="53"/>
    </row>
    <row r="33" spans="1:17" s="54" customFormat="1" ht="17.25" customHeight="1" x14ac:dyDescent="0.25">
      <c r="A33" s="414" t="s">
        <v>93</v>
      </c>
      <c r="B33" s="415"/>
      <c r="C33" s="415"/>
      <c r="D33" s="415"/>
      <c r="E33" s="415"/>
      <c r="F33" s="415"/>
      <c r="G33" s="415"/>
      <c r="H33" s="415"/>
      <c r="I33" s="415"/>
      <c r="J33" s="415"/>
      <c r="K33" s="415"/>
      <c r="L33" s="415"/>
      <c r="M33" s="415"/>
      <c r="N33" s="415"/>
      <c r="O33" s="415"/>
      <c r="P33" s="415"/>
      <c r="Q33" s="415"/>
    </row>
    <row r="34" spans="1:17" s="106" customFormat="1" ht="17.25" customHeight="1" x14ac:dyDescent="0.25">
      <c r="B34" s="107" t="s">
        <v>0</v>
      </c>
      <c r="C34" s="107" t="s">
        <v>30</v>
      </c>
      <c r="D34" s="107" t="s">
        <v>85</v>
      </c>
      <c r="E34" s="107" t="s">
        <v>31</v>
      </c>
      <c r="F34" s="108" t="s">
        <v>86</v>
      </c>
      <c r="G34" s="108"/>
      <c r="H34" s="108"/>
      <c r="I34" s="108"/>
      <c r="J34" s="108"/>
      <c r="K34" s="108"/>
      <c r="L34" s="108"/>
      <c r="M34" s="108" t="s">
        <v>87</v>
      </c>
      <c r="N34" s="108" t="s">
        <v>88</v>
      </c>
      <c r="O34" s="109" t="s">
        <v>29</v>
      </c>
      <c r="P34" s="110"/>
      <c r="Q34" s="110"/>
    </row>
    <row r="35" spans="1:17" s="54" customFormat="1" ht="20.100000000000001" customHeight="1" x14ac:dyDescent="0.25">
      <c r="A35" s="102"/>
      <c r="B35" s="88">
        <v>1</v>
      </c>
      <c r="C35" s="89"/>
      <c r="D35" s="99"/>
      <c r="E35" s="99"/>
      <c r="F35" s="53"/>
      <c r="G35" s="53"/>
      <c r="H35" s="53"/>
      <c r="I35" s="53"/>
      <c r="J35" s="53"/>
      <c r="K35" s="53"/>
      <c r="L35" s="53"/>
      <c r="M35" s="53"/>
      <c r="N35" s="53"/>
      <c r="O35" s="101"/>
      <c r="P35" s="103"/>
      <c r="Q35" s="103"/>
    </row>
    <row r="36" spans="1:17" s="54" customFormat="1" ht="20.100000000000001" customHeight="1" x14ac:dyDescent="0.25">
      <c r="A36" s="102"/>
      <c r="B36" s="88">
        <v>2</v>
      </c>
      <c r="C36" s="89"/>
      <c r="D36" s="99"/>
      <c r="E36" s="99"/>
      <c r="F36" s="53"/>
      <c r="G36" s="53"/>
      <c r="H36" s="53"/>
      <c r="I36" s="53"/>
      <c r="J36" s="53"/>
      <c r="K36" s="53"/>
      <c r="L36" s="53"/>
      <c r="M36" s="53"/>
      <c r="N36" s="53"/>
      <c r="O36" s="101"/>
      <c r="P36" s="103"/>
      <c r="Q36" s="103"/>
    </row>
    <row r="37" spans="1:17" s="54" customFormat="1" ht="20.100000000000001" customHeight="1" x14ac:dyDescent="0.25">
      <c r="A37" s="102"/>
      <c r="B37" s="88">
        <v>3</v>
      </c>
      <c r="C37" s="89"/>
      <c r="D37" s="99"/>
      <c r="E37" s="99"/>
      <c r="F37" s="53"/>
      <c r="G37" s="53"/>
      <c r="H37" s="53"/>
      <c r="I37" s="53"/>
      <c r="J37" s="53"/>
      <c r="K37" s="53"/>
      <c r="L37" s="53"/>
      <c r="M37" s="53"/>
      <c r="N37" s="53"/>
      <c r="O37" s="101"/>
      <c r="P37" s="103"/>
      <c r="Q37" s="103"/>
    </row>
    <row r="38" spans="1:17" s="54" customFormat="1" ht="20.100000000000001" customHeight="1" x14ac:dyDescent="0.25">
      <c r="A38" s="102"/>
      <c r="B38" s="88">
        <v>4</v>
      </c>
      <c r="C38" s="89"/>
      <c r="D38" s="99"/>
      <c r="E38" s="99"/>
      <c r="F38" s="53"/>
      <c r="G38" s="53"/>
      <c r="H38" s="53"/>
      <c r="I38" s="53"/>
      <c r="J38" s="53"/>
      <c r="K38" s="53"/>
      <c r="L38" s="53"/>
      <c r="M38" s="53"/>
      <c r="N38" s="53"/>
      <c r="O38" s="101"/>
      <c r="P38" s="103"/>
      <c r="Q38" s="103"/>
    </row>
    <row r="39" spans="1:17" s="54" customFormat="1" ht="20.100000000000001" customHeight="1" x14ac:dyDescent="0.25">
      <c r="A39" s="102"/>
      <c r="B39" s="99" t="s">
        <v>83</v>
      </c>
      <c r="C39" s="99"/>
      <c r="D39" s="99"/>
      <c r="E39" s="99"/>
      <c r="F39" s="53"/>
      <c r="G39" s="53"/>
      <c r="H39" s="53"/>
      <c r="I39" s="53"/>
      <c r="J39" s="53"/>
      <c r="K39" s="53"/>
      <c r="L39" s="53"/>
      <c r="M39" s="53"/>
      <c r="N39" s="53"/>
      <c r="O39" s="101"/>
      <c r="P39" s="103"/>
      <c r="Q39" s="103"/>
    </row>
    <row r="40" spans="1:17" s="114" customFormat="1" ht="21.75" customHeight="1" x14ac:dyDescent="0.25">
      <c r="A40" s="111"/>
      <c r="B40" s="111" t="s">
        <v>84</v>
      </c>
      <c r="C40" s="111"/>
      <c r="D40" s="111"/>
      <c r="E40" s="111"/>
      <c r="F40" s="112"/>
      <c r="G40" s="112"/>
      <c r="H40" s="112"/>
      <c r="I40" s="112"/>
      <c r="J40" s="112"/>
      <c r="K40" s="112"/>
      <c r="L40" s="112"/>
      <c r="M40" s="112"/>
      <c r="N40" s="112"/>
      <c r="O40" s="113"/>
      <c r="P40" s="112"/>
      <c r="Q40" s="112"/>
    </row>
    <row r="41" spans="1:17" s="54" customFormat="1" ht="11.25" customHeight="1" x14ac:dyDescent="0.25">
      <c r="A41" s="102"/>
      <c r="B41" s="102"/>
      <c r="C41" s="102"/>
      <c r="D41" s="102"/>
      <c r="E41" s="102"/>
      <c r="F41" s="103"/>
      <c r="G41" s="103"/>
      <c r="H41" s="103"/>
      <c r="I41" s="103"/>
      <c r="J41" s="103"/>
      <c r="K41" s="103"/>
      <c r="L41" s="103"/>
      <c r="M41" s="103"/>
      <c r="N41" s="103"/>
      <c r="O41" s="104"/>
      <c r="P41" s="103"/>
      <c r="Q41" s="103"/>
    </row>
    <row r="42" spans="1:17" s="39" customFormat="1" x14ac:dyDescent="0.25">
      <c r="A42" s="349" t="s">
        <v>103</v>
      </c>
      <c r="B42" s="349"/>
      <c r="C42" s="349"/>
      <c r="N42" s="411" t="s">
        <v>101</v>
      </c>
      <c r="O42" s="364"/>
      <c r="P42" s="364"/>
      <c r="Q42" s="364"/>
    </row>
    <row r="43" spans="1:17" s="39" customFormat="1" ht="15.75" customHeight="1" x14ac:dyDescent="0.25">
      <c r="A43" s="385" t="s">
        <v>105</v>
      </c>
      <c r="B43" s="385"/>
      <c r="C43" s="385"/>
      <c r="N43" s="390" t="s">
        <v>65</v>
      </c>
      <c r="O43" s="390"/>
      <c r="P43" s="390"/>
      <c r="Q43" s="390"/>
    </row>
    <row r="44" spans="1:17" s="39" customFormat="1" x14ac:dyDescent="0.25">
      <c r="A44"/>
      <c r="B44"/>
      <c r="C44"/>
      <c r="N44" s="25"/>
      <c r="O44" s="25"/>
      <c r="P44" s="25"/>
      <c r="Q44" s="25"/>
    </row>
    <row r="45" spans="1:17" s="39" customFormat="1" x14ac:dyDescent="0.25">
      <c r="A45"/>
      <c r="B45"/>
      <c r="C45"/>
      <c r="N45" s="25"/>
      <c r="O45" s="25"/>
      <c r="P45" s="25"/>
      <c r="Q45" s="25"/>
    </row>
    <row r="46" spans="1:17" s="39" customFormat="1" x14ac:dyDescent="0.25">
      <c r="A46"/>
      <c r="B46"/>
      <c r="C46"/>
      <c r="N46" s="25"/>
      <c r="O46" s="25"/>
      <c r="P46" s="25"/>
      <c r="Q46" s="25"/>
    </row>
    <row r="47" spans="1:17" s="39" customFormat="1" x14ac:dyDescent="0.25">
      <c r="A47" s="349" t="s">
        <v>78</v>
      </c>
      <c r="B47" s="349"/>
      <c r="C47" s="349"/>
      <c r="N47" s="390" t="s">
        <v>70</v>
      </c>
      <c r="O47" s="364"/>
      <c r="P47" s="364"/>
      <c r="Q47" s="364"/>
    </row>
    <row r="48" spans="1:17" s="39" customFormat="1" x14ac:dyDescent="0.25"/>
    <row r="49" s="39" customFormat="1" x14ac:dyDescent="0.25"/>
    <row r="50" s="39" customFormat="1" x14ac:dyDescent="0.25"/>
    <row r="51" s="39" customFormat="1" x14ac:dyDescent="0.25"/>
    <row r="52" s="39" customFormat="1" x14ac:dyDescent="0.25"/>
    <row r="53" s="39" customFormat="1" x14ac:dyDescent="0.25"/>
    <row r="54" s="39" customFormat="1" x14ac:dyDescent="0.25"/>
    <row r="55" s="39" customFormat="1" x14ac:dyDescent="0.25"/>
    <row r="56" s="39" customFormat="1" x14ac:dyDescent="0.25"/>
    <row r="57" s="39" customFormat="1" x14ac:dyDescent="0.25"/>
    <row r="58" s="39" customFormat="1" x14ac:dyDescent="0.25"/>
    <row r="59" s="39" customFormat="1" x14ac:dyDescent="0.25"/>
    <row r="60" s="39" customFormat="1" x14ac:dyDescent="0.25"/>
    <row r="61" s="39" customFormat="1" x14ac:dyDescent="0.25"/>
    <row r="62" s="39" customFormat="1" x14ac:dyDescent="0.25"/>
    <row r="63" s="39" customFormat="1" x14ac:dyDescent="0.25"/>
    <row r="64" s="39" customFormat="1" x14ac:dyDescent="0.25"/>
    <row r="65" s="39" customFormat="1" x14ac:dyDescent="0.25"/>
    <row r="66" s="39" customFormat="1" x14ac:dyDescent="0.25"/>
    <row r="67" s="39" customFormat="1" x14ac:dyDescent="0.25"/>
    <row r="68" s="39" customFormat="1" x14ac:dyDescent="0.25"/>
    <row r="69" s="39" customFormat="1" x14ac:dyDescent="0.25"/>
    <row r="70" s="39" customFormat="1" x14ac:dyDescent="0.25"/>
    <row r="71" s="39" customFormat="1" x14ac:dyDescent="0.25"/>
    <row r="72" s="39" customFormat="1" x14ac:dyDescent="0.25"/>
    <row r="73" s="39" customFormat="1" x14ac:dyDescent="0.25"/>
    <row r="74" s="39" customFormat="1" x14ac:dyDescent="0.25"/>
    <row r="75" s="39" customFormat="1" x14ac:dyDescent="0.25"/>
    <row r="76" s="39" customFormat="1" x14ac:dyDescent="0.25"/>
    <row r="77" s="39" customFormat="1" x14ac:dyDescent="0.25"/>
    <row r="78" s="39" customFormat="1" x14ac:dyDescent="0.25"/>
    <row r="79" s="39" customFormat="1" x14ac:dyDescent="0.25"/>
    <row r="80" s="39" customFormat="1" x14ac:dyDescent="0.25"/>
    <row r="81" s="39" customFormat="1" x14ac:dyDescent="0.25"/>
    <row r="82" s="39" customFormat="1" x14ac:dyDescent="0.25"/>
    <row r="83" s="39" customFormat="1" x14ac:dyDescent="0.25"/>
    <row r="84" s="39" customFormat="1" x14ac:dyDescent="0.25"/>
    <row r="85" s="39" customFormat="1" x14ac:dyDescent="0.25"/>
    <row r="86" s="39" customFormat="1" x14ac:dyDescent="0.25"/>
    <row r="87" s="39" customFormat="1" x14ac:dyDescent="0.25"/>
    <row r="88" s="39" customFormat="1" x14ac:dyDescent="0.25"/>
    <row r="89" s="39" customFormat="1" x14ac:dyDescent="0.25"/>
    <row r="90" s="39" customFormat="1" x14ac:dyDescent="0.25"/>
    <row r="91" s="39" customFormat="1" x14ac:dyDescent="0.25"/>
    <row r="92" s="39" customFormat="1" x14ac:dyDescent="0.25"/>
    <row r="93" s="39" customFormat="1" x14ac:dyDescent="0.25"/>
    <row r="94" s="39" customFormat="1" x14ac:dyDescent="0.25"/>
    <row r="95" s="39" customFormat="1" x14ac:dyDescent="0.25"/>
    <row r="96" s="39" customFormat="1" x14ac:dyDescent="0.25"/>
    <row r="97" s="39" customFormat="1" x14ac:dyDescent="0.25"/>
    <row r="98" s="39" customFormat="1" x14ac:dyDescent="0.25"/>
    <row r="99" s="39" customFormat="1" x14ac:dyDescent="0.25"/>
    <row r="100" s="39" customFormat="1" x14ac:dyDescent="0.25"/>
    <row r="101" s="39" customFormat="1" x14ac:dyDescent="0.25"/>
    <row r="102" s="39" customFormat="1" x14ac:dyDescent="0.25"/>
    <row r="103" s="39" customFormat="1" x14ac:dyDescent="0.25"/>
    <row r="104" s="39" customFormat="1" x14ac:dyDescent="0.25"/>
    <row r="105" s="39" customFormat="1" x14ac:dyDescent="0.25"/>
    <row r="106" s="39" customFormat="1" x14ac:dyDescent="0.25"/>
    <row r="107" s="39" customFormat="1" x14ac:dyDescent="0.25"/>
    <row r="108" s="39" customFormat="1" x14ac:dyDescent="0.25"/>
    <row r="109" s="39" customFormat="1" x14ac:dyDescent="0.25"/>
    <row r="110" s="39" customFormat="1" x14ac:dyDescent="0.25"/>
  </sheetData>
  <mergeCells count="17">
    <mergeCell ref="M1:Q2"/>
    <mergeCell ref="A2:F2"/>
    <mergeCell ref="B3:F3"/>
    <mergeCell ref="P3:Q3"/>
    <mergeCell ref="A4:Q4"/>
    <mergeCell ref="A1:F1"/>
    <mergeCell ref="N42:Q42"/>
    <mergeCell ref="N43:Q43"/>
    <mergeCell ref="N47:Q47"/>
    <mergeCell ref="A33:Q33"/>
    <mergeCell ref="A5:Q5"/>
    <mergeCell ref="A7:Q7"/>
    <mergeCell ref="G9:G10"/>
    <mergeCell ref="H9:L9"/>
    <mergeCell ref="A42:C42"/>
    <mergeCell ref="A43:C43"/>
    <mergeCell ref="A47:C47"/>
  </mergeCells>
  <pageMargins left="0.70866141732283472" right="0.59055118110236227" top="0.51181102362204722" bottom="0.39370078740157483" header="0.19685039370078741" footer="0.23622047244094491"/>
  <pageSetup paperSize="9" scale="94" orientation="landscape" r:id="rId1"/>
  <colBreaks count="1" manualBreakCount="1">
    <brk id="17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:K40"/>
  <sheetViews>
    <sheetView view="pageBreakPreview" zoomScaleNormal="100" zoomScaleSheetLayoutView="100" workbookViewId="0">
      <selection activeCell="F35" sqref="F35"/>
    </sheetView>
  </sheetViews>
  <sheetFormatPr defaultRowHeight="15.75" x14ac:dyDescent="0.25"/>
  <cols>
    <col min="1" max="1" width="3.375" bestFit="1" customWidth="1"/>
    <col min="2" max="2" width="28.75" customWidth="1"/>
    <col min="3" max="3" width="11.25" bestFit="1" customWidth="1"/>
    <col min="4" max="4" width="8.625" bestFit="1" customWidth="1"/>
    <col min="5" max="5" width="10.375" customWidth="1"/>
    <col min="6" max="6" width="26.5" customWidth="1"/>
    <col min="7" max="7" width="10.625" customWidth="1"/>
    <col min="8" max="8" width="15.25" customWidth="1"/>
    <col min="9" max="9" width="11.125" bestFit="1" customWidth="1"/>
    <col min="10" max="10" width="9.75" customWidth="1"/>
    <col min="11" max="11" width="8.75" customWidth="1"/>
  </cols>
  <sheetData>
    <row r="1" spans="1:11" x14ac:dyDescent="0.25">
      <c r="A1" s="364" t="s">
        <v>12</v>
      </c>
      <c r="B1" s="364"/>
      <c r="C1" s="364"/>
      <c r="D1" s="364"/>
      <c r="E1" s="24"/>
      <c r="G1" s="350" t="s">
        <v>49</v>
      </c>
      <c r="H1" s="350"/>
      <c r="I1" s="350"/>
      <c r="J1" s="350"/>
    </row>
    <row r="2" spans="1:11" x14ac:dyDescent="0.25">
      <c r="A2" s="390" t="s">
        <v>103</v>
      </c>
      <c r="B2" s="364"/>
      <c r="C2" s="364"/>
      <c r="D2" s="364"/>
      <c r="E2" s="24"/>
      <c r="G2" s="350" t="s">
        <v>50</v>
      </c>
      <c r="H2" s="350"/>
      <c r="I2" s="350"/>
      <c r="J2" s="350"/>
    </row>
    <row r="4" spans="1:11" x14ac:dyDescent="0.25">
      <c r="J4" s="367" t="s">
        <v>47</v>
      </c>
      <c r="K4" s="368"/>
    </row>
    <row r="5" spans="1:11" ht="16.5" x14ac:dyDescent="0.25">
      <c r="A5" s="384" t="s">
        <v>99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</row>
    <row r="6" spans="1:11" ht="16.5" x14ac:dyDescent="0.25">
      <c r="A6" s="398" t="s">
        <v>63</v>
      </c>
      <c r="B6" s="398"/>
      <c r="C6" s="398"/>
      <c r="D6" s="398"/>
      <c r="E6" s="398"/>
      <c r="F6" s="398"/>
      <c r="G6" s="398"/>
      <c r="H6" s="398"/>
      <c r="I6" s="398"/>
      <c r="J6" s="398"/>
      <c r="K6" s="398"/>
    </row>
    <row r="8" spans="1:11" x14ac:dyDescent="0.25">
      <c r="A8" s="388" t="s">
        <v>0</v>
      </c>
      <c r="B8" s="388" t="s">
        <v>1</v>
      </c>
      <c r="C8" s="388" t="s">
        <v>2</v>
      </c>
      <c r="D8" s="388" t="s">
        <v>3</v>
      </c>
      <c r="E8" s="388"/>
      <c r="F8" s="388"/>
      <c r="G8" s="388"/>
      <c r="H8" s="388" t="s">
        <v>35</v>
      </c>
      <c r="I8" s="388" t="s">
        <v>14</v>
      </c>
      <c r="J8" s="388" t="s">
        <v>17</v>
      </c>
      <c r="K8" s="388" t="s">
        <v>4</v>
      </c>
    </row>
    <row r="9" spans="1:11" ht="25.5" customHeight="1" x14ac:dyDescent="0.25">
      <c r="A9" s="388"/>
      <c r="B9" s="388"/>
      <c r="C9" s="388"/>
      <c r="D9" s="56" t="s">
        <v>19</v>
      </c>
      <c r="E9" s="56" t="s">
        <v>13</v>
      </c>
      <c r="F9" s="56" t="s">
        <v>20</v>
      </c>
      <c r="G9" s="56" t="s">
        <v>15</v>
      </c>
      <c r="H9" s="388"/>
      <c r="I9" s="388"/>
      <c r="J9" s="388"/>
      <c r="K9" s="388"/>
    </row>
    <row r="10" spans="1:11" ht="24.95" customHeight="1" x14ac:dyDescent="0.25">
      <c r="A10" s="26">
        <v>1</v>
      </c>
      <c r="B10" s="26"/>
      <c r="C10" s="26"/>
      <c r="D10" s="56"/>
      <c r="E10" s="56"/>
      <c r="F10" s="56"/>
      <c r="G10" s="56"/>
      <c r="H10" s="26"/>
      <c r="I10" s="26"/>
      <c r="J10" s="26"/>
      <c r="K10" s="26"/>
    </row>
    <row r="11" spans="1:11" ht="24.95" customHeight="1" x14ac:dyDescent="0.25">
      <c r="A11" s="26">
        <v>2</v>
      </c>
      <c r="B11" s="26"/>
      <c r="C11" s="26"/>
      <c r="D11" s="56"/>
      <c r="E11" s="56"/>
      <c r="F11" s="56"/>
      <c r="G11" s="56"/>
      <c r="H11" s="26"/>
      <c r="I11" s="26"/>
      <c r="J11" s="26"/>
      <c r="K11" s="26"/>
    </row>
    <row r="12" spans="1:11" ht="24.95" customHeight="1" x14ac:dyDescent="0.25">
      <c r="A12" s="26">
        <v>3</v>
      </c>
      <c r="B12" s="26"/>
      <c r="C12" s="26"/>
      <c r="D12" s="56"/>
      <c r="E12" s="56"/>
      <c r="F12" s="56"/>
      <c r="G12" s="56"/>
      <c r="H12" s="26"/>
      <c r="I12" s="26"/>
      <c r="J12" s="26"/>
      <c r="K12" s="26"/>
    </row>
    <row r="13" spans="1:11" ht="24.95" customHeight="1" x14ac:dyDescent="0.25">
      <c r="A13" s="26">
        <v>4</v>
      </c>
      <c r="B13" s="26"/>
      <c r="C13" s="26"/>
      <c r="D13" s="56"/>
      <c r="E13" s="56"/>
      <c r="F13" s="56"/>
      <c r="G13" s="56"/>
      <c r="H13" s="26"/>
      <c r="I13" s="26"/>
      <c r="J13" s="26"/>
      <c r="K13" s="26"/>
    </row>
    <row r="14" spans="1:11" ht="24.95" customHeight="1" x14ac:dyDescent="0.25">
      <c r="A14" s="26">
        <v>5</v>
      </c>
      <c r="B14" s="26"/>
      <c r="C14" s="26"/>
      <c r="D14" s="56"/>
      <c r="E14" s="56"/>
      <c r="F14" s="56"/>
      <c r="G14" s="56"/>
      <c r="H14" s="26"/>
      <c r="I14" s="26"/>
      <c r="J14" s="26"/>
      <c r="K14" s="26"/>
    </row>
    <row r="15" spans="1:11" ht="24.95" customHeight="1" x14ac:dyDescent="0.25">
      <c r="A15" s="26">
        <v>6</v>
      </c>
      <c r="B15" s="26"/>
      <c r="C15" s="26"/>
      <c r="D15" s="56"/>
      <c r="E15" s="56"/>
      <c r="F15" s="56"/>
      <c r="G15" s="56"/>
      <c r="H15" s="26"/>
      <c r="I15" s="26"/>
      <c r="J15" s="26"/>
      <c r="K15" s="26"/>
    </row>
    <row r="16" spans="1:11" ht="24.95" customHeight="1" x14ac:dyDescent="0.25">
      <c r="A16" s="26">
        <v>7</v>
      </c>
      <c r="B16" s="26"/>
      <c r="C16" s="26"/>
      <c r="D16" s="56"/>
      <c r="E16" s="56"/>
      <c r="F16" s="56"/>
      <c r="G16" s="56"/>
      <c r="H16" s="26"/>
      <c r="I16" s="26"/>
      <c r="J16" s="26"/>
      <c r="K16" s="26"/>
    </row>
    <row r="17" spans="1:11" ht="24.95" customHeight="1" x14ac:dyDescent="0.25">
      <c r="A17" s="26">
        <v>8</v>
      </c>
      <c r="B17" s="26"/>
      <c r="C17" s="26"/>
      <c r="D17" s="56"/>
      <c r="E17" s="56"/>
      <c r="F17" s="56"/>
      <c r="G17" s="56"/>
      <c r="H17" s="26"/>
      <c r="I17" s="26"/>
      <c r="J17" s="26"/>
      <c r="K17" s="26"/>
    </row>
    <row r="18" spans="1:11" ht="24.95" customHeight="1" x14ac:dyDescent="0.25">
      <c r="A18" s="26">
        <v>9</v>
      </c>
      <c r="B18" s="26"/>
      <c r="C18" s="26"/>
      <c r="D18" s="56"/>
      <c r="E18" s="56"/>
      <c r="F18" s="56"/>
      <c r="G18" s="56"/>
      <c r="H18" s="26"/>
      <c r="I18" s="26"/>
      <c r="J18" s="26"/>
      <c r="K18" s="26"/>
    </row>
    <row r="19" spans="1:11" ht="24.95" customHeight="1" x14ac:dyDescent="0.25">
      <c r="A19" s="26">
        <v>10</v>
      </c>
      <c r="B19" s="26"/>
      <c r="C19" s="26"/>
      <c r="D19" s="56"/>
      <c r="E19" s="56"/>
      <c r="F19" s="56"/>
      <c r="G19" s="56"/>
      <c r="H19" s="26"/>
      <c r="I19" s="26"/>
      <c r="J19" s="26"/>
      <c r="K19" s="26"/>
    </row>
    <row r="20" spans="1:11" ht="24.95" customHeight="1" x14ac:dyDescent="0.25">
      <c r="A20" s="26">
        <v>11</v>
      </c>
      <c r="B20" s="26"/>
      <c r="C20" s="26"/>
      <c r="D20" s="56"/>
      <c r="E20" s="56"/>
      <c r="F20" s="56"/>
      <c r="G20" s="56"/>
      <c r="H20" s="26"/>
      <c r="I20" s="26"/>
      <c r="J20" s="26"/>
      <c r="K20" s="26"/>
    </row>
    <row r="21" spans="1:11" ht="24.95" customHeight="1" x14ac:dyDescent="0.25">
      <c r="A21" s="26">
        <v>12</v>
      </c>
      <c r="B21" s="26"/>
      <c r="C21" s="26"/>
      <c r="D21" s="56"/>
      <c r="E21" s="56"/>
      <c r="F21" s="56"/>
      <c r="G21" s="56"/>
      <c r="H21" s="26"/>
      <c r="I21" s="26"/>
      <c r="J21" s="26"/>
      <c r="K21" s="26"/>
    </row>
    <row r="22" spans="1:11" ht="24.95" customHeight="1" x14ac:dyDescent="0.25">
      <c r="A22" s="26">
        <v>13</v>
      </c>
      <c r="B22" s="26"/>
      <c r="C22" s="26"/>
      <c r="D22" s="56"/>
      <c r="E22" s="56"/>
      <c r="F22" s="56"/>
      <c r="G22" s="56"/>
      <c r="H22" s="26"/>
      <c r="I22" s="26"/>
      <c r="J22" s="26"/>
      <c r="K22" s="26"/>
    </row>
    <row r="23" spans="1:11" ht="24.95" customHeight="1" x14ac:dyDescent="0.25">
      <c r="A23" s="26">
        <v>14</v>
      </c>
      <c r="B23" s="26"/>
      <c r="C23" s="26"/>
      <c r="D23" s="56"/>
      <c r="E23" s="56"/>
      <c r="F23" s="56"/>
      <c r="G23" s="56"/>
      <c r="H23" s="26"/>
      <c r="I23" s="26"/>
      <c r="J23" s="26"/>
      <c r="K23" s="26"/>
    </row>
    <row r="24" spans="1:11" ht="24.95" customHeight="1" x14ac:dyDescent="0.25">
      <c r="A24" s="26">
        <v>15</v>
      </c>
      <c r="B24" s="26"/>
      <c r="C24" s="26"/>
      <c r="D24" s="56"/>
      <c r="E24" s="56"/>
      <c r="F24" s="56"/>
      <c r="G24" s="56"/>
      <c r="H24" s="26"/>
      <c r="I24" s="26"/>
      <c r="J24" s="26"/>
      <c r="K24" s="26"/>
    </row>
    <row r="25" spans="1:11" ht="24.95" customHeight="1" x14ac:dyDescent="0.25">
      <c r="A25" s="26">
        <v>16</v>
      </c>
      <c r="B25" s="26"/>
      <c r="C25" s="26"/>
      <c r="D25" s="56"/>
      <c r="E25" s="56"/>
      <c r="F25" s="56"/>
      <c r="G25" s="56"/>
      <c r="H25" s="26"/>
      <c r="I25" s="26"/>
      <c r="J25" s="26"/>
      <c r="K25" s="26"/>
    </row>
    <row r="26" spans="1:11" ht="24.95" customHeight="1" x14ac:dyDescent="0.25">
      <c r="A26" s="26">
        <v>17</v>
      </c>
      <c r="B26" s="26"/>
      <c r="C26" s="26"/>
      <c r="D26" s="56"/>
      <c r="E26" s="56"/>
      <c r="F26" s="56"/>
      <c r="G26" s="56"/>
      <c r="H26" s="26"/>
      <c r="I26" s="26"/>
      <c r="J26" s="26"/>
      <c r="K26" s="26"/>
    </row>
    <row r="27" spans="1:11" ht="24.95" customHeight="1" x14ac:dyDescent="0.25">
      <c r="A27" s="26">
        <v>18</v>
      </c>
      <c r="B27" s="26"/>
      <c r="C27" s="26"/>
      <c r="D27" s="56"/>
      <c r="E27" s="56"/>
      <c r="F27" s="56"/>
      <c r="G27" s="56"/>
      <c r="H27" s="26"/>
      <c r="I27" s="26"/>
      <c r="J27" s="26"/>
      <c r="K27" s="26"/>
    </row>
    <row r="28" spans="1:11" ht="24.95" customHeight="1" x14ac:dyDescent="0.25">
      <c r="A28" s="26">
        <v>19</v>
      </c>
      <c r="B28" s="89"/>
      <c r="C28" s="26"/>
      <c r="D28" s="56"/>
      <c r="E28" s="56"/>
      <c r="F28" s="56"/>
      <c r="G28" s="56"/>
      <c r="H28" s="26"/>
      <c r="I28" s="26"/>
      <c r="J28" s="26"/>
      <c r="K28" s="26"/>
    </row>
    <row r="29" spans="1:11" ht="24.95" customHeight="1" x14ac:dyDescent="0.25">
      <c r="A29" s="26">
        <v>20</v>
      </c>
      <c r="B29" s="89"/>
      <c r="C29" s="26"/>
      <c r="D29" s="56"/>
      <c r="E29" s="56"/>
      <c r="F29" s="56"/>
      <c r="G29" s="56"/>
      <c r="H29" s="26"/>
      <c r="I29" s="26"/>
      <c r="J29" s="9"/>
      <c r="K29" s="26"/>
    </row>
    <row r="30" spans="1:11" ht="24.95" customHeight="1" x14ac:dyDescent="0.25">
      <c r="A30" s="26">
        <v>21</v>
      </c>
      <c r="B30" s="89"/>
      <c r="C30" s="60"/>
      <c r="D30" s="60"/>
      <c r="E30" s="60"/>
      <c r="F30" s="59"/>
      <c r="G30" s="56"/>
      <c r="H30" s="59"/>
      <c r="I30" s="97"/>
      <c r="J30" s="9"/>
      <c r="K30" s="26"/>
    </row>
    <row r="31" spans="1:11" ht="24.95" customHeight="1" x14ac:dyDescent="0.25">
      <c r="A31" s="26">
        <v>22</v>
      </c>
      <c r="B31" s="59"/>
      <c r="C31" s="60"/>
      <c r="D31" s="60"/>
      <c r="E31" s="60"/>
      <c r="F31" s="59"/>
      <c r="G31" s="56"/>
      <c r="H31" s="59"/>
      <c r="I31" s="97"/>
      <c r="J31" s="9"/>
      <c r="K31" s="26"/>
    </row>
    <row r="32" spans="1:11" ht="24.95" customHeight="1" x14ac:dyDescent="0.25">
      <c r="A32" s="26">
        <v>23</v>
      </c>
      <c r="B32" s="5"/>
      <c r="C32" s="6"/>
      <c r="D32" s="64"/>
      <c r="E32" s="66"/>
      <c r="F32" s="30"/>
      <c r="G32" s="7"/>
      <c r="H32" s="8"/>
      <c r="I32" s="97"/>
      <c r="J32" s="9"/>
      <c r="K32" s="14"/>
    </row>
    <row r="33" spans="1:11" ht="24.95" customHeight="1" x14ac:dyDescent="0.25">
      <c r="A33" s="26">
        <v>24</v>
      </c>
      <c r="B33" s="1"/>
      <c r="C33" s="1"/>
      <c r="D33" s="26"/>
      <c r="E33" s="26"/>
      <c r="F33" s="26"/>
      <c r="G33" s="26"/>
      <c r="H33" s="26"/>
      <c r="I33" s="12"/>
      <c r="J33" s="12"/>
      <c r="K33" s="13"/>
    </row>
    <row r="34" spans="1:11" x14ac:dyDescent="0.25">
      <c r="A34" s="412" t="s">
        <v>103</v>
      </c>
      <c r="B34" s="412"/>
      <c r="C34" s="412"/>
      <c r="G34" s="115"/>
      <c r="H34" s="404" t="s">
        <v>114</v>
      </c>
      <c r="I34" s="404"/>
      <c r="J34" s="404"/>
    </row>
    <row r="35" spans="1:11" ht="15.75" customHeight="1" x14ac:dyDescent="0.25">
      <c r="A35" s="385" t="s">
        <v>102</v>
      </c>
      <c r="B35" s="385"/>
      <c r="C35" s="385"/>
      <c r="G35" s="116"/>
      <c r="H35" s="349" t="s">
        <v>62</v>
      </c>
      <c r="I35" s="349"/>
      <c r="J35" s="349"/>
    </row>
    <row r="36" spans="1:11" x14ac:dyDescent="0.25">
      <c r="G36" s="25"/>
    </row>
    <row r="37" spans="1:11" x14ac:dyDescent="0.25">
      <c r="G37" s="25"/>
    </row>
    <row r="38" spans="1:11" x14ac:dyDescent="0.25">
      <c r="G38" s="25"/>
      <c r="H38" s="77"/>
      <c r="I38" s="77"/>
      <c r="J38" s="77"/>
    </row>
    <row r="39" spans="1:11" x14ac:dyDescent="0.25">
      <c r="A39" s="349" t="s">
        <v>78</v>
      </c>
      <c r="B39" s="349"/>
      <c r="C39" s="349"/>
      <c r="G39" s="25"/>
      <c r="H39" s="349" t="s">
        <v>77</v>
      </c>
      <c r="I39" s="349"/>
      <c r="J39" s="349"/>
    </row>
    <row r="40" spans="1:11" x14ac:dyDescent="0.25">
      <c r="A40" s="349"/>
      <c r="B40" s="349"/>
      <c r="C40" s="349"/>
      <c r="G40" s="116"/>
      <c r="H40" s="25"/>
      <c r="I40" s="25"/>
      <c r="J40" s="25"/>
    </row>
  </sheetData>
  <mergeCells count="22">
    <mergeCell ref="A34:C34"/>
    <mergeCell ref="A40:C40"/>
    <mergeCell ref="A35:C35"/>
    <mergeCell ref="A39:C39"/>
    <mergeCell ref="H34:J34"/>
    <mergeCell ref="H35:J35"/>
    <mergeCell ref="H39:J39"/>
    <mergeCell ref="J8:J9"/>
    <mergeCell ref="K8:K9"/>
    <mergeCell ref="A1:D1"/>
    <mergeCell ref="A2:D2"/>
    <mergeCell ref="J4:K4"/>
    <mergeCell ref="A5:K5"/>
    <mergeCell ref="A8:A9"/>
    <mergeCell ref="B8:B9"/>
    <mergeCell ref="C8:C9"/>
    <mergeCell ref="D8:G8"/>
    <mergeCell ref="H8:H9"/>
    <mergeCell ref="I8:I9"/>
    <mergeCell ref="A6:K6"/>
    <mergeCell ref="G1:J1"/>
    <mergeCell ref="G2:J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26</vt:i4>
      </vt:variant>
    </vt:vector>
  </HeadingPairs>
  <TitlesOfParts>
    <vt:vector size="41" baseType="lpstr">
      <vt:lpstr>Bảng kê vật tư T6-2026 KH</vt:lpstr>
      <vt:lpstr>tổng hợp vật tư KH</vt:lpstr>
      <vt:lpstr>BIỂU 01.2 (2)</vt:lpstr>
      <vt:lpstr>BIỂU 01.2</vt:lpstr>
      <vt:lpstr>BIỂU 01.3</vt:lpstr>
      <vt:lpstr>Bảng dự trù  kinh phí </vt:lpstr>
      <vt:lpstr>kênh tưới</vt:lpstr>
      <vt:lpstr>kênh chìm</vt:lpstr>
      <vt:lpstr>BIỂU 01</vt:lpstr>
      <vt:lpstr>BIỂU 02</vt:lpstr>
      <vt:lpstr>BIỂU 03</vt:lpstr>
      <vt:lpstr>BIỂU 04</vt:lpstr>
      <vt:lpstr>BIỂU 05</vt:lpstr>
      <vt:lpstr>BIỂU 06</vt:lpstr>
      <vt:lpstr>BIỂU 07</vt:lpstr>
      <vt:lpstr>'Bảng kê vật tư T6-2026 KH'!Print_Area</vt:lpstr>
      <vt:lpstr>'BIỂU 01'!Print_Area</vt:lpstr>
      <vt:lpstr>'BIỂU 01.2'!Print_Area</vt:lpstr>
      <vt:lpstr>'BIỂU 01.2 (2)'!Print_Area</vt:lpstr>
      <vt:lpstr>'BIỂU 01.3'!Print_Area</vt:lpstr>
      <vt:lpstr>'BIỂU 02'!Print_Area</vt:lpstr>
      <vt:lpstr>'BIỂU 03'!Print_Area</vt:lpstr>
      <vt:lpstr>'BIỂU 04'!Print_Area</vt:lpstr>
      <vt:lpstr>'BIỂU 05'!Print_Area</vt:lpstr>
      <vt:lpstr>'BIỂU 06'!Print_Area</vt:lpstr>
      <vt:lpstr>'BIỂU 07'!Print_Area</vt:lpstr>
      <vt:lpstr>'kênh chìm'!Print_Area</vt:lpstr>
      <vt:lpstr>'kênh tưới'!Print_Area</vt:lpstr>
      <vt:lpstr>'tổng hợp vật tư KH'!Print_Area</vt:lpstr>
      <vt:lpstr>'Bảng dự trù  kinh phí '!Print_Titles</vt:lpstr>
      <vt:lpstr>'Bảng kê vật tư T6-2026 KH'!Print_Titles</vt:lpstr>
      <vt:lpstr>'BIỂU 01.2'!Print_Titles</vt:lpstr>
      <vt:lpstr>'BIỂU 01.2 (2)'!Print_Titles</vt:lpstr>
      <vt:lpstr>'BIỂU 01.3'!Print_Titles</vt:lpstr>
      <vt:lpstr>'BIỂU 02'!Print_Titles</vt:lpstr>
      <vt:lpstr>'BIỂU 03'!Print_Titles</vt:lpstr>
      <vt:lpstr>'BIỂU 04'!Print_Titles</vt:lpstr>
      <vt:lpstr>'BIỂU 05'!Print_Titles</vt:lpstr>
      <vt:lpstr>'BIỂU 06'!Print_Titles</vt:lpstr>
      <vt:lpstr>'kênh tưới'!Print_Titles</vt:lpstr>
      <vt:lpstr>'tổng hợp vật tư KH'!Print_Titles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</cp:lastModifiedBy>
  <cp:lastPrinted>2026-06-05T03:17:50Z</cp:lastPrinted>
  <dcterms:created xsi:type="dcterms:W3CDTF">2019-08-14T02:27:12Z</dcterms:created>
  <dcterms:modified xsi:type="dcterms:W3CDTF">2026-06-10T02:24:47Z</dcterms:modified>
</cp:coreProperties>
</file>