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2"/>
  <workbookPr/>
  <mc:AlternateContent xmlns:mc="http://schemas.openxmlformats.org/markup-compatibility/2006">
    <mc:Choice Requires="x15">
      <x15ac:absPath xmlns:x15ac="http://schemas.microsoft.com/office/spreadsheetml/2010/11/ac" url="/Users/pain/Library/Mobile Documents/com~apple~CloudDocs/Định Sơn/Hợp đồng/HĐ-2026/Anh Thư-2026/"/>
    </mc:Choice>
  </mc:AlternateContent>
  <xr:revisionPtr revIDLastSave="0" documentId="13_ncr:1_{FFE704D8-6F80-394D-B19D-CDE208D5BA79}" xr6:coauthVersionLast="47" xr6:coauthVersionMax="47" xr10:uidLastSave="{00000000-0000-0000-0000-000000000000}"/>
  <bookViews>
    <workbookView xWindow="-60" yWindow="820" windowWidth="30240" windowHeight="17300" xr2:uid="{00000000-000D-0000-FFFF-FFFF00000000}"/>
  </bookViews>
  <sheets>
    <sheet name="BBGT" sheetId="1" r:id="rId1"/>
    <sheet name="Cầu Văn Úc - KCN Đồ Sơn" sheetId="4" r:id="rId2"/>
    <sheet name="Sheet3" sheetId="12" r:id="rId3"/>
    <sheet name="14,11" sheetId="6" state="hidden" r:id="rId4"/>
    <sheet name="Sheet1" sheetId="8" state="hidden" r:id="rId5"/>
    <sheet name="19,11" sheetId="7" state="hidden" r:id="rId6"/>
    <sheet name="Sheet2" sheetId="9" state="hidden" r:id="rId7"/>
    <sheet name="h-vdk 13,11" sheetId="3" state="hidden" r:id="rId8"/>
    <sheet name="NH-VDK" sheetId="5" state="hidden" r:id="rId9"/>
    <sheet name="nh-vdk 18,11" sheetId="2" state="hidden" r:id="rId10"/>
  </sheets>
  <definedNames>
    <definedName name="_xlnm._FilterDatabase" localSheetId="5" hidden="1">'19,11'!$A$15:$H$40</definedName>
    <definedName name="_xlnm.Print_Area" localSheetId="3">'14,11'!$A$1:$G$63</definedName>
    <definedName name="_xlnm.Print_Area" localSheetId="5">'19,11'!$A$1:$G$40</definedName>
    <definedName name="_xlnm.Print_Area" localSheetId="0">BBGT!$A$1:$F$24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8" i="1" l="1"/>
  <c r="E23"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A4" i="4"/>
  <c r="A4" i="6" s="1"/>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F18" i="1" s="1"/>
  <c r="H53" i="2"/>
  <c r="E15" i="5" s="1"/>
  <c r="E32" i="5" s="1"/>
  <c r="F19" i="1" l="1"/>
  <c r="F20" i="1" s="1"/>
</calcChain>
</file>

<file path=xl/sharedStrings.xml><?xml version="1.0" encoding="utf-8"?>
<sst xmlns="http://schemas.openxmlformats.org/spreadsheetml/2006/main" count="531" uniqueCount="240">
  <si>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</si>
  <si>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</si>
  <si>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</si>
  <si>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</si>
  <si>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</si>
  <si>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</si>
  <si>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</si>
  <si>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</si>
  <si>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</si>
  <si>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</si>
  <si>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</si>
  <si>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</si>
  <si>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</si>
  <si>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</si>
  <si>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</si>
  <si>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</si>
  <si>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</si>
  <si>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</si>
  <si>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</si>
  <si>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</si>
  <si>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</si>
  <si>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</si>
  <si>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</si>
  <si>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</si>
  <si>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</si>
  <si>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</si>
  <si>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</si>
  <si>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</si>
  <si>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</si>
  <si>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</si>
  <si>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</si>
  <si>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</si>
  <si>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</si>
  <si>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</si>
  <si>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</si>
  <si>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</si>
  <si>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</si>
  <si>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</si>
  <si>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</si>
  <si>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</si>
  <si>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</si>
  <si>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</si>
  <si>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</si>
  <si>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</si>
  <si>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</si>
  <si>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</si>
  <si>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</si>
  <si>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</si>
  <si>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</si>
  <si>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</si>
  <si>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</si>
  <si>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</si>
  <si>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</si>
  <si>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</si>
  <si>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</si>
  <si>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</si>
  <si>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</si>
  <si>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</si>
  <si>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</si>
  <si>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</si>
  <si>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</si>
  <si>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</si>
  <si>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</si>
  <si>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</si>
  <si>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</si>
  <si>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</si>
  <si>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</si>
  <si>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</si>
  <si>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</si>
  <si>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</si>
  <si>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</si>
  <si>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</si>
  <si>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</si>
  <si>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</si>
  <si>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</si>
  <si>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</si>
  <si>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</si>
  <si>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</si>
  <si>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</si>
  <si>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</si>
  <si>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</si>
  <si>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</si>
  <si>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</si>
  <si>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</si>
  <si>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</si>
  <si>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</si>
  <si>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</si>
  <si>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</si>
  <si>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</si>
  <si>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</si>
  <si>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</si>
  <si>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</si>
  <si>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</si>
  <si>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</si>
  <si>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</si>
  <si>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</si>
  <si>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</si>
  <si>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</si>
  <si>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</si>
  <si>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</si>
  <si>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</si>
  <si>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</si>
  <si>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</si>
  <si>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</si>
  <si>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</si>
  <si>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</si>
  <si>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</si>
  <si>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</si>
  <si>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</si>
  <si>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</si>
  <si>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</si>
  <si>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</si>
  <si>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</si>
  <si>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</si>
  <si>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</si>
  <si>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</si>
  <si>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</si>
  <si>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</si>
  <si>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</si>
  <si>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</si>
  <si>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</si>
  <si>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</si>
  <si>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</si>
  <si>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</si>
  <si>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</si>
  <si>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</si>
  <si>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</si>
  <si>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</si>
  <si>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</si>
  <si>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</si>
  <si>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</si>
  <si>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</si>
  <si>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</si>
  <si>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</si>
  <si>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</si>
  <si>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</si>
  <si>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</si>
  <si>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</si>
  <si>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</si>
  <si>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</si>
  <si>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</si>
  <si>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</si>
  <si>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</si>
  <si>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</si>
  <si>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</si>
  <si>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</si>
  <si>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</si>
  <si>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</si>
  <si>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</si>
  <si>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</si>
  <si>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</si>
  <si>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</si>
  <si>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</si>
  <si>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</si>
  <si>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</si>
  <si>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</si>
  <si>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</si>
  <si>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</si>
  <si>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</si>
  <si>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</si>
  <si>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</si>
  <si>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</si>
  <si>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</si>
  <si>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</si>
  <si>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</si>
  <si>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</si>
  <si>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</si>
  <si>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</si>
  <si>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</si>
  <si>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</si>
  <si>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</si>
  <si>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</si>
  <si>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</si>
  <si>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</si>
  <si>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</si>
  <si>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</si>
  <si>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</si>
  <si>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</si>
  <si>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</si>
  <si>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</si>
  <si>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</si>
  <si>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</si>
  <si>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</si>
  <si>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</si>
  <si>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</si>
  <si>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</si>
  <si>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</si>
  <si>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</si>
  <si>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</si>
  <si>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</si>
  <si>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</si>
  <si>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</si>
  <si>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</si>
  <si>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</si>
  <si>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</si>
  <si>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</si>
  <si>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</si>
  <si>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</si>
  <si>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</si>
  <si>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</si>
  <si>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</si>
  <si>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</si>
  <si>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</si>
  <si>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</si>
  <si>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</si>
  <si>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</si>
  <si>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</si>
  <si>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</si>
  <si>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</si>
  <si>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</si>
  <si>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</si>
  <si>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</si>
  <si>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</si>
  <si>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</si>
  <si>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</si>
  <si>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</si>
  <si>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</si>
  <si>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</si>
  <si>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II. BÊN CHO THUÊ (BÊN B): CÔNG TY TNHH XÂY DỰNG ĐỊNH SƠN</t>
  </si>
  <si>
    <t>Địa chỉ: Thôn 1 (tại nhà ông Nguyễn Sĩ Định), Xã Nghi Dương, TP Hải Phòng, Việt Nam.</t>
  </si>
  <si>
    <r>
      <t>Đại diện:</t>
    </r>
    <r>
      <rPr>
        <b/>
        <sz val="12"/>
        <color indexed="8"/>
        <rFont val="Times New Roman"/>
        <family val="1"/>
      </rPr>
      <t xml:space="preserve"> ông Nguyễn Sĩ Sơn              </t>
    </r>
  </si>
  <si>
    <t>Căn cứ vào hợp đồng số 1001/2026/HĐNT/AT-ĐS ký ngày 10 tháng 01 năm 2026 về việc thuê bốc xúc vận chuyển giữa  CÔNG TY TNHH THƯƠNG MẠI DỊCH VỤ XÂY DỰNG VÀ VẬN TẢI ANH THƯ VỚI CÔNG TY TNHH XÂY DỰNG ĐỊNH SƠN</t>
  </si>
  <si>
    <t>I. BÊN THUÊ (BÊN A): CÔNG TY TNHH THƯƠNG MẠI DỊCH VỤ XÂY DỰNG VÀ VẬN TẢI ANH THƯ</t>
  </si>
  <si>
    <t>Địa chỉ: Tổ dân phố Khánh Thịnh (Nhà ông Nguyễn Tấn Long), Phường Hồng An, TP Hải Phòng, Việt Nam.</t>
  </si>
  <si>
    <t>Mã số thuế: 0202217012</t>
  </si>
  <si>
    <r>
      <t>Đại diện:</t>
    </r>
    <r>
      <rPr>
        <b/>
        <sz val="12"/>
        <color indexed="8"/>
        <rFont val="Times New Roman"/>
        <family val="1"/>
      </rPr>
      <t xml:space="preserve">            </t>
    </r>
  </si>
  <si>
    <t>Hai bên cùng nhau xác nhận khối lượng hàng hóa, dịch vụ bên B cung cấp cho Bên A như sau:</t>
  </si>
  <si>
    <t>Hai bên cùng nhau xác nhận khối lượng hàng hóa bên B bốc xúc vận chuyển cho Bên A từ bến Cầu Văn Úc đến KCN Đồ Sơn như sau:</t>
  </si>
  <si>
    <t xml:space="preserve"> Hôm nay, ngày 7 tháng 02 năm 2026, tại trụ sở công ty TNHH Xây Dựng Định Sơn, chúng tôi gồm:</t>
  </si>
  <si>
    <r>
      <t xml:space="preserve">ông </t>
    </r>
    <r>
      <rPr>
        <b/>
        <sz val="12"/>
        <color theme="1"/>
        <rFont val="Times New Roman"/>
        <family val="1"/>
      </rPr>
      <t>Nguyễn Tuấn Anh</t>
    </r>
  </si>
  <si>
    <t>Hải phòng, ngày 07 tháng 02 năm 2026</t>
  </si>
  <si>
    <t xml:space="preserve">     Hôm nay, ngày 07 tháng 02 năm 2026, tại trụ sở công ty TNHH Xây Dựng Định Sơn, chúng tôi gồm:</t>
  </si>
  <si>
    <r>
      <t>Đại diện:</t>
    </r>
    <r>
      <rPr>
        <b/>
        <sz val="12"/>
        <color indexed="8"/>
        <rFont val="Times New Roman"/>
        <family val="1"/>
      </rPr>
      <t xml:space="preserve">     ông Nguyễn Tuấn Anh       </t>
    </r>
  </si>
  <si>
    <t>Bốc xúc vận chuyển từ bến Cầu
Văn Úc - xã Kiến Hải, tp.Hải Phòng đi
KCN Đồ Sơn - phường Hải Sơn,
thành phố Hải Phòng. Từ ngày 17/01/2026 đến ngày 31/01/2026</t>
  </si>
  <si>
    <t>BKS: 15H10576</t>
  </si>
  <si>
    <t>BKS: 15H10529</t>
  </si>
  <si>
    <t>BKS: 15H10624</t>
  </si>
  <si>
    <t>BKS: 15H22832</t>
  </si>
  <si>
    <t>Bốc xúc vận chuyển từ bến Cầu Văn Úc - xã Kiến Hải, tp.Hải Phòng đi KCN Đồ Sơn - phường Hải Sơn, thành phố Hải Phòng</t>
  </si>
  <si>
    <t>Mười lăm triệu hai trăm năm mươi nghìn bốn trăm sáu mươi bốn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</si>
</sst>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
      <sz val="8"/>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75">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164" fontId="11" fillId="0" borderId="1" xfId="2" applyNumberFormat="1" applyFont="1" applyBorder="1" applyAlignment="1">
      <alignment vertical="center" wrapText="1"/>
    </xf>
    <xf numFmtId="164" fontId="12" fillId="0" borderId="1" xfId="2" applyNumberFormat="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4" xfId="4" applyFont="1" applyFill="1" applyBorder="1" applyAlignment="1">
      <alignment horizontal="center" vertical="center" wrapText="1"/>
    </xf>
    <xf numFmtId="0" fontId="15" fillId="3" borderId="5" xfId="4" applyFont="1" applyFill="1" applyBorder="1" applyAlignment="1">
      <alignment horizontal="center" vertical="center" wrapText="1"/>
    </xf>
    <xf numFmtId="1" fontId="23" fillId="0" borderId="4" xfId="4" applyNumberFormat="1" applyFont="1" applyBorder="1" applyAlignment="1">
      <alignment horizontal="center" vertical="top" shrinkToFit="1"/>
    </xf>
    <xf numFmtId="167" fontId="23" fillId="0" borderId="4" xfId="4" applyNumberFormat="1" applyFont="1" applyBorder="1" applyAlignment="1">
      <alignment horizontal="center" vertical="top" shrinkToFit="1"/>
    </xf>
    <xf numFmtId="0" fontId="14" fillId="0" borderId="4" xfId="4" applyFont="1" applyBorder="1" applyAlignment="1">
      <alignment horizontal="center" vertical="top" wrapText="1"/>
    </xf>
    <xf numFmtId="2" fontId="23" fillId="0" borderId="5" xfId="4" applyNumberFormat="1" applyFont="1" applyBorder="1" applyAlignment="1">
      <alignment horizontal="center" vertical="top" shrinkToFit="1"/>
    </xf>
    <xf numFmtId="2" fontId="23" fillId="0" borderId="4" xfId="4" applyNumberFormat="1" applyFont="1" applyBorder="1" applyAlignment="1">
      <alignment horizontal="center" vertical="top" shrinkToFit="1"/>
    </xf>
    <xf numFmtId="168" fontId="24" fillId="0" borderId="4" xfId="4" applyNumberFormat="1" applyFont="1" applyBorder="1" applyAlignment="1">
      <alignment horizontal="center" vertical="top" shrinkToFit="1"/>
    </xf>
    <xf numFmtId="2" fontId="24" fillId="0" borderId="4" xfId="4" applyNumberFormat="1" applyFont="1" applyBorder="1" applyAlignment="1">
      <alignment horizontal="center" vertical="top" shrinkToFit="1"/>
    </xf>
    <xf numFmtId="0" fontId="23" fillId="0" borderId="4"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4" xfId="4" applyNumberFormat="1" applyFont="1" applyBorder="1" applyAlignment="1">
      <alignment horizontal="center" vertical="top" shrinkToFit="1"/>
    </xf>
    <xf numFmtId="167" fontId="30" fillId="0" borderId="4" xfId="4" applyNumberFormat="1" applyFont="1" applyBorder="1" applyAlignment="1">
      <alignment horizontal="center" vertical="top" shrinkToFit="1"/>
    </xf>
    <xf numFmtId="0" fontId="30" fillId="0" borderId="4" xfId="4" applyFont="1" applyBorder="1" applyAlignment="1">
      <alignment horizontal="center" vertical="top" wrapText="1"/>
    </xf>
    <xf numFmtId="2" fontId="30" fillId="0" borderId="4"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4" xfId="4" applyNumberFormat="1" applyFont="1" applyBorder="1" applyAlignment="1">
      <alignment horizontal="center" vertical="top" shrinkToFit="1"/>
    </xf>
    <xf numFmtId="167" fontId="7" fillId="0" borderId="4" xfId="4" applyNumberFormat="1" applyFont="1" applyBorder="1" applyAlignment="1">
      <alignment horizontal="center" vertical="top" shrinkToFit="1"/>
    </xf>
    <xf numFmtId="0" fontId="7" fillId="0" borderId="4" xfId="4" applyFont="1" applyBorder="1" applyAlignment="1">
      <alignment horizontal="center" vertical="top" wrapText="1"/>
    </xf>
    <xf numFmtId="2" fontId="7" fillId="0" borderId="4"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4" xfId="4" applyNumberFormat="1" applyFont="1" applyBorder="1" applyAlignment="1">
      <alignment horizontal="left" vertical="top" shrinkToFit="1"/>
    </xf>
    <xf numFmtId="167" fontId="30" fillId="0" borderId="4"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5" xfId="3" applyFont="1" applyFill="1" applyBorder="1" applyAlignment="1">
      <alignment horizontal="center" vertical="center" wrapText="1"/>
    </xf>
    <xf numFmtId="43" fontId="23" fillId="0" borderId="4" xfId="3" applyFont="1" applyBorder="1" applyAlignment="1">
      <alignment horizontal="center" vertical="top" shrinkToFit="1"/>
    </xf>
    <xf numFmtId="43" fontId="0" fillId="0" borderId="0" xfId="3" applyFont="1"/>
    <xf numFmtId="1" fontId="24" fillId="0" borderId="4" xfId="4" applyNumberFormat="1" applyFont="1" applyBorder="1" applyAlignment="1">
      <alignment horizontal="center" vertical="top" shrinkToFit="1"/>
    </xf>
    <xf numFmtId="167" fontId="24" fillId="0" borderId="4" xfId="4" applyNumberFormat="1" applyFont="1" applyBorder="1" applyAlignment="1">
      <alignment horizontal="center" vertical="top" shrinkToFit="1"/>
    </xf>
    <xf numFmtId="0" fontId="15" fillId="0" borderId="4" xfId="4" applyFont="1" applyBorder="1" applyAlignment="1">
      <alignment horizontal="center" vertical="top" wrapText="1"/>
    </xf>
    <xf numFmtId="43" fontId="24" fillId="0" borderId="4"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2" xfId="1" applyFont="1" applyBorder="1" applyAlignment="1">
      <alignment vertical="center" wrapText="1"/>
    </xf>
    <xf numFmtId="0" fontId="13" fillId="0" borderId="2" xfId="1" applyFont="1" applyBorder="1" applyAlignment="1">
      <alignment vertical="center"/>
    </xf>
    <xf numFmtId="0" fontId="34" fillId="0" borderId="2"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4" xfId="6" applyFont="1" applyFill="1" applyBorder="1" applyAlignment="1">
      <alignment horizontal="center" vertical="center" wrapText="1"/>
    </xf>
    <xf numFmtId="0" fontId="15" fillId="3" borderId="5" xfId="6" applyFont="1" applyFill="1" applyBorder="1" applyAlignment="1">
      <alignment horizontal="center" vertical="center" wrapText="1"/>
    </xf>
    <xf numFmtId="1" fontId="23" fillId="0" borderId="4" xfId="6" applyNumberFormat="1" applyFont="1" applyBorder="1" applyAlignment="1">
      <alignment horizontal="center" vertical="top" shrinkToFit="1"/>
    </xf>
    <xf numFmtId="167" fontId="23" fillId="0" borderId="4" xfId="6" applyNumberFormat="1" applyFont="1" applyBorder="1" applyAlignment="1">
      <alignment horizontal="center" vertical="top" shrinkToFit="1"/>
    </xf>
    <xf numFmtId="0" fontId="14" fillId="0" borderId="4" xfId="6" applyFont="1" applyBorder="1" applyAlignment="1">
      <alignment horizontal="center" vertical="top" wrapText="1"/>
    </xf>
    <xf numFmtId="2" fontId="35" fillId="0" borderId="4" xfId="6" applyNumberFormat="1" applyFont="1" applyBorder="1" applyAlignment="1">
      <alignment horizontal="center" vertical="top" shrinkToFit="1"/>
    </xf>
    <xf numFmtId="168" fontId="35" fillId="0" borderId="4" xfId="6" applyNumberFormat="1" applyFont="1" applyBorder="1" applyAlignment="1">
      <alignment horizontal="center" vertical="top" shrinkToFit="1"/>
    </xf>
    <xf numFmtId="1" fontId="23" fillId="0" borderId="5" xfId="6" applyNumberFormat="1" applyFont="1" applyBorder="1" applyAlignment="1">
      <alignment horizontal="center" vertical="top" shrinkToFit="1"/>
    </xf>
    <xf numFmtId="0" fontId="14" fillId="0" borderId="8" xfId="6" applyFont="1" applyBorder="1" applyAlignment="1">
      <alignment horizontal="center" vertical="center" wrapText="1"/>
    </xf>
    <xf numFmtId="168" fontId="24" fillId="0" borderId="4" xfId="6" applyNumberFormat="1" applyFont="1" applyBorder="1" applyAlignment="1">
      <alignment horizontal="center" vertical="top" shrinkToFit="1"/>
    </xf>
    <xf numFmtId="2" fontId="24" fillId="0" borderId="4" xfId="6" applyNumberFormat="1" applyFont="1" applyBorder="1" applyAlignment="1">
      <alignment horizontal="center" vertical="top" shrinkToFit="1"/>
    </xf>
    <xf numFmtId="0" fontId="23" fillId="0" borderId="4"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4" xfId="6" applyFont="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14" fillId="4" borderId="4"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2" fillId="0" borderId="1" xfId="1" applyFont="1" applyBorder="1" applyAlignment="1">
      <alignment vertical="center" wrapText="1"/>
    </xf>
    <xf numFmtId="43" fontId="12" fillId="0" borderId="1" xfId="2" applyFont="1" applyBorder="1" applyAlignment="1">
      <alignment vertical="center"/>
    </xf>
    <xf numFmtId="0" fontId="11" fillId="0" borderId="1" xfId="1" applyFont="1" applyBorder="1" applyAlignment="1">
      <alignment vertical="center" wrapText="1"/>
    </xf>
    <xf numFmtId="0" fontId="11" fillId="0" borderId="1"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1"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9" fillId="0" borderId="0" xfId="1" applyFont="1" applyAlignment="1">
      <alignment horizontal="left" vertical="center" wrapText="1"/>
    </xf>
    <xf numFmtId="0" fontId="7" fillId="0" borderId="0" xfId="1" applyFont="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3" xfId="7" applyFont="1" applyBorder="1" applyAlignment="1">
      <alignment horizontal="left" vertical="center" wrapText="1"/>
    </xf>
    <xf numFmtId="0" fontId="22" fillId="0" borderId="0" xfId="4" applyFont="1" applyAlignment="1">
      <alignment horizontal="center" vertical="top" wrapText="1"/>
    </xf>
    <xf numFmtId="0" fontId="16" fillId="0" borderId="10" xfId="0" applyFont="1" applyBorder="1" applyAlignment="1">
      <alignment horizontal="center"/>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4" fillId="0" borderId="6" xfId="6" applyFont="1" applyBorder="1" applyAlignment="1">
      <alignment horizontal="center" vertical="center" wrapText="1"/>
    </xf>
    <xf numFmtId="0" fontId="14" fillId="0" borderId="7" xfId="6" applyFont="1" applyBorder="1" applyAlignment="1">
      <alignment horizontal="center" vertical="center" wrapText="1"/>
    </xf>
    <xf numFmtId="0" fontId="14" fillId="0" borderId="8" xfId="6" applyFont="1" applyBorder="1" applyAlignment="1">
      <alignment horizontal="center" vertical="center" wrapText="1"/>
    </xf>
    <xf numFmtId="0" fontId="15" fillId="0" borderId="5" xfId="6" applyFont="1" applyBorder="1" applyAlignment="1">
      <alignment horizontal="center" vertical="top" wrapText="1"/>
    </xf>
    <xf numFmtId="0" fontId="15" fillId="0" borderId="9" xfId="6" applyFont="1" applyBorder="1" applyAlignment="1">
      <alignment horizontal="center" vertical="top" wrapText="1"/>
    </xf>
    <xf numFmtId="0" fontId="25" fillId="0" borderId="10"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5" fillId="0" borderId="0" xfId="6" applyFont="1" applyAlignment="1">
      <alignment horizontal="center" vertical="top" wrapText="1"/>
    </xf>
    <xf numFmtId="0" fontId="30" fillId="0" borderId="6" xfId="4" applyFont="1" applyBorder="1" applyAlignment="1">
      <alignment horizontal="center" vertical="center" wrapText="1"/>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5" fillId="0" borderId="5" xfId="4" applyFont="1" applyBorder="1" applyAlignment="1">
      <alignment horizontal="center" vertical="top" wrapText="1"/>
    </xf>
    <xf numFmtId="0" fontId="15" fillId="0" borderId="9" xfId="4" applyFont="1" applyBorder="1" applyAlignment="1">
      <alignment horizontal="center" vertical="top" wrapText="1"/>
    </xf>
    <xf numFmtId="0" fontId="25" fillId="0" borderId="10" xfId="4" applyFont="1" applyBorder="1" applyAlignment="1">
      <alignment horizontal="center" vertical="top" wrapText="1"/>
    </xf>
    <xf numFmtId="0" fontId="11" fillId="0" borderId="3" xfId="5" applyFont="1" applyBorder="1" applyAlignment="1">
      <alignment horizontal="left" vertical="center" wrapText="1"/>
    </xf>
    <xf numFmtId="0" fontId="19" fillId="0" borderId="0" xfId="4" applyAlignment="1">
      <alignment horizontal="center" vertical="top" wrapText="1"/>
    </xf>
    <xf numFmtId="0" fontId="14" fillId="0" borderId="6" xfId="4" applyFont="1" applyBorder="1" applyAlignment="1">
      <alignment horizontal="center" vertical="center" wrapText="1"/>
    </xf>
    <xf numFmtId="1" fontId="23" fillId="0" borderId="4" xfId="4" applyNumberFormat="1" applyFont="1" applyBorder="1" applyAlignment="1">
      <alignment horizontal="center" vertical="center" shrinkToFit="1"/>
    </xf>
    <xf numFmtId="167" fontId="23" fillId="0" borderId="4" xfId="4" applyNumberFormat="1" applyFont="1" applyBorder="1" applyAlignment="1">
      <alignment horizontal="center" vertical="center" shrinkToFit="1"/>
    </xf>
    <xf numFmtId="2" fontId="23" fillId="0" borderId="4" xfId="4" applyNumberFormat="1" applyFont="1" applyBorder="1" applyAlignment="1">
      <alignment horizontal="center" vertical="center" shrinkToFit="1"/>
    </xf>
    <xf numFmtId="43" fontId="23" fillId="0" borderId="4" xfId="3" applyFont="1" applyBorder="1" applyAlignment="1">
      <alignment horizontal="center" vertical="center" shrinkToFit="1"/>
    </xf>
    <xf numFmtId="167" fontId="24" fillId="0" borderId="4" xfId="4" applyNumberFormat="1" applyFont="1" applyBorder="1" applyAlignment="1">
      <alignment horizontal="center" vertical="center" shrinkToFit="1"/>
    </xf>
    <xf numFmtId="0" fontId="15" fillId="0" borderId="4" xfId="4" applyFont="1" applyBorder="1" applyAlignment="1">
      <alignment horizontal="center" vertical="center" wrapText="1"/>
    </xf>
    <xf numFmtId="2" fontId="24" fillId="0" borderId="4" xfId="4" applyNumberFormat="1" applyFont="1" applyBorder="1" applyAlignment="1">
      <alignment horizontal="center" vertical="center" shrinkToFit="1"/>
    </xf>
    <xf numFmtId="43" fontId="24" fillId="0" borderId="4" xfId="3" applyFont="1" applyBorder="1" applyAlignment="1">
      <alignment horizontal="center" vertical="center" shrinkToFit="1"/>
    </xf>
    <xf numFmtId="1" fontId="24" fillId="0" borderId="4" xfId="4" applyNumberFormat="1" applyFont="1" applyBorder="1" applyAlignment="1">
      <alignment horizontal="center" vertical="center" shrinkToFit="1"/>
    </xf>
    <xf numFmtId="0" fontId="14" fillId="0" borderId="4" xfId="4" applyFont="1" applyBorder="1" applyAlignment="1">
      <alignment horizontal="left" vertical="center" wrapText="1"/>
    </xf>
    <xf numFmtId="0" fontId="8" fillId="0" borderId="0" xfId="0" applyFont="1" applyBorder="1"/>
    <xf numFmtId="0" fontId="5" fillId="2" borderId="0" xfId="1" applyFont="1" applyFill="1" applyBorder="1" applyAlignment="1">
      <alignment horizontal="left" vertical="center"/>
    </xf>
    <xf numFmtId="0" fontId="5" fillId="2" borderId="0" xfId="1" applyFont="1" applyFill="1" applyBorder="1" applyAlignment="1">
      <alignment vertical="center"/>
    </xf>
    <xf numFmtId="0" fontId="7" fillId="0" borderId="0" xfId="0" applyFont="1" applyBorder="1"/>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22" sqref="F22"/>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6" ht="16" x14ac:dyDescent="0.2">
      <c r="A1" s="123" t="s">
        <v>0</v>
      </c>
      <c r="B1" s="123"/>
      <c r="C1" s="123"/>
      <c r="D1" s="123"/>
      <c r="E1" s="123"/>
      <c r="F1" s="123"/>
    </row>
    <row r="2" spans="1:6" ht="16" x14ac:dyDescent="0.2">
      <c r="A2" s="124" t="s">
        <v>1</v>
      </c>
      <c r="B2" s="124"/>
      <c r="C2" s="124"/>
      <c r="D2" s="124"/>
      <c r="E2" s="124"/>
      <c r="F2" s="124"/>
    </row>
    <row r="3" spans="1:6" ht="16" x14ac:dyDescent="0.2">
      <c r="A3" s="2"/>
      <c r="B3" s="3"/>
      <c r="C3" s="3"/>
      <c r="D3" s="4"/>
      <c r="E3" s="5"/>
      <c r="F3" s="5"/>
    </row>
    <row r="4" spans="1:6" s="26" customFormat="1" ht="24" customHeight="1" x14ac:dyDescent="0.25">
      <c r="A4" s="125" t="s">
        <v>2</v>
      </c>
      <c r="B4" s="125"/>
      <c r="C4" s="125"/>
      <c r="D4" s="125"/>
      <c r="E4" s="125"/>
      <c r="F4" s="125"/>
    </row>
    <row r="5" spans="1:6" s="6" customFormat="1" ht="58.5" customHeight="1" x14ac:dyDescent="0.2">
      <c r="A5" s="126" t="s">
        <v>221</v>
      </c>
      <c r="B5" s="126"/>
      <c r="C5" s="126"/>
      <c r="D5" s="126"/>
      <c r="E5" s="126"/>
      <c r="F5" s="126"/>
    </row>
    <row r="6" spans="1:6" s="6" customFormat="1" ht="29" customHeight="1" x14ac:dyDescent="0.2">
      <c r="A6" s="126" t="s">
        <v>228</v>
      </c>
      <c r="B6" s="126"/>
      <c r="C6" s="126"/>
      <c r="D6" s="126"/>
      <c r="E6" s="126"/>
      <c r="F6" s="126"/>
    </row>
    <row r="7" spans="1:6" s="2" customFormat="1" ht="18" customHeight="1" x14ac:dyDescent="0.2">
      <c r="A7" s="7" t="s">
        <v>222</v>
      </c>
      <c r="B7" s="7"/>
      <c r="C7" s="7"/>
      <c r="D7" s="7"/>
      <c r="E7" s="7"/>
      <c r="F7" s="7"/>
    </row>
    <row r="8" spans="1:6" s="2" customFormat="1" ht="18" customHeight="1" x14ac:dyDescent="0.2">
      <c r="A8" s="8" t="s">
        <v>223</v>
      </c>
      <c r="B8" s="10"/>
      <c r="C8" s="10"/>
      <c r="D8" s="10"/>
      <c r="E8" s="10"/>
      <c r="F8" s="10"/>
    </row>
    <row r="9" spans="1:6" s="2" customFormat="1" ht="18" customHeight="1" x14ac:dyDescent="0.2">
      <c r="A9" s="2" t="s">
        <v>224</v>
      </c>
      <c r="B9" s="8"/>
      <c r="C9" s="9"/>
      <c r="D9" s="9"/>
      <c r="E9" s="9"/>
      <c r="F9" s="9"/>
    </row>
    <row r="10" spans="1:6" s="2" customFormat="1" ht="18" customHeight="1" x14ac:dyDescent="0.2">
      <c r="A10" s="8" t="s">
        <v>225</v>
      </c>
      <c r="B10" s="8" t="s">
        <v>229</v>
      </c>
      <c r="C10" s="9"/>
      <c r="D10" s="8" t="s">
        <v>8</v>
      </c>
      <c r="E10" s="9"/>
      <c r="F10" s="9"/>
    </row>
    <row r="11" spans="1:6" s="2" customFormat="1" ht="18" customHeight="1" x14ac:dyDescent="0.2">
      <c r="A11" s="7" t="s">
        <v>218</v>
      </c>
      <c r="B11" s="7"/>
      <c r="C11" s="7"/>
      <c r="D11" s="7"/>
      <c r="E11" s="7"/>
      <c r="F11" s="7"/>
    </row>
    <row r="12" spans="1:6" s="2" customFormat="1" ht="18" customHeight="1" x14ac:dyDescent="0.2">
      <c r="A12" s="8" t="s">
        <v>219</v>
      </c>
      <c r="B12" s="10"/>
      <c r="C12" s="10"/>
      <c r="D12" s="10"/>
      <c r="E12" s="10"/>
      <c r="F12" s="10"/>
    </row>
    <row r="13" spans="1:6" s="2" customFormat="1" ht="18" customHeight="1" x14ac:dyDescent="0.2">
      <c r="A13" s="2" t="s">
        <v>11</v>
      </c>
      <c r="B13" s="8"/>
      <c r="C13" s="9"/>
      <c r="D13" s="9"/>
      <c r="E13" s="9"/>
      <c r="F13" s="9"/>
    </row>
    <row r="14" spans="1:6" s="2" customFormat="1" ht="18" customHeight="1" x14ac:dyDescent="0.2">
      <c r="A14" s="8" t="s">
        <v>220</v>
      </c>
      <c r="B14" s="8"/>
      <c r="C14" s="9"/>
      <c r="D14" s="8" t="s">
        <v>8</v>
      </c>
      <c r="E14" s="9"/>
      <c r="F14" s="9"/>
    </row>
    <row r="15" spans="1:6" s="6" customFormat="1" ht="21" customHeight="1" x14ac:dyDescent="0.2">
      <c r="A15" s="127" t="s">
        <v>226</v>
      </c>
      <c r="B15" s="127"/>
      <c r="C15" s="127"/>
      <c r="D15" s="127"/>
      <c r="E15" s="127"/>
      <c r="F15" s="127"/>
    </row>
    <row r="16" spans="1:6" s="6" customFormat="1" ht="28.5" customHeight="1" x14ac:dyDescent="0.2">
      <c r="A16" s="11" t="s">
        <v>13</v>
      </c>
      <c r="B16" s="11" t="s">
        <v>14</v>
      </c>
      <c r="C16" s="11" t="s">
        <v>15</v>
      </c>
      <c r="D16" s="11" t="s">
        <v>16</v>
      </c>
      <c r="E16" s="11" t="s">
        <v>17</v>
      </c>
      <c r="F16" s="11" t="s">
        <v>18</v>
      </c>
    </row>
    <row r="17" spans="1:6" s="6" customFormat="1" ht="81" customHeight="1" x14ac:dyDescent="0.2">
      <c r="A17" s="12">
        <v>1</v>
      </c>
      <c r="B17" s="13" t="s">
        <v>233</v>
      </c>
      <c r="C17" s="12" t="s">
        <v>19</v>
      </c>
      <c r="D17" s="114">
        <v>353.02</v>
      </c>
      <c r="E17" s="113">
        <v>40000</v>
      </c>
      <c r="F17" s="14">
        <f>+D17*E17</f>
        <v>14120800</v>
      </c>
    </row>
    <row r="18" spans="1:6" s="6" customFormat="1" ht="22.25" customHeight="1" x14ac:dyDescent="0.2">
      <c r="A18" s="122" t="s">
        <v>20</v>
      </c>
      <c r="B18" s="122"/>
      <c r="C18" s="116"/>
      <c r="D18" s="117">
        <f>SUM(D17:D17)</f>
        <v>353.02</v>
      </c>
      <c r="E18" s="15"/>
      <c r="F18" s="15">
        <f>SUM(F17:F17)</f>
        <v>14120800</v>
      </c>
    </row>
    <row r="19" spans="1:6" s="6" customFormat="1" ht="22.25" customHeight="1" x14ac:dyDescent="0.2">
      <c r="A19" s="119" t="s">
        <v>21</v>
      </c>
      <c r="B19" s="119"/>
      <c r="C19" s="118"/>
      <c r="D19" s="114"/>
      <c r="E19" s="14"/>
      <c r="F19" s="14">
        <f>F18*8%</f>
        <v>1129664</v>
      </c>
    </row>
    <row r="20" spans="1:6" s="6" customFormat="1" ht="22.25" customHeight="1" x14ac:dyDescent="0.2">
      <c r="A20" s="120" t="s">
        <v>22</v>
      </c>
      <c r="B20" s="120"/>
      <c r="C20" s="16"/>
      <c r="D20" s="17"/>
      <c r="E20" s="18"/>
      <c r="F20" s="18">
        <f>ROUND(F18+F19,0)</f>
        <v>15250464</v>
      </c>
    </row>
    <row r="21" spans="1:6" s="6" customFormat="1" ht="26.75" customHeight="1" x14ac:dyDescent="0.2">
      <c r="A21" s="85" t="s">
        <v>200</v>
      </c>
      <c r="B21" s="84" t="s">
        <v>239</v>
      </c>
      <c r="C21" s="83"/>
      <c r="D21" s="83"/>
      <c r="E21" s="83"/>
      <c r="F21" s="83"/>
    </row>
    <row r="22" spans="1:6" s="6" customFormat="1" ht="16" x14ac:dyDescent="0.2">
      <c r="A22" s="19" t="s">
        <v>23</v>
      </c>
      <c r="B22" s="20"/>
      <c r="C22" s="20"/>
      <c r="D22" s="20"/>
      <c r="E22" s="20"/>
      <c r="F22" s="20"/>
    </row>
    <row r="23" spans="1:6" s="6" customFormat="1" ht="21.5" customHeight="1" x14ac:dyDescent="0.2">
      <c r="A23" s="21" t="s">
        <v>24</v>
      </c>
      <c r="B23" s="22"/>
      <c r="C23" s="22"/>
      <c r="D23" s="22"/>
      <c r="E23" s="22"/>
      <c r="F23" s="22"/>
    </row>
    <row r="24" spans="1:6" s="6" customFormat="1" ht="16" x14ac:dyDescent="0.2">
      <c r="A24" s="23"/>
      <c r="B24" s="23" t="s">
        <v>25</v>
      </c>
      <c r="C24" s="121" t="s">
        <v>26</v>
      </c>
      <c r="D24" s="121"/>
      <c r="E24" s="121"/>
      <c r="F24" s="121"/>
    </row>
    <row r="27" spans="1:6" x14ac:dyDescent="0.2">
      <c r="E27" s="24"/>
      <c r="F27" s="25"/>
    </row>
    <row r="28" spans="1:6" x14ac:dyDescent="0.2">
      <c r="F28" s="25"/>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topLeftCell="A4" workbookViewId="0">
      <selection activeCell="A3" sqref="A3:F27"/>
    </sheetView>
  </sheetViews>
  <sheetFormatPr baseColWidth="10" defaultColWidth="14.3984375" defaultRowHeight="13" x14ac:dyDescent="0.15"/>
  <cols>
    <col min="1" max="1" width="12.3984375" customWidth="1"/>
    <col min="2" max="2" width="17.19921875" customWidth="1"/>
    <col min="3" max="3" width="49.19921875" customWidth="1"/>
    <col min="4" max="4" width="13.19921875" customWidth="1"/>
    <col min="5" max="5" width="21.3984375" style="75" customWidth="1"/>
    <col min="6" max="6" width="20.19921875" customWidth="1"/>
  </cols>
  <sheetData>
    <row r="1" spans="1:7" ht="32.25" customHeight="1" x14ac:dyDescent="0.15">
      <c r="A1" s="130" t="s">
        <v>197</v>
      </c>
      <c r="B1" s="131"/>
      <c r="C1" s="131"/>
      <c r="D1" s="131"/>
      <c r="E1" s="131"/>
      <c r="F1" s="131"/>
    </row>
    <row r="2" spans="1:7" ht="15.75" customHeight="1" x14ac:dyDescent="0.15">
      <c r="A2" s="132"/>
      <c r="B2" s="132"/>
      <c r="C2" s="132"/>
      <c r="D2" s="136" t="s">
        <v>230</v>
      </c>
      <c r="E2" s="136"/>
      <c r="F2" s="136"/>
    </row>
    <row r="3" spans="1:7" ht="23" x14ac:dyDescent="0.15">
      <c r="A3" s="133" t="s">
        <v>123</v>
      </c>
      <c r="B3" s="133"/>
      <c r="C3" s="133"/>
      <c r="D3" s="133"/>
      <c r="E3" s="133"/>
      <c r="F3" s="133"/>
    </row>
    <row r="4" spans="1:7" ht="49" customHeight="1" x14ac:dyDescent="0.15">
      <c r="A4" s="134"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34"/>
      <c r="C4" s="134"/>
      <c r="D4" s="134"/>
      <c r="E4" s="134"/>
      <c r="F4" s="134"/>
    </row>
    <row r="5" spans="1:7" ht="24" customHeight="1" x14ac:dyDescent="0.15">
      <c r="A5" s="126" t="s">
        <v>231</v>
      </c>
      <c r="B5" s="126"/>
      <c r="C5" s="126"/>
      <c r="D5" s="126"/>
      <c r="E5" s="126"/>
      <c r="F5" s="126"/>
    </row>
    <row r="6" spans="1:7" ht="27" customHeight="1" x14ac:dyDescent="0.15">
      <c r="A6" s="7" t="s">
        <v>222</v>
      </c>
      <c r="B6" s="7"/>
      <c r="C6" s="7"/>
      <c r="D6" s="7"/>
      <c r="E6" s="7"/>
      <c r="F6" s="7"/>
    </row>
    <row r="7" spans="1:7" ht="19" customHeight="1" x14ac:dyDescent="0.2">
      <c r="A7" s="8" t="s">
        <v>223</v>
      </c>
      <c r="B7" s="10"/>
      <c r="C7" s="10"/>
      <c r="D7" s="10"/>
      <c r="E7" s="171"/>
      <c r="F7" s="171"/>
    </row>
    <row r="8" spans="1:7" ht="16" x14ac:dyDescent="0.2">
      <c r="A8" s="2" t="s">
        <v>224</v>
      </c>
      <c r="B8" s="8"/>
      <c r="C8" s="9"/>
      <c r="D8" s="9"/>
      <c r="E8" s="172"/>
      <c r="F8" s="172"/>
    </row>
    <row r="9" spans="1:7" ht="16" x14ac:dyDescent="0.15">
      <c r="A9" s="8" t="s">
        <v>232</v>
      </c>
      <c r="B9" s="8"/>
      <c r="C9" s="9"/>
      <c r="D9" s="8" t="s">
        <v>8</v>
      </c>
      <c r="E9" s="172"/>
      <c r="F9" s="172"/>
    </row>
    <row r="10" spans="1:7" ht="16" x14ac:dyDescent="0.15">
      <c r="A10" s="7" t="s">
        <v>218</v>
      </c>
      <c r="B10" s="7"/>
      <c r="C10" s="7"/>
      <c r="D10" s="7"/>
      <c r="E10" s="173"/>
      <c r="F10" s="173"/>
    </row>
    <row r="11" spans="1:7" ht="16" x14ac:dyDescent="0.2">
      <c r="A11" s="8" t="s">
        <v>219</v>
      </c>
      <c r="B11" s="115"/>
      <c r="C11" s="115"/>
      <c r="D11" s="115"/>
      <c r="E11" s="174"/>
      <c r="F11" s="174"/>
    </row>
    <row r="12" spans="1:7" ht="16" x14ac:dyDescent="0.2">
      <c r="A12" s="2" t="s">
        <v>11</v>
      </c>
      <c r="B12" s="8"/>
      <c r="C12" s="9"/>
      <c r="D12" s="9"/>
      <c r="E12" s="9"/>
      <c r="F12" s="9"/>
    </row>
    <row r="13" spans="1:7" ht="16" x14ac:dyDescent="0.15">
      <c r="A13" s="8" t="s">
        <v>220</v>
      </c>
      <c r="B13" s="8"/>
      <c r="C13" s="9"/>
      <c r="D13" s="8" t="s">
        <v>8</v>
      </c>
      <c r="E13" s="9"/>
      <c r="F13" s="9"/>
    </row>
    <row r="14" spans="1:7" ht="42" customHeight="1" x14ac:dyDescent="0.15">
      <c r="A14" s="135" t="s">
        <v>227</v>
      </c>
      <c r="B14" s="135"/>
      <c r="C14" s="135"/>
      <c r="D14" s="135"/>
      <c r="E14" s="135"/>
      <c r="F14" s="135"/>
    </row>
    <row r="15" spans="1:7" ht="16" customHeight="1" x14ac:dyDescent="0.15">
      <c r="A15" s="38" t="s">
        <v>13</v>
      </c>
      <c r="B15" s="38" t="s">
        <v>193</v>
      </c>
      <c r="C15" s="38" t="s">
        <v>14</v>
      </c>
      <c r="D15" s="39" t="s">
        <v>15</v>
      </c>
      <c r="E15" s="73" t="s">
        <v>194</v>
      </c>
      <c r="F15" s="39" t="s">
        <v>195</v>
      </c>
    </row>
    <row r="16" spans="1:7" s="27" customFormat="1" ht="51" x14ac:dyDescent="0.15">
      <c r="A16" s="161">
        <v>1</v>
      </c>
      <c r="B16" s="162">
        <v>46039</v>
      </c>
      <c r="C16" s="170" t="s">
        <v>238</v>
      </c>
      <c r="D16" s="163" t="s">
        <v>19</v>
      </c>
      <c r="E16" s="164">
        <v>69.040000000000006</v>
      </c>
      <c r="F16" s="161" t="s">
        <v>234</v>
      </c>
      <c r="G16" s="61"/>
    </row>
    <row r="17" spans="1:8" s="27" customFormat="1" ht="51" x14ac:dyDescent="0.15">
      <c r="A17" s="161">
        <v>2</v>
      </c>
      <c r="B17" s="162">
        <v>46039</v>
      </c>
      <c r="C17" s="170" t="s">
        <v>238</v>
      </c>
      <c r="D17" s="163" t="s">
        <v>19</v>
      </c>
      <c r="E17" s="164">
        <v>69.599999999999994</v>
      </c>
      <c r="F17" s="161" t="s">
        <v>235</v>
      </c>
      <c r="G17" s="61"/>
    </row>
    <row r="18" spans="1:8" s="27" customFormat="1" ht="51" x14ac:dyDescent="0.15">
      <c r="A18" s="161">
        <v>3</v>
      </c>
      <c r="B18" s="162">
        <v>46039</v>
      </c>
      <c r="C18" s="170" t="s">
        <v>238</v>
      </c>
      <c r="D18" s="163" t="s">
        <v>19</v>
      </c>
      <c r="E18" s="164">
        <v>55.8</v>
      </c>
      <c r="F18" s="161" t="s">
        <v>236</v>
      </c>
      <c r="G18" s="61"/>
    </row>
    <row r="19" spans="1:8" s="27" customFormat="1" ht="51" x14ac:dyDescent="0.15">
      <c r="A19" s="161">
        <v>4</v>
      </c>
      <c r="B19" s="162">
        <v>46039</v>
      </c>
      <c r="C19" s="170" t="s">
        <v>238</v>
      </c>
      <c r="D19" s="163" t="s">
        <v>19</v>
      </c>
      <c r="E19" s="164">
        <v>34.799999999999997</v>
      </c>
      <c r="F19" s="161" t="s">
        <v>237</v>
      </c>
      <c r="G19" s="61"/>
    </row>
    <row r="20" spans="1:8" s="27" customFormat="1" ht="51" x14ac:dyDescent="0.15">
      <c r="A20" s="161">
        <v>5</v>
      </c>
      <c r="B20" s="162">
        <v>46046</v>
      </c>
      <c r="C20" s="170" t="s">
        <v>238</v>
      </c>
      <c r="D20" s="163" t="s">
        <v>19</v>
      </c>
      <c r="E20" s="164">
        <v>34.799999999999997</v>
      </c>
      <c r="F20" s="161" t="s">
        <v>235</v>
      </c>
      <c r="G20" s="61"/>
    </row>
    <row r="21" spans="1:8" s="27" customFormat="1" ht="51" x14ac:dyDescent="0.15">
      <c r="A21" s="161">
        <v>6</v>
      </c>
      <c r="B21" s="162">
        <v>46046</v>
      </c>
      <c r="C21" s="170" t="s">
        <v>238</v>
      </c>
      <c r="D21" s="163" t="s">
        <v>19</v>
      </c>
      <c r="E21" s="164">
        <v>37.200000000000003</v>
      </c>
      <c r="F21" s="161" t="s">
        <v>236</v>
      </c>
      <c r="G21" s="61"/>
    </row>
    <row r="22" spans="1:8" s="27" customFormat="1" ht="51" x14ac:dyDescent="0.15">
      <c r="A22" s="161">
        <v>7</v>
      </c>
      <c r="B22" s="162">
        <v>46046</v>
      </c>
      <c r="C22" s="170" t="s">
        <v>238</v>
      </c>
      <c r="D22" s="163" t="s">
        <v>19</v>
      </c>
      <c r="E22" s="164">
        <v>51.78</v>
      </c>
      <c r="F22" s="161" t="s">
        <v>234</v>
      </c>
      <c r="G22" s="61"/>
    </row>
    <row r="23" spans="1:8" s="80" customFormat="1" ht="17" customHeight="1" x14ac:dyDescent="0.15">
      <c r="A23" s="161"/>
      <c r="B23" s="165" t="s">
        <v>198</v>
      </c>
      <c r="C23" s="166"/>
      <c r="D23" s="167"/>
      <c r="E23" s="168">
        <f>SUM(E16:E22)</f>
        <v>353.02</v>
      </c>
      <c r="F23" s="169"/>
      <c r="G23" s="81"/>
    </row>
    <row r="24" spans="1:8" x14ac:dyDescent="0.15">
      <c r="A24" s="137"/>
      <c r="B24" s="137"/>
      <c r="C24" s="137"/>
      <c r="D24" s="137"/>
      <c r="E24" s="137"/>
      <c r="F24" s="137"/>
    </row>
    <row r="25" spans="1:8" ht="40" customHeight="1" x14ac:dyDescent="0.15">
      <c r="A25" s="129" t="s">
        <v>122</v>
      </c>
      <c r="B25" s="129"/>
      <c r="C25" s="129"/>
      <c r="D25" s="129"/>
      <c r="E25" s="129"/>
      <c r="F25" s="129"/>
      <c r="G25" s="82"/>
      <c r="H25" s="82"/>
    </row>
    <row r="26" spans="1:8" ht="21" customHeight="1" x14ac:dyDescent="0.15">
      <c r="A26" s="48" t="s">
        <v>24</v>
      </c>
      <c r="B26" s="49"/>
      <c r="C26" s="49"/>
      <c r="D26" s="49"/>
      <c r="E26" s="49"/>
      <c r="F26" s="50"/>
      <c r="G26" s="51"/>
      <c r="H26" s="51"/>
    </row>
    <row r="27" spans="1:8" ht="16" x14ac:dyDescent="0.15">
      <c r="A27" s="128" t="s">
        <v>25</v>
      </c>
      <c r="B27" s="128"/>
      <c r="C27" s="128"/>
      <c r="D27" s="52"/>
      <c r="E27" s="52" t="s">
        <v>26</v>
      </c>
      <c r="F27" s="52"/>
      <c r="H27" s="52"/>
    </row>
    <row r="28" spans="1:8" x14ac:dyDescent="0.15">
      <c r="A28" s="27"/>
      <c r="B28" s="27"/>
      <c r="C28" s="27"/>
      <c r="D28" s="27"/>
      <c r="E28" s="27"/>
      <c r="F28" s="27"/>
      <c r="G28" s="27"/>
      <c r="H28" s="27"/>
    </row>
  </sheetData>
  <mergeCells count="10">
    <mergeCell ref="A27:C27"/>
    <mergeCell ref="A25:F25"/>
    <mergeCell ref="A1:F1"/>
    <mergeCell ref="A2:C2"/>
    <mergeCell ref="A3:F3"/>
    <mergeCell ref="A4:F4"/>
    <mergeCell ref="A14:F14"/>
    <mergeCell ref="D2:F2"/>
    <mergeCell ref="A5:F5"/>
    <mergeCell ref="A24:F24"/>
  </mergeCells>
  <phoneticPr fontId="37" type="noConversion"/>
  <pageMargins left="0.7" right="0.7" top="0.75" bottom="0.75" header="0.3" footer="0.3"/>
  <pageSetup paperSize="9" scale="74"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28F4D-CA4B-A340-B2F1-C02995140384}">
  <dimension ref="A1"/>
  <sheetViews>
    <sheetView workbookViewId="0"/>
  </sheetViews>
  <sheetFormatPr baseColWidth="10" defaultRowHeight="13" x14ac:dyDescent="0.15"/>
  <sheetData/>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7" ht="25.5" customHeight="1" x14ac:dyDescent="0.15">
      <c r="A1" s="138" t="s">
        <v>27</v>
      </c>
      <c r="B1" s="138"/>
      <c r="C1" s="138"/>
      <c r="D1" s="138"/>
      <c r="E1" s="138"/>
      <c r="F1" s="138"/>
      <c r="G1" s="138"/>
    </row>
    <row r="2" spans="1:7" ht="17" customHeight="1" x14ac:dyDescent="0.15">
      <c r="A2" s="139"/>
      <c r="B2" s="139"/>
      <c r="C2" s="139"/>
      <c r="D2" s="87"/>
      <c r="E2" s="140" t="s">
        <v>201</v>
      </c>
      <c r="F2" s="140"/>
      <c r="G2" s="140"/>
    </row>
    <row r="3" spans="1:7" ht="20" customHeight="1" x14ac:dyDescent="0.15">
      <c r="A3" s="141" t="s">
        <v>123</v>
      </c>
      <c r="B3" s="141"/>
      <c r="C3" s="141"/>
      <c r="D3" s="141"/>
      <c r="E3" s="141"/>
      <c r="F3" s="141"/>
      <c r="G3" s="141"/>
    </row>
    <row r="4" spans="1:7" ht="47.25" customHeight="1" x14ac:dyDescent="0.15">
      <c r="A4" s="142" t="str">
        <f>'Cầu Văn Úc - KCN Đồ Sơn'!A4:F4</f>
        <v>Căn cứ vào hợp đồng số 1001/2026/HĐNT/AT-ĐS ký ngày 10 tháng 01 năm 2026 về việc thuê bốc xúc vận chuyển giữa  CÔNG TY TNHH THƯƠNG MẠI DỊCH VỤ XÂY DỰNG VÀ VẬN TẢI ANH THƯ VỚI CÔNG TY TNHH XÂY DỰNG ĐỊNH SƠN</v>
      </c>
      <c r="B4" s="142"/>
      <c r="C4" s="142"/>
      <c r="D4" s="142"/>
      <c r="E4" s="142"/>
      <c r="F4" s="142"/>
      <c r="G4" s="142"/>
    </row>
    <row r="5" spans="1:7" ht="9" customHeight="1" x14ac:dyDescent="0.2">
      <c r="A5" s="88"/>
      <c r="B5" s="88"/>
      <c r="C5" s="88"/>
      <c r="D5" s="88"/>
      <c r="E5" s="88"/>
      <c r="F5" s="89"/>
      <c r="G5" s="89"/>
    </row>
    <row r="6" spans="1:7" ht="15" customHeight="1" x14ac:dyDescent="0.15">
      <c r="A6" s="7" t="s">
        <v>4</v>
      </c>
      <c r="B6" s="7"/>
      <c r="C6" s="7"/>
      <c r="D6" s="7"/>
      <c r="E6" s="7"/>
      <c r="F6" s="7"/>
      <c r="G6" s="89"/>
    </row>
    <row r="7" spans="1:7" ht="15" customHeight="1" x14ac:dyDescent="0.15">
      <c r="A7" s="8" t="s">
        <v>5</v>
      </c>
      <c r="B7" s="9"/>
      <c r="C7" s="9"/>
      <c r="D7" s="9"/>
      <c r="E7" s="9"/>
      <c r="F7" s="9"/>
      <c r="G7" s="89"/>
    </row>
    <row r="8" spans="1:7" ht="15" customHeight="1" x14ac:dyDescent="0.2">
      <c r="A8" s="2" t="s">
        <v>6</v>
      </c>
      <c r="B8" s="8"/>
      <c r="C8" s="9"/>
      <c r="D8" s="9"/>
      <c r="E8" s="9"/>
      <c r="F8" s="9"/>
      <c r="G8" s="90"/>
    </row>
    <row r="9" spans="1:7" ht="15" customHeight="1" x14ac:dyDescent="0.15">
      <c r="A9" s="8" t="s">
        <v>7</v>
      </c>
      <c r="B9" s="8"/>
      <c r="C9" s="9"/>
      <c r="D9" s="8" t="s">
        <v>8</v>
      </c>
      <c r="E9" s="9"/>
      <c r="F9" s="9"/>
      <c r="G9" s="89"/>
    </row>
    <row r="10" spans="1:7" ht="15" customHeight="1" x14ac:dyDescent="0.15">
      <c r="A10" s="7" t="s">
        <v>213</v>
      </c>
      <c r="B10" s="7"/>
      <c r="C10" s="7"/>
      <c r="D10" s="7"/>
      <c r="E10" s="7"/>
      <c r="F10" s="7"/>
      <c r="G10" s="90"/>
    </row>
    <row r="11" spans="1:7" ht="15" customHeight="1" x14ac:dyDescent="0.2">
      <c r="A11" s="8" t="s">
        <v>214</v>
      </c>
      <c r="B11" s="10"/>
      <c r="C11" s="10"/>
      <c r="D11" s="10"/>
      <c r="E11" s="10"/>
      <c r="F11" s="10"/>
      <c r="G11" s="89"/>
    </row>
    <row r="12" spans="1:7" ht="15" customHeight="1" x14ac:dyDescent="0.2">
      <c r="A12" s="2" t="s">
        <v>215</v>
      </c>
      <c r="B12" s="8"/>
      <c r="C12" s="9"/>
      <c r="D12" s="9"/>
      <c r="E12" s="9"/>
      <c r="F12" s="9"/>
      <c r="G12" s="90"/>
    </row>
    <row r="13" spans="1:7" ht="15" customHeight="1" x14ac:dyDescent="0.15">
      <c r="A13" s="8" t="s">
        <v>216</v>
      </c>
      <c r="B13" s="8"/>
      <c r="C13" s="9"/>
      <c r="D13" s="8" t="s">
        <v>8</v>
      </c>
      <c r="E13" s="9"/>
      <c r="F13" s="9"/>
      <c r="G13" s="90"/>
    </row>
    <row r="14" spans="1:7" ht="36.75" customHeight="1" x14ac:dyDescent="0.15">
      <c r="A14" s="135" t="s">
        <v>203</v>
      </c>
      <c r="B14" s="135"/>
      <c r="C14" s="135"/>
      <c r="D14" s="135"/>
      <c r="E14" s="135"/>
      <c r="F14" s="135"/>
      <c r="G14" s="135"/>
    </row>
    <row r="15" spans="1:7" ht="46.25" customHeight="1" x14ac:dyDescent="0.15">
      <c r="A15" s="91" t="s">
        <v>13</v>
      </c>
      <c r="B15" s="91" t="s">
        <v>30</v>
      </c>
      <c r="C15" s="91" t="s">
        <v>31</v>
      </c>
      <c r="D15" s="92" t="s">
        <v>34</v>
      </c>
      <c r="E15" s="92" t="s">
        <v>35</v>
      </c>
      <c r="F15" s="92" t="s">
        <v>36</v>
      </c>
      <c r="G15" s="91" t="s">
        <v>37</v>
      </c>
    </row>
    <row r="16" spans="1:7" ht="17" customHeight="1" x14ac:dyDescent="0.15">
      <c r="A16" s="93">
        <v>1</v>
      </c>
      <c r="B16" s="94">
        <v>45975</v>
      </c>
      <c r="C16" s="95" t="s">
        <v>141</v>
      </c>
      <c r="D16" s="96">
        <v>10.86</v>
      </c>
      <c r="E16" s="93">
        <v>0</v>
      </c>
      <c r="F16" s="96">
        <v>10.86</v>
      </c>
      <c r="G16" s="143" t="s">
        <v>41</v>
      </c>
    </row>
    <row r="17" spans="1:7" ht="17" customHeight="1" x14ac:dyDescent="0.15">
      <c r="A17" s="93">
        <v>2</v>
      </c>
      <c r="B17" s="94">
        <v>45975</v>
      </c>
      <c r="C17" s="95" t="s">
        <v>141</v>
      </c>
      <c r="D17" s="96">
        <v>10.86</v>
      </c>
      <c r="E17" s="93">
        <v>0</v>
      </c>
      <c r="F17" s="96">
        <v>10.86</v>
      </c>
      <c r="G17" s="144"/>
    </row>
    <row r="18" spans="1:7" ht="17.75" customHeight="1" x14ac:dyDescent="0.15">
      <c r="A18" s="93">
        <v>3</v>
      </c>
      <c r="B18" s="94">
        <v>45975</v>
      </c>
      <c r="C18" s="95" t="s">
        <v>141</v>
      </c>
      <c r="D18" s="96">
        <v>10.86</v>
      </c>
      <c r="E18" s="93">
        <v>0</v>
      </c>
      <c r="F18" s="96">
        <v>10.86</v>
      </c>
      <c r="G18" s="144"/>
    </row>
    <row r="19" spans="1:7" ht="17.75" customHeight="1" x14ac:dyDescent="0.15">
      <c r="A19" s="93">
        <v>4</v>
      </c>
      <c r="B19" s="94">
        <v>45975</v>
      </c>
      <c r="C19" s="95" t="s">
        <v>144</v>
      </c>
      <c r="D19" s="96">
        <v>11.48</v>
      </c>
      <c r="E19" s="93">
        <v>0</v>
      </c>
      <c r="F19" s="96">
        <v>11.48</v>
      </c>
      <c r="G19" s="144"/>
    </row>
    <row r="20" spans="1:7" ht="17.75" customHeight="1" x14ac:dyDescent="0.15">
      <c r="A20" s="93">
        <v>5</v>
      </c>
      <c r="B20" s="94">
        <v>45975</v>
      </c>
      <c r="C20" s="95" t="s">
        <v>146</v>
      </c>
      <c r="D20" s="97">
        <v>11.8</v>
      </c>
      <c r="E20" s="93">
        <v>0</v>
      </c>
      <c r="F20" s="97">
        <v>11.8</v>
      </c>
      <c r="G20" s="144"/>
    </row>
    <row r="21" spans="1:7" ht="17.75" customHeight="1" x14ac:dyDescent="0.15">
      <c r="A21" s="93">
        <v>6</v>
      </c>
      <c r="B21" s="94">
        <v>45975</v>
      </c>
      <c r="C21" s="95" t="s">
        <v>139</v>
      </c>
      <c r="D21" s="96">
        <v>12.15</v>
      </c>
      <c r="E21" s="93">
        <v>0</v>
      </c>
      <c r="F21" s="96">
        <v>12.15</v>
      </c>
      <c r="G21" s="144"/>
    </row>
    <row r="22" spans="1:7" ht="17.75" customHeight="1" x14ac:dyDescent="0.15">
      <c r="A22" s="93">
        <v>7</v>
      </c>
      <c r="B22" s="94">
        <v>45975</v>
      </c>
      <c r="C22" s="95" t="s">
        <v>82</v>
      </c>
      <c r="D22" s="96">
        <v>11.74</v>
      </c>
      <c r="E22" s="93">
        <v>0</v>
      </c>
      <c r="F22" s="96">
        <v>11.74</v>
      </c>
      <c r="G22" s="144"/>
    </row>
    <row r="23" spans="1:7" ht="17.75" customHeight="1" x14ac:dyDescent="0.15">
      <c r="A23" s="93">
        <v>8</v>
      </c>
      <c r="B23" s="94">
        <v>45975</v>
      </c>
      <c r="C23" s="95" t="s">
        <v>70</v>
      </c>
      <c r="D23" s="96">
        <v>12.73</v>
      </c>
      <c r="E23" s="93">
        <v>0</v>
      </c>
      <c r="F23" s="96">
        <v>12.73</v>
      </c>
      <c r="G23" s="144"/>
    </row>
    <row r="24" spans="1:7" ht="17.75" customHeight="1" x14ac:dyDescent="0.15">
      <c r="A24" s="93">
        <v>9</v>
      </c>
      <c r="B24" s="94">
        <v>45975</v>
      </c>
      <c r="C24" s="95" t="s">
        <v>139</v>
      </c>
      <c r="D24" s="96">
        <v>12.15</v>
      </c>
      <c r="E24" s="93">
        <v>0</v>
      </c>
      <c r="F24" s="96">
        <v>12.15</v>
      </c>
      <c r="G24" s="144"/>
    </row>
    <row r="25" spans="1:7" ht="17.75" customHeight="1" x14ac:dyDescent="0.15">
      <c r="A25" s="93">
        <v>10</v>
      </c>
      <c r="B25" s="94">
        <v>45975</v>
      </c>
      <c r="C25" s="95" t="s">
        <v>144</v>
      </c>
      <c r="D25" s="96">
        <v>11.48</v>
      </c>
      <c r="E25" s="93">
        <v>0</v>
      </c>
      <c r="F25" s="96">
        <v>11.48</v>
      </c>
      <c r="G25" s="144"/>
    </row>
    <row r="26" spans="1:7" ht="17.75" customHeight="1" x14ac:dyDescent="0.15">
      <c r="A26" s="93">
        <v>11</v>
      </c>
      <c r="B26" s="94">
        <v>45975</v>
      </c>
      <c r="C26" s="95" t="s">
        <v>146</v>
      </c>
      <c r="D26" s="97">
        <v>11.8</v>
      </c>
      <c r="E26" s="93">
        <v>0</v>
      </c>
      <c r="F26" s="97">
        <v>11.8</v>
      </c>
      <c r="G26" s="144"/>
    </row>
    <row r="27" spans="1:7" ht="18" customHeight="1" x14ac:dyDescent="0.15">
      <c r="A27" s="93">
        <v>12</v>
      </c>
      <c r="B27" s="94">
        <v>45975</v>
      </c>
      <c r="C27" s="95" t="s">
        <v>139</v>
      </c>
      <c r="D27" s="96">
        <v>12.15</v>
      </c>
      <c r="E27" s="93">
        <v>0</v>
      </c>
      <c r="F27" s="96">
        <v>12.15</v>
      </c>
      <c r="G27" s="144"/>
    </row>
    <row r="28" spans="1:7" ht="17.75" customHeight="1" x14ac:dyDescent="0.15">
      <c r="A28" s="93">
        <v>13</v>
      </c>
      <c r="B28" s="94">
        <v>45975</v>
      </c>
      <c r="C28" s="95" t="s">
        <v>141</v>
      </c>
      <c r="D28" s="96">
        <v>10.86</v>
      </c>
      <c r="E28" s="93">
        <v>0</v>
      </c>
      <c r="F28" s="96">
        <v>10.86</v>
      </c>
      <c r="G28" s="144"/>
    </row>
    <row r="29" spans="1:7" ht="17.75" customHeight="1" x14ac:dyDescent="0.15">
      <c r="A29" s="93">
        <v>14</v>
      </c>
      <c r="B29" s="94">
        <v>45975</v>
      </c>
      <c r="C29" s="95" t="s">
        <v>146</v>
      </c>
      <c r="D29" s="97">
        <v>11.8</v>
      </c>
      <c r="E29" s="93">
        <v>0</v>
      </c>
      <c r="F29" s="97">
        <v>11.8</v>
      </c>
      <c r="G29" s="144"/>
    </row>
    <row r="30" spans="1:7" ht="17.75" customHeight="1" x14ac:dyDescent="0.15">
      <c r="A30" s="93">
        <v>15</v>
      </c>
      <c r="B30" s="94">
        <v>45975</v>
      </c>
      <c r="C30" s="95" t="s">
        <v>70</v>
      </c>
      <c r="D30" s="96">
        <v>12.73</v>
      </c>
      <c r="E30" s="93">
        <v>0</v>
      </c>
      <c r="F30" s="96">
        <v>12.73</v>
      </c>
      <c r="G30" s="144"/>
    </row>
    <row r="31" spans="1:7" ht="17.75" customHeight="1" x14ac:dyDescent="0.15">
      <c r="A31" s="93">
        <v>16</v>
      </c>
      <c r="B31" s="94">
        <v>45975</v>
      </c>
      <c r="C31" s="95" t="s">
        <v>144</v>
      </c>
      <c r="D31" s="96">
        <v>11.48</v>
      </c>
      <c r="E31" s="93">
        <v>0</v>
      </c>
      <c r="F31" s="96">
        <v>11.48</v>
      </c>
      <c r="G31" s="144"/>
    </row>
    <row r="32" spans="1:7" ht="17.75" customHeight="1" x14ac:dyDescent="0.15">
      <c r="A32" s="93">
        <v>17</v>
      </c>
      <c r="B32" s="94">
        <v>45975</v>
      </c>
      <c r="C32" s="95" t="s">
        <v>144</v>
      </c>
      <c r="D32" s="96">
        <v>11.48</v>
      </c>
      <c r="E32" s="93">
        <v>0</v>
      </c>
      <c r="F32" s="96">
        <v>11.48</v>
      </c>
      <c r="G32" s="144"/>
    </row>
    <row r="33" spans="1:7" ht="17.75" customHeight="1" x14ac:dyDescent="0.15">
      <c r="A33" s="93">
        <v>18</v>
      </c>
      <c r="B33" s="94">
        <v>45975</v>
      </c>
      <c r="C33" s="95" t="s">
        <v>204</v>
      </c>
      <c r="D33" s="96">
        <v>12.65</v>
      </c>
      <c r="E33" s="93">
        <v>0</v>
      </c>
      <c r="F33" s="96">
        <v>12.65</v>
      </c>
      <c r="G33" s="144"/>
    </row>
    <row r="34" spans="1:7" ht="17.75" customHeight="1" x14ac:dyDescent="0.15">
      <c r="A34" s="93">
        <v>19</v>
      </c>
      <c r="B34" s="94">
        <v>45975</v>
      </c>
      <c r="C34" s="95" t="s">
        <v>141</v>
      </c>
      <c r="D34" s="96">
        <v>10.86</v>
      </c>
      <c r="E34" s="93">
        <v>0</v>
      </c>
      <c r="F34" s="96">
        <v>10.86</v>
      </c>
      <c r="G34" s="144"/>
    </row>
    <row r="35" spans="1:7" ht="17.75" customHeight="1" x14ac:dyDescent="0.15">
      <c r="A35" s="93">
        <v>20</v>
      </c>
      <c r="B35" s="94">
        <v>45975</v>
      </c>
      <c r="C35" s="95" t="s">
        <v>146</v>
      </c>
      <c r="D35" s="96">
        <v>11.8</v>
      </c>
      <c r="E35" s="93">
        <v>0</v>
      </c>
      <c r="F35" s="96">
        <v>11.8</v>
      </c>
      <c r="G35" s="144"/>
    </row>
    <row r="36" spans="1:7" ht="18" customHeight="1" x14ac:dyDescent="0.15">
      <c r="A36" s="93">
        <v>21</v>
      </c>
      <c r="B36" s="94">
        <v>45975</v>
      </c>
      <c r="C36" s="95" t="s">
        <v>139</v>
      </c>
      <c r="D36" s="96">
        <v>12.15</v>
      </c>
      <c r="E36" s="93">
        <v>0</v>
      </c>
      <c r="F36" s="96">
        <v>12.15</v>
      </c>
      <c r="G36" s="144"/>
    </row>
    <row r="37" spans="1:7" ht="17.75" customHeight="1" x14ac:dyDescent="0.15">
      <c r="A37" s="93">
        <v>22</v>
      </c>
      <c r="B37" s="94">
        <v>45975</v>
      </c>
      <c r="C37" s="95" t="s">
        <v>55</v>
      </c>
      <c r="D37" s="96">
        <v>18.39</v>
      </c>
      <c r="E37" s="93">
        <v>0</v>
      </c>
      <c r="F37" s="96">
        <v>18.39</v>
      </c>
      <c r="G37" s="144"/>
    </row>
    <row r="38" spans="1:7" ht="17.75" customHeight="1" x14ac:dyDescent="0.15">
      <c r="A38" s="93">
        <v>23</v>
      </c>
      <c r="B38" s="94">
        <v>45975</v>
      </c>
      <c r="C38" s="95" t="s">
        <v>55</v>
      </c>
      <c r="D38" s="96">
        <v>18.39</v>
      </c>
      <c r="E38" s="93">
        <v>0</v>
      </c>
      <c r="F38" s="96">
        <v>18.39</v>
      </c>
      <c r="G38" s="144"/>
    </row>
    <row r="39" spans="1:7" ht="17.75" customHeight="1" x14ac:dyDescent="0.15">
      <c r="A39" s="93">
        <v>24</v>
      </c>
      <c r="B39" s="94">
        <v>45975</v>
      </c>
      <c r="C39" s="95" t="s">
        <v>139</v>
      </c>
      <c r="D39" s="96">
        <v>12.15</v>
      </c>
      <c r="E39" s="93">
        <v>0</v>
      </c>
      <c r="F39" s="96">
        <v>12.15</v>
      </c>
      <c r="G39" s="144"/>
    </row>
    <row r="40" spans="1:7" ht="17.75" customHeight="1" x14ac:dyDescent="0.15">
      <c r="A40" s="93">
        <v>25</v>
      </c>
      <c r="B40" s="94">
        <v>45975</v>
      </c>
      <c r="C40" s="95" t="s">
        <v>55</v>
      </c>
      <c r="D40" s="96">
        <v>18.39</v>
      </c>
      <c r="E40" s="93">
        <v>0</v>
      </c>
      <c r="F40" s="96">
        <v>18.39</v>
      </c>
      <c r="G40" s="144"/>
    </row>
    <row r="41" spans="1:7" ht="17.75" customHeight="1" x14ac:dyDescent="0.15">
      <c r="A41" s="93">
        <v>26</v>
      </c>
      <c r="B41" s="94">
        <v>45975</v>
      </c>
      <c r="C41" s="95" t="s">
        <v>141</v>
      </c>
      <c r="D41" s="96">
        <v>10.86</v>
      </c>
      <c r="E41" s="93">
        <v>0</v>
      </c>
      <c r="F41" s="96">
        <v>10.86</v>
      </c>
      <c r="G41" s="144"/>
    </row>
    <row r="42" spans="1:7" ht="17.75" customHeight="1" x14ac:dyDescent="0.15">
      <c r="A42" s="93">
        <v>27</v>
      </c>
      <c r="B42" s="94">
        <v>45975</v>
      </c>
      <c r="C42" s="95" t="s">
        <v>38</v>
      </c>
      <c r="D42" s="96">
        <v>17.170000000000002</v>
      </c>
      <c r="E42" s="93">
        <v>0</v>
      </c>
      <c r="F42" s="96">
        <v>17.170000000000002</v>
      </c>
      <c r="G42" s="144"/>
    </row>
    <row r="43" spans="1:7" ht="17.75" customHeight="1" x14ac:dyDescent="0.15">
      <c r="A43" s="93">
        <v>28</v>
      </c>
      <c r="B43" s="94">
        <v>45975</v>
      </c>
      <c r="C43" s="95" t="s">
        <v>55</v>
      </c>
      <c r="D43" s="96">
        <v>18.39</v>
      </c>
      <c r="E43" s="93">
        <v>0</v>
      </c>
      <c r="F43" s="96">
        <v>18.39</v>
      </c>
      <c r="G43" s="144"/>
    </row>
    <row r="44" spans="1:7" ht="17.75" customHeight="1" x14ac:dyDescent="0.15">
      <c r="A44" s="93">
        <v>29</v>
      </c>
      <c r="B44" s="94">
        <v>45975</v>
      </c>
      <c r="C44" s="95" t="s">
        <v>38</v>
      </c>
      <c r="D44" s="96">
        <v>17.170000000000002</v>
      </c>
      <c r="E44" s="93">
        <v>0</v>
      </c>
      <c r="F44" s="96">
        <v>17.170000000000002</v>
      </c>
      <c r="G44" s="144"/>
    </row>
    <row r="45" spans="1:7" ht="17.75" customHeight="1" x14ac:dyDescent="0.15">
      <c r="A45" s="93">
        <v>30</v>
      </c>
      <c r="B45" s="94">
        <v>45975</v>
      </c>
      <c r="C45" s="95" t="s">
        <v>139</v>
      </c>
      <c r="D45" s="96">
        <v>12.15</v>
      </c>
      <c r="E45" s="93">
        <v>0</v>
      </c>
      <c r="F45" s="96">
        <v>12.15</v>
      </c>
      <c r="G45" s="144"/>
    </row>
    <row r="46" spans="1:7" ht="17.75" customHeight="1" x14ac:dyDescent="0.15">
      <c r="A46" s="93">
        <v>31</v>
      </c>
      <c r="B46" s="94">
        <v>45975</v>
      </c>
      <c r="C46" s="95" t="s">
        <v>139</v>
      </c>
      <c r="D46" s="96">
        <v>12.15</v>
      </c>
      <c r="E46" s="93">
        <v>1</v>
      </c>
      <c r="F46" s="96">
        <v>12.15</v>
      </c>
      <c r="G46" s="144"/>
    </row>
    <row r="47" spans="1:7" ht="17.75" customHeight="1" x14ac:dyDescent="0.15">
      <c r="A47" s="93">
        <v>32</v>
      </c>
      <c r="B47" s="94">
        <v>45975</v>
      </c>
      <c r="C47" s="95" t="s">
        <v>38</v>
      </c>
      <c r="D47" s="96">
        <v>17.170000000000002</v>
      </c>
      <c r="E47" s="93">
        <v>0</v>
      </c>
      <c r="F47" s="96">
        <v>17.170000000000002</v>
      </c>
      <c r="G47" s="144"/>
    </row>
    <row r="48" spans="1:7" ht="17.75" customHeight="1" x14ac:dyDescent="0.15">
      <c r="A48" s="93">
        <v>33</v>
      </c>
      <c r="B48" s="94">
        <v>45975</v>
      </c>
      <c r="C48" s="95" t="s">
        <v>55</v>
      </c>
      <c r="D48" s="96">
        <v>18.39</v>
      </c>
      <c r="E48" s="93">
        <v>0</v>
      </c>
      <c r="F48" s="96">
        <v>18.39</v>
      </c>
      <c r="G48" s="144"/>
    </row>
    <row r="49" spans="1:7" ht="17.75" customHeight="1" x14ac:dyDescent="0.15">
      <c r="A49" s="93">
        <v>34</v>
      </c>
      <c r="B49" s="94">
        <v>45975</v>
      </c>
      <c r="C49" s="95" t="s">
        <v>141</v>
      </c>
      <c r="D49" s="96">
        <v>10.86</v>
      </c>
      <c r="E49" s="93">
        <v>0</v>
      </c>
      <c r="F49" s="96">
        <v>10.86</v>
      </c>
      <c r="G49" s="144"/>
    </row>
    <row r="50" spans="1:7" ht="17.75" customHeight="1" x14ac:dyDescent="0.15">
      <c r="A50" s="93">
        <v>35</v>
      </c>
      <c r="B50" s="94">
        <v>45975</v>
      </c>
      <c r="C50" s="95" t="s">
        <v>139</v>
      </c>
      <c r="D50" s="96">
        <v>12.15</v>
      </c>
      <c r="E50" s="93">
        <v>0</v>
      </c>
      <c r="F50" s="96">
        <v>12.15</v>
      </c>
      <c r="G50" s="144"/>
    </row>
    <row r="51" spans="1:7" ht="17.75" customHeight="1" x14ac:dyDescent="0.15">
      <c r="A51" s="93">
        <v>36</v>
      </c>
      <c r="B51" s="94">
        <v>45975</v>
      </c>
      <c r="C51" s="95" t="s">
        <v>139</v>
      </c>
      <c r="D51" s="96">
        <v>12.15</v>
      </c>
      <c r="E51" s="93">
        <v>0</v>
      </c>
      <c r="F51" s="96">
        <v>12.15</v>
      </c>
      <c r="G51" s="144"/>
    </row>
    <row r="52" spans="1:7" ht="17.75" customHeight="1" x14ac:dyDescent="0.15">
      <c r="A52" s="93">
        <v>37</v>
      </c>
      <c r="B52" s="94">
        <v>45975</v>
      </c>
      <c r="C52" s="95" t="s">
        <v>141</v>
      </c>
      <c r="D52" s="96">
        <v>10.86</v>
      </c>
      <c r="E52" s="93">
        <v>0</v>
      </c>
      <c r="F52" s="96">
        <v>10.86</v>
      </c>
      <c r="G52" s="144"/>
    </row>
    <row r="53" spans="1:7" ht="17.75" customHeight="1" x14ac:dyDescent="0.15">
      <c r="A53" s="93">
        <v>38</v>
      </c>
      <c r="B53" s="94">
        <v>45975</v>
      </c>
      <c r="C53" s="95" t="s">
        <v>38</v>
      </c>
      <c r="D53" s="96">
        <v>17.170000000000002</v>
      </c>
      <c r="E53" s="93">
        <v>0</v>
      </c>
      <c r="F53" s="96">
        <v>17.170000000000002</v>
      </c>
      <c r="G53" s="144"/>
    </row>
    <row r="54" spans="1:7" ht="17.75" customHeight="1" x14ac:dyDescent="0.15">
      <c r="A54" s="93">
        <v>39</v>
      </c>
      <c r="B54" s="94">
        <v>45975</v>
      </c>
      <c r="C54" s="95" t="s">
        <v>38</v>
      </c>
      <c r="D54" s="96">
        <v>17.170000000000002</v>
      </c>
      <c r="E54" s="93">
        <v>0</v>
      </c>
      <c r="F54" s="96">
        <v>17.170000000000002</v>
      </c>
      <c r="G54" s="144"/>
    </row>
    <row r="55" spans="1:7" ht="17.75" customHeight="1" x14ac:dyDescent="0.15">
      <c r="A55" s="93">
        <v>40</v>
      </c>
      <c r="B55" s="94">
        <v>45975</v>
      </c>
      <c r="C55" s="95" t="s">
        <v>38</v>
      </c>
      <c r="D55" s="96">
        <v>17.170000000000002</v>
      </c>
      <c r="E55" s="93">
        <v>0</v>
      </c>
      <c r="F55" s="96">
        <v>17.170000000000002</v>
      </c>
      <c r="G55" s="144"/>
    </row>
    <row r="56" spans="1:7" ht="17.75" customHeight="1" x14ac:dyDescent="0.15">
      <c r="A56" s="93">
        <v>41</v>
      </c>
      <c r="B56" s="94">
        <v>45975</v>
      </c>
      <c r="C56" s="95" t="s">
        <v>55</v>
      </c>
      <c r="D56" s="96">
        <v>18.39</v>
      </c>
      <c r="E56" s="93">
        <v>0</v>
      </c>
      <c r="F56" s="96">
        <v>18.39</v>
      </c>
      <c r="G56" s="144"/>
    </row>
    <row r="57" spans="1:7" ht="17.75" customHeight="1" x14ac:dyDescent="0.15">
      <c r="A57" s="93">
        <v>42</v>
      </c>
      <c r="B57" s="94">
        <v>45975</v>
      </c>
      <c r="C57" s="95" t="s">
        <v>141</v>
      </c>
      <c r="D57" s="96">
        <v>10.86</v>
      </c>
      <c r="E57" s="93">
        <v>0</v>
      </c>
      <c r="F57" s="96">
        <v>10.86</v>
      </c>
      <c r="G57" s="145"/>
    </row>
    <row r="58" spans="1:7" ht="17.75" customHeight="1" x14ac:dyDescent="0.15">
      <c r="A58" s="98">
        <v>43</v>
      </c>
      <c r="B58" s="94">
        <v>45975</v>
      </c>
      <c r="C58" s="95" t="s">
        <v>38</v>
      </c>
      <c r="D58" s="96">
        <v>17.170000000000002</v>
      </c>
      <c r="E58" s="93">
        <v>0</v>
      </c>
      <c r="F58" s="96">
        <v>17.170000000000002</v>
      </c>
      <c r="G58" s="99"/>
    </row>
    <row r="59" spans="1:7" ht="22.25" customHeight="1" x14ac:dyDescent="0.2">
      <c r="A59" s="146" t="s">
        <v>120</v>
      </c>
      <c r="B59" s="147"/>
      <c r="C59" s="147"/>
      <c r="D59" s="147"/>
      <c r="E59" s="100">
        <v>0</v>
      </c>
      <c r="F59" s="101">
        <f>SUM(F16:F58)</f>
        <v>580.58999999999992</v>
      </c>
      <c r="G59" s="102"/>
    </row>
    <row r="60" spans="1:7" ht="21.5" customHeight="1" x14ac:dyDescent="0.15">
      <c r="A60" s="148" t="s">
        <v>205</v>
      </c>
      <c r="B60" s="148"/>
      <c r="C60" s="148"/>
      <c r="D60" s="148"/>
      <c r="E60" s="148"/>
      <c r="F60" s="148"/>
      <c r="G60" s="148"/>
    </row>
    <row r="61" spans="1:7" ht="35" customHeight="1" x14ac:dyDescent="0.15">
      <c r="A61" s="149" t="s">
        <v>122</v>
      </c>
      <c r="B61" s="149"/>
      <c r="C61" s="149"/>
      <c r="D61" s="149"/>
      <c r="E61" s="149"/>
      <c r="F61" s="149"/>
      <c r="G61" s="149"/>
    </row>
    <row r="62" spans="1:7" ht="21.5" customHeight="1" x14ac:dyDescent="0.15">
      <c r="A62" s="103" t="s">
        <v>24</v>
      </c>
      <c r="B62" s="104"/>
      <c r="C62" s="104"/>
      <c r="D62" s="105"/>
      <c r="E62" s="106"/>
      <c r="F62" s="106"/>
      <c r="G62" s="106"/>
    </row>
    <row r="63" spans="1:7" ht="16.5" customHeight="1" x14ac:dyDescent="0.15">
      <c r="A63" s="150" t="s">
        <v>25</v>
      </c>
      <c r="B63" s="150"/>
      <c r="C63" s="150"/>
      <c r="D63" s="107"/>
      <c r="E63" s="108"/>
      <c r="F63" s="107" t="s">
        <v>26</v>
      </c>
      <c r="G63" s="107"/>
    </row>
  </sheetData>
  <mergeCells count="11">
    <mergeCell ref="G16:G57"/>
    <mergeCell ref="A59:D59"/>
    <mergeCell ref="A60:G60"/>
    <mergeCell ref="A61:G61"/>
    <mergeCell ref="A63:C63"/>
    <mergeCell ref="A14:G14"/>
    <mergeCell ref="A1:G1"/>
    <mergeCell ref="A2:C2"/>
    <mergeCell ref="E2:G2"/>
    <mergeCell ref="A3:G3"/>
    <mergeCell ref="A4:G4"/>
  </mergeCells>
  <pageMargins left="0.6" right="0.19" top="0.23" bottom="0.17"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0" customWidth="1"/>
    <col min="2" max="2" width="14.59765625" customWidth="1"/>
  </cols>
  <sheetData>
    <row r="2" spans="1:3" ht="16" x14ac:dyDescent="0.15">
      <c r="A2" s="112" t="s">
        <v>141</v>
      </c>
      <c r="C2" t="s">
        <v>211</v>
      </c>
    </row>
    <row r="3" spans="1:3" ht="16" x14ac:dyDescent="0.15">
      <c r="A3" s="112" t="s">
        <v>144</v>
      </c>
    </row>
    <row r="4" spans="1:3" ht="16" x14ac:dyDescent="0.15">
      <c r="A4" s="109" t="s">
        <v>146</v>
      </c>
    </row>
    <row r="5" spans="1:3" ht="16" x14ac:dyDescent="0.15">
      <c r="A5" s="109" t="s">
        <v>139</v>
      </c>
    </row>
    <row r="6" spans="1:3" ht="16" x14ac:dyDescent="0.15">
      <c r="A6" s="112" t="s">
        <v>82</v>
      </c>
    </row>
    <row r="7" spans="1:3" ht="16" x14ac:dyDescent="0.15">
      <c r="A7" s="109" t="s">
        <v>70</v>
      </c>
    </row>
    <row r="8" spans="1:3" ht="16" x14ac:dyDescent="0.15">
      <c r="A8" s="109" t="s">
        <v>204</v>
      </c>
    </row>
    <row r="9" spans="1:3" ht="16" x14ac:dyDescent="0.15">
      <c r="A9" s="109" t="s">
        <v>55</v>
      </c>
    </row>
    <row r="10" spans="1:3" ht="16" x14ac:dyDescent="0.15">
      <c r="A10" s="109" t="s">
        <v>38</v>
      </c>
    </row>
    <row r="11" spans="1:3" x14ac:dyDescent="0.15">
      <c r="A11" s="111" t="s">
        <v>61</v>
      </c>
    </row>
    <row r="12" spans="1:3" x14ac:dyDescent="0.15">
      <c r="A12" s="111" t="s">
        <v>206</v>
      </c>
    </row>
    <row r="13" spans="1:3" x14ac:dyDescent="0.15">
      <c r="A13" s="111" t="s">
        <v>207</v>
      </c>
    </row>
    <row r="14" spans="1:3" x14ac:dyDescent="0.15">
      <c r="A14" s="111" t="s">
        <v>208</v>
      </c>
    </row>
    <row r="15" spans="1:3" x14ac:dyDescent="0.15">
      <c r="A15" s="111" t="s">
        <v>209</v>
      </c>
    </row>
    <row r="16" spans="1:3" x14ac:dyDescent="0.15">
      <c r="A16" s="111"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8" ht="25.5" customHeight="1" x14ac:dyDescent="0.15">
      <c r="A1" s="138" t="s">
        <v>27</v>
      </c>
      <c r="B1" s="138"/>
      <c r="C1" s="138"/>
      <c r="D1" s="138"/>
      <c r="E1" s="138"/>
      <c r="F1" s="138"/>
      <c r="G1" s="138"/>
    </row>
    <row r="2" spans="1:8" ht="17" customHeight="1" x14ac:dyDescent="0.15">
      <c r="A2" s="139"/>
      <c r="B2" s="139"/>
      <c r="C2" s="139"/>
      <c r="D2" s="87"/>
      <c r="E2" s="140" t="s">
        <v>212</v>
      </c>
      <c r="F2" s="140"/>
      <c r="G2" s="140"/>
    </row>
    <row r="3" spans="1:8" ht="20" customHeight="1" x14ac:dyDescent="0.15">
      <c r="A3" s="151" t="s">
        <v>202</v>
      </c>
      <c r="B3" s="151"/>
      <c r="C3" s="151"/>
      <c r="D3" s="151"/>
      <c r="E3" s="151"/>
      <c r="F3" s="151"/>
      <c r="G3" s="151"/>
    </row>
    <row r="4" spans="1:8" ht="58.5" customHeight="1" x14ac:dyDescent="0.15">
      <c r="A4" s="142" t="str">
        <f>'14,11'!A4:G4</f>
        <v>Căn cứ vào hợp đồng số 1001/2026/HĐNT/AT-ĐS ký ngày 10 tháng 01 năm 2026 về việc thuê bốc xúc vận chuyển giữa  CÔNG TY TNHH THƯƠNG MẠI DỊCH VỤ XÂY DỰNG VÀ VẬN TẢI ANH THƯ VỚI CÔNG TY TNHH XÂY DỰNG ĐỊNH SƠN</v>
      </c>
      <c r="B4" s="142"/>
      <c r="C4" s="142"/>
      <c r="D4" s="142"/>
      <c r="E4" s="142"/>
      <c r="F4" s="142"/>
      <c r="G4" s="142"/>
    </row>
    <row r="5" spans="1:8" ht="8.25" customHeight="1" x14ac:dyDescent="0.2">
      <c r="A5" s="88"/>
      <c r="B5" s="88"/>
      <c r="C5" s="88"/>
      <c r="D5" s="88"/>
      <c r="E5" s="88"/>
      <c r="F5" s="89"/>
      <c r="G5" s="89"/>
    </row>
    <row r="6" spans="1:8" ht="18" customHeight="1" x14ac:dyDescent="0.15">
      <c r="A6" s="7" t="s">
        <v>4</v>
      </c>
      <c r="B6" s="7"/>
      <c r="C6" s="7"/>
      <c r="D6" s="7"/>
      <c r="E6" s="7"/>
      <c r="F6" s="7"/>
      <c r="G6" s="89"/>
    </row>
    <row r="7" spans="1:8" ht="18" customHeight="1" x14ac:dyDescent="0.15">
      <c r="A7" s="8" t="s">
        <v>5</v>
      </c>
      <c r="B7" s="9"/>
      <c r="C7" s="9"/>
      <c r="D7" s="9"/>
      <c r="E7" s="9"/>
      <c r="F7" s="9"/>
      <c r="G7" s="89"/>
    </row>
    <row r="8" spans="1:8" ht="18" customHeight="1" x14ac:dyDescent="0.2">
      <c r="A8" s="2" t="s">
        <v>6</v>
      </c>
      <c r="B8" s="8"/>
      <c r="C8" s="9"/>
      <c r="D8" s="9"/>
      <c r="E8" s="9"/>
      <c r="F8" s="9"/>
      <c r="G8" s="90"/>
    </row>
    <row r="9" spans="1:8" ht="18" customHeight="1" x14ac:dyDescent="0.15">
      <c r="A9" s="8" t="s">
        <v>7</v>
      </c>
      <c r="B9" s="8"/>
      <c r="C9" s="9"/>
      <c r="D9" s="8" t="s">
        <v>8</v>
      </c>
      <c r="E9" s="9"/>
      <c r="F9" s="9"/>
      <c r="G9" s="89"/>
    </row>
    <row r="10" spans="1:8" ht="18" customHeight="1" x14ac:dyDescent="0.15">
      <c r="A10" s="7" t="s">
        <v>213</v>
      </c>
      <c r="B10" s="7"/>
      <c r="C10" s="7"/>
      <c r="D10" s="7"/>
      <c r="E10" s="7"/>
      <c r="F10" s="7"/>
      <c r="G10" s="90"/>
    </row>
    <row r="11" spans="1:8" ht="18" customHeight="1" x14ac:dyDescent="0.2">
      <c r="A11" s="8" t="s">
        <v>214</v>
      </c>
      <c r="B11" s="10"/>
      <c r="C11" s="10"/>
      <c r="D11" s="10"/>
      <c r="E11" s="10"/>
      <c r="F11" s="10"/>
      <c r="G11" s="89"/>
    </row>
    <row r="12" spans="1:8" ht="18" customHeight="1" x14ac:dyDescent="0.2">
      <c r="A12" s="2" t="s">
        <v>215</v>
      </c>
      <c r="B12" s="8"/>
      <c r="C12" s="9"/>
      <c r="D12" s="9"/>
      <c r="E12" s="9"/>
      <c r="F12" s="9"/>
      <c r="G12" s="90"/>
    </row>
    <row r="13" spans="1:8" ht="18" customHeight="1" x14ac:dyDescent="0.15">
      <c r="A13" s="8" t="s">
        <v>216</v>
      </c>
      <c r="B13" s="8"/>
      <c r="C13" s="9"/>
      <c r="D13" s="8" t="s">
        <v>8</v>
      </c>
      <c r="E13" s="9"/>
      <c r="F13" s="9"/>
      <c r="G13" s="90"/>
    </row>
    <row r="14" spans="1:8" ht="35.25" customHeight="1" x14ac:dyDescent="0.15">
      <c r="A14" s="135" t="s">
        <v>203</v>
      </c>
      <c r="B14" s="135"/>
      <c r="C14" s="135"/>
      <c r="D14" s="135"/>
      <c r="E14" s="135"/>
      <c r="F14" s="135"/>
      <c r="G14" s="135"/>
    </row>
    <row r="15" spans="1:8" ht="46.25" customHeight="1" x14ac:dyDescent="0.15">
      <c r="A15" s="91" t="s">
        <v>13</v>
      </c>
      <c r="B15" s="91" t="s">
        <v>30</v>
      </c>
      <c r="C15" s="91" t="s">
        <v>31</v>
      </c>
      <c r="D15" s="92" t="s">
        <v>34</v>
      </c>
      <c r="E15" s="92" t="s">
        <v>35</v>
      </c>
      <c r="F15" s="92" t="s">
        <v>36</v>
      </c>
      <c r="G15" s="91" t="s">
        <v>37</v>
      </c>
    </row>
    <row r="16" spans="1:8" ht="17" customHeight="1" x14ac:dyDescent="0.15">
      <c r="A16" s="93">
        <v>1</v>
      </c>
      <c r="B16" s="94">
        <v>45980</v>
      </c>
      <c r="C16" s="95" t="s">
        <v>206</v>
      </c>
      <c r="D16" s="96">
        <v>20.440000000000001</v>
      </c>
      <c r="E16" s="93">
        <v>0</v>
      </c>
      <c r="F16" s="96">
        <f t="shared" ref="F16:F35" si="0">+D16-E16</f>
        <v>20.440000000000001</v>
      </c>
      <c r="G16" s="144"/>
      <c r="H16" s="86">
        <v>1</v>
      </c>
    </row>
    <row r="17" spans="1:8" ht="17.75" customHeight="1" x14ac:dyDescent="0.15">
      <c r="A17" s="93">
        <v>2</v>
      </c>
      <c r="B17" s="94">
        <v>45980</v>
      </c>
      <c r="C17" s="95" t="s">
        <v>207</v>
      </c>
      <c r="D17" s="97">
        <v>16.75</v>
      </c>
      <c r="E17" s="93">
        <v>0</v>
      </c>
      <c r="F17" s="96">
        <f t="shared" si="0"/>
        <v>16.75</v>
      </c>
      <c r="G17" s="144"/>
      <c r="H17" s="86">
        <v>1</v>
      </c>
    </row>
    <row r="18" spans="1:8" ht="17.75" customHeight="1" x14ac:dyDescent="0.15">
      <c r="A18" s="93">
        <v>3</v>
      </c>
      <c r="B18" s="94">
        <v>45980</v>
      </c>
      <c r="C18" s="95" t="s">
        <v>208</v>
      </c>
      <c r="D18" s="96">
        <v>18.89</v>
      </c>
      <c r="E18" s="93">
        <v>0</v>
      </c>
      <c r="F18" s="96">
        <f t="shared" si="0"/>
        <v>18.89</v>
      </c>
      <c r="G18" s="144"/>
      <c r="H18" s="86">
        <v>1</v>
      </c>
    </row>
    <row r="19" spans="1:8" ht="17.75" customHeight="1" x14ac:dyDescent="0.15">
      <c r="A19" s="93">
        <v>4</v>
      </c>
      <c r="B19" s="94">
        <v>45980</v>
      </c>
      <c r="C19" s="95" t="s">
        <v>209</v>
      </c>
      <c r="D19" s="96">
        <v>16.54</v>
      </c>
      <c r="E19" s="93">
        <v>0</v>
      </c>
      <c r="F19" s="96">
        <f t="shared" si="0"/>
        <v>16.54</v>
      </c>
      <c r="G19" s="144"/>
      <c r="H19" s="86">
        <v>1</v>
      </c>
    </row>
    <row r="20" spans="1:8" ht="17.75" customHeight="1" x14ac:dyDescent="0.15">
      <c r="A20" s="93">
        <v>5</v>
      </c>
      <c r="B20" s="94">
        <v>45980</v>
      </c>
      <c r="C20" s="95" t="s">
        <v>206</v>
      </c>
      <c r="D20" s="96">
        <v>20.440000000000001</v>
      </c>
      <c r="E20" s="93">
        <v>0</v>
      </c>
      <c r="F20" s="96">
        <f t="shared" si="0"/>
        <v>20.440000000000001</v>
      </c>
      <c r="G20" s="144"/>
      <c r="H20" s="86">
        <v>1</v>
      </c>
    </row>
    <row r="21" spans="1:8" ht="17.75" customHeight="1" x14ac:dyDescent="0.15">
      <c r="A21" s="93">
        <v>6</v>
      </c>
      <c r="B21" s="94">
        <v>45980</v>
      </c>
      <c r="C21" s="95" t="s">
        <v>207</v>
      </c>
      <c r="D21" s="97">
        <v>16.75</v>
      </c>
      <c r="E21" s="93">
        <v>0</v>
      </c>
      <c r="F21" s="96">
        <f t="shared" si="0"/>
        <v>16.75</v>
      </c>
      <c r="G21" s="144"/>
      <c r="H21" s="86">
        <v>1</v>
      </c>
    </row>
    <row r="22" spans="1:8" ht="17.75" customHeight="1" x14ac:dyDescent="0.15">
      <c r="A22" s="93">
        <v>7</v>
      </c>
      <c r="B22" s="94">
        <v>45980</v>
      </c>
      <c r="C22" s="95" t="s">
        <v>209</v>
      </c>
      <c r="D22" s="96">
        <v>16.54</v>
      </c>
      <c r="E22" s="93">
        <v>0</v>
      </c>
      <c r="F22" s="96">
        <f t="shared" si="0"/>
        <v>16.54</v>
      </c>
      <c r="G22" s="144"/>
      <c r="H22" s="86">
        <v>1</v>
      </c>
    </row>
    <row r="23" spans="1:8" ht="17.75" customHeight="1" x14ac:dyDescent="0.15">
      <c r="A23" s="93">
        <v>8</v>
      </c>
      <c r="B23" s="94">
        <v>45980</v>
      </c>
      <c r="C23" s="95" t="s">
        <v>206</v>
      </c>
      <c r="D23" s="96">
        <v>20.440000000000001</v>
      </c>
      <c r="E23" s="93">
        <v>0</v>
      </c>
      <c r="F23" s="96">
        <f t="shared" si="0"/>
        <v>20.440000000000001</v>
      </c>
      <c r="G23" s="144"/>
      <c r="H23" s="86">
        <v>1</v>
      </c>
    </row>
    <row r="24" spans="1:8" ht="17.75" customHeight="1" x14ac:dyDescent="0.15">
      <c r="A24" s="93">
        <v>9</v>
      </c>
      <c r="B24" s="94">
        <v>45980</v>
      </c>
      <c r="C24" s="95" t="s">
        <v>208</v>
      </c>
      <c r="D24" s="96">
        <v>18.89</v>
      </c>
      <c r="E24" s="93">
        <v>0</v>
      </c>
      <c r="F24" s="96">
        <f t="shared" si="0"/>
        <v>18.89</v>
      </c>
      <c r="G24" s="144"/>
      <c r="H24" s="86">
        <v>1</v>
      </c>
    </row>
    <row r="25" spans="1:8" ht="17.75" customHeight="1" x14ac:dyDescent="0.15">
      <c r="A25" s="93">
        <v>10</v>
      </c>
      <c r="B25" s="94">
        <v>45980</v>
      </c>
      <c r="C25" s="95" t="s">
        <v>210</v>
      </c>
      <c r="D25" s="96">
        <v>15.98</v>
      </c>
      <c r="E25" s="93">
        <v>0</v>
      </c>
      <c r="F25" s="96">
        <f t="shared" si="0"/>
        <v>15.98</v>
      </c>
      <c r="G25" s="144"/>
      <c r="H25" s="86">
        <v>1</v>
      </c>
    </row>
    <row r="26" spans="1:8" ht="18" customHeight="1" x14ac:dyDescent="0.15">
      <c r="A26" s="93">
        <v>11</v>
      </c>
      <c r="B26" s="94">
        <v>45980</v>
      </c>
      <c r="C26" s="95" t="s">
        <v>210</v>
      </c>
      <c r="D26" s="96">
        <v>15.98</v>
      </c>
      <c r="E26" s="93">
        <v>0</v>
      </c>
      <c r="F26" s="96">
        <f t="shared" si="0"/>
        <v>15.98</v>
      </c>
      <c r="G26" s="144"/>
      <c r="H26" s="86">
        <v>1</v>
      </c>
    </row>
    <row r="27" spans="1:8" ht="17.75" customHeight="1" x14ac:dyDescent="0.15">
      <c r="A27" s="93">
        <v>12</v>
      </c>
      <c r="B27" s="94">
        <v>45980</v>
      </c>
      <c r="C27" s="95" t="s">
        <v>207</v>
      </c>
      <c r="D27" s="96">
        <v>16.75</v>
      </c>
      <c r="E27" s="93">
        <v>0</v>
      </c>
      <c r="F27" s="96">
        <f t="shared" si="0"/>
        <v>16.75</v>
      </c>
      <c r="G27" s="144"/>
      <c r="H27" s="86">
        <v>1</v>
      </c>
    </row>
    <row r="28" spans="1:8" ht="17.75" customHeight="1" x14ac:dyDescent="0.15">
      <c r="A28" s="93">
        <v>13</v>
      </c>
      <c r="B28" s="94">
        <v>45980</v>
      </c>
      <c r="C28" s="95" t="s">
        <v>209</v>
      </c>
      <c r="D28" s="96">
        <v>16.54</v>
      </c>
      <c r="E28" s="93">
        <v>0</v>
      </c>
      <c r="F28" s="96">
        <f t="shared" si="0"/>
        <v>16.54</v>
      </c>
      <c r="G28" s="144"/>
      <c r="H28" s="86">
        <v>1</v>
      </c>
    </row>
    <row r="29" spans="1:8" ht="17.75" customHeight="1" x14ac:dyDescent="0.15">
      <c r="A29" s="93">
        <v>14</v>
      </c>
      <c r="B29" s="94">
        <v>45980</v>
      </c>
      <c r="C29" s="95" t="s">
        <v>209</v>
      </c>
      <c r="D29" s="96">
        <v>16.54</v>
      </c>
      <c r="E29" s="93">
        <v>0</v>
      </c>
      <c r="F29" s="96">
        <f t="shared" si="0"/>
        <v>16.54</v>
      </c>
      <c r="G29" s="144"/>
      <c r="H29" s="86">
        <v>1</v>
      </c>
    </row>
    <row r="30" spans="1:8" ht="17.75" customHeight="1" x14ac:dyDescent="0.15">
      <c r="A30" s="93">
        <v>15</v>
      </c>
      <c r="B30" s="94">
        <v>45980</v>
      </c>
      <c r="C30" s="95" t="s">
        <v>210</v>
      </c>
      <c r="D30" s="96">
        <v>15.98</v>
      </c>
      <c r="E30" s="93">
        <v>0</v>
      </c>
      <c r="F30" s="96">
        <f t="shared" si="0"/>
        <v>15.98</v>
      </c>
      <c r="G30" s="144"/>
      <c r="H30" s="86">
        <v>1</v>
      </c>
    </row>
    <row r="31" spans="1:8" ht="17.75" customHeight="1" x14ac:dyDescent="0.15">
      <c r="A31" s="93">
        <v>16</v>
      </c>
      <c r="B31" s="94">
        <v>45980</v>
      </c>
      <c r="C31" s="95" t="s">
        <v>206</v>
      </c>
      <c r="D31" s="96">
        <v>20.440000000000001</v>
      </c>
      <c r="E31" s="93">
        <v>0</v>
      </c>
      <c r="F31" s="96">
        <f t="shared" si="0"/>
        <v>20.440000000000001</v>
      </c>
      <c r="G31" s="144"/>
      <c r="H31" s="86">
        <v>1</v>
      </c>
    </row>
    <row r="32" spans="1:8" ht="17.75" customHeight="1" x14ac:dyDescent="0.15">
      <c r="A32" s="93">
        <v>17</v>
      </c>
      <c r="B32" s="94">
        <v>45980</v>
      </c>
      <c r="C32" s="95" t="s">
        <v>208</v>
      </c>
      <c r="D32" s="96">
        <v>18.89</v>
      </c>
      <c r="E32" s="93">
        <v>0</v>
      </c>
      <c r="F32" s="96">
        <f t="shared" si="0"/>
        <v>18.89</v>
      </c>
      <c r="G32" s="144"/>
      <c r="H32" s="86">
        <v>1</v>
      </c>
    </row>
    <row r="33" spans="1:8" ht="17.75" customHeight="1" x14ac:dyDescent="0.15">
      <c r="A33" s="93">
        <v>18</v>
      </c>
      <c r="B33" s="94">
        <v>45980</v>
      </c>
      <c r="C33" s="95" t="s">
        <v>208</v>
      </c>
      <c r="D33" s="96">
        <v>18.89</v>
      </c>
      <c r="E33" s="93">
        <v>0</v>
      </c>
      <c r="F33" s="96">
        <f t="shared" si="0"/>
        <v>18.89</v>
      </c>
      <c r="G33" s="144"/>
      <c r="H33" s="86">
        <v>1</v>
      </c>
    </row>
    <row r="34" spans="1:8" ht="17.75" customHeight="1" x14ac:dyDescent="0.15">
      <c r="A34" s="93">
        <v>19</v>
      </c>
      <c r="B34" s="94">
        <v>45980</v>
      </c>
      <c r="C34" s="95" t="s">
        <v>209</v>
      </c>
      <c r="D34" s="96">
        <v>16.54</v>
      </c>
      <c r="E34" s="93">
        <v>0</v>
      </c>
      <c r="F34" s="96">
        <f t="shared" si="0"/>
        <v>16.54</v>
      </c>
      <c r="G34" s="144"/>
      <c r="H34" s="86">
        <v>1</v>
      </c>
    </row>
    <row r="35" spans="1:8" ht="17.75" customHeight="1" x14ac:dyDescent="0.15">
      <c r="A35" s="93">
        <v>20</v>
      </c>
      <c r="B35" s="94">
        <v>45980</v>
      </c>
      <c r="C35" s="95" t="s">
        <v>206</v>
      </c>
      <c r="D35" s="96">
        <v>20.440000000000001</v>
      </c>
      <c r="E35" s="93">
        <v>0</v>
      </c>
      <c r="F35" s="96">
        <f t="shared" si="0"/>
        <v>20.440000000000001</v>
      </c>
      <c r="G35" s="144"/>
      <c r="H35" s="86">
        <v>1</v>
      </c>
    </row>
    <row r="36" spans="1:8" ht="22.25" customHeight="1" x14ac:dyDescent="0.2">
      <c r="A36" s="146" t="s">
        <v>120</v>
      </c>
      <c r="B36" s="147"/>
      <c r="C36" s="147"/>
      <c r="D36" s="147"/>
      <c r="E36" s="100">
        <v>0</v>
      </c>
      <c r="F36" s="101">
        <f>SUM(F16:F35)</f>
        <v>358.65</v>
      </c>
      <c r="G36" s="102"/>
    </row>
    <row r="37" spans="1:8" ht="21.5" customHeight="1" x14ac:dyDescent="0.15">
      <c r="A37" s="148" t="s">
        <v>205</v>
      </c>
      <c r="B37" s="148"/>
      <c r="C37" s="148"/>
      <c r="D37" s="148"/>
      <c r="E37" s="148"/>
      <c r="F37" s="148"/>
      <c r="G37" s="148"/>
    </row>
    <row r="38" spans="1:8" ht="35" customHeight="1" x14ac:dyDescent="0.15">
      <c r="A38" s="149" t="s">
        <v>122</v>
      </c>
      <c r="B38" s="149"/>
      <c r="C38" s="149"/>
      <c r="D38" s="149"/>
      <c r="E38" s="149"/>
      <c r="F38" s="149"/>
      <c r="G38" s="149"/>
    </row>
    <row r="39" spans="1:8" ht="21.5" customHeight="1" x14ac:dyDescent="0.15">
      <c r="A39" s="103" t="s">
        <v>24</v>
      </c>
      <c r="B39" s="104"/>
      <c r="C39" s="104"/>
      <c r="D39" s="105"/>
      <c r="E39" s="106"/>
      <c r="F39" s="106"/>
      <c r="G39" s="106"/>
    </row>
    <row r="40" spans="1:8" ht="16.5" customHeight="1" x14ac:dyDescent="0.15">
      <c r="A40" s="150" t="s">
        <v>25</v>
      </c>
      <c r="B40" s="150"/>
      <c r="C40" s="150"/>
      <c r="D40" s="107"/>
      <c r="E40" s="108"/>
      <c r="F40" s="107" t="s">
        <v>26</v>
      </c>
      <c r="G40" s="107"/>
    </row>
  </sheetData>
  <autoFilter ref="A15:H40" xr:uid="{00000000-0009-0000-0000-000004000000}"/>
  <mergeCells count="11">
    <mergeCell ref="G16:G35"/>
    <mergeCell ref="A36:D36"/>
    <mergeCell ref="A37:G37"/>
    <mergeCell ref="A38:G38"/>
    <mergeCell ref="A40:C40"/>
    <mergeCell ref="A14:G14"/>
    <mergeCell ref="A1:G1"/>
    <mergeCell ref="A2:C2"/>
    <mergeCell ref="E2:G2"/>
    <mergeCell ref="A3:G3"/>
    <mergeCell ref="A4:G4"/>
  </mergeCells>
  <pageMargins left="0.6" right="0.19" top="0.23" bottom="0.17"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5" t="s">
        <v>61</v>
      </c>
      <c r="B1">
        <f>SUMIF('19,11'!$C$16:$C$35,Sheet2!A1,'19,11'!$H$16:$H$35)</f>
        <v>0</v>
      </c>
      <c r="C1" t="e">
        <f>VLOOKUP(A1,'19,11'!$C$16:$D$35,2,0)</f>
        <v>#N/A</v>
      </c>
      <c r="D1" t="e">
        <f>+B1*C1</f>
        <v>#N/A</v>
      </c>
    </row>
    <row r="2" spans="1:8" ht="17" x14ac:dyDescent="0.15">
      <c r="A2" s="95" t="s">
        <v>206</v>
      </c>
      <c r="B2">
        <f>SUMIF('19,11'!$C$16:$C$35,Sheet2!A2,'19,11'!$H$16:$H$35)</f>
        <v>5</v>
      </c>
      <c r="C2">
        <f>VLOOKUP(A2,'19,11'!$C$16:$D$35,2,0)</f>
        <v>20.440000000000001</v>
      </c>
      <c r="D2">
        <f t="shared" ref="D2:D8" si="0">+B2*C2</f>
        <v>102.2</v>
      </c>
      <c r="E2">
        <f>+D2</f>
        <v>102.2</v>
      </c>
      <c r="H2" t="s">
        <v>217</v>
      </c>
    </row>
    <row r="3" spans="1:8" ht="17" x14ac:dyDescent="0.15">
      <c r="A3" s="95" t="s">
        <v>55</v>
      </c>
      <c r="B3">
        <f>SUMIF('19,11'!$C$16:$C$35,Sheet2!A3,'19,11'!$H$16:$H$35)</f>
        <v>0</v>
      </c>
      <c r="C3" t="e">
        <f>VLOOKUP(A3,'19,11'!$C$16:$D$35,2,0)</f>
        <v>#N/A</v>
      </c>
      <c r="D3" t="e">
        <f t="shared" si="0"/>
        <v>#N/A</v>
      </c>
    </row>
    <row r="4" spans="1:8" ht="17" x14ac:dyDescent="0.15">
      <c r="A4" s="95" t="s">
        <v>207</v>
      </c>
      <c r="B4">
        <f>SUMIF('19,11'!$C$16:$C$35,Sheet2!A4,'19,11'!$H$16:$H$35)</f>
        <v>3</v>
      </c>
      <c r="C4">
        <f>VLOOKUP(A4,'19,11'!$C$16:$D$35,2,0)</f>
        <v>16.75</v>
      </c>
      <c r="D4">
        <f t="shared" si="0"/>
        <v>50.25</v>
      </c>
      <c r="E4">
        <f>+D4</f>
        <v>50.25</v>
      </c>
    </row>
    <row r="5" spans="1:8" ht="17" x14ac:dyDescent="0.15">
      <c r="A5" s="95" t="s">
        <v>208</v>
      </c>
      <c r="B5">
        <f>SUMIF('19,11'!$C$16:$C$35,Sheet2!A5,'19,11'!$H$16:$H$35)</f>
        <v>4</v>
      </c>
      <c r="C5">
        <f>VLOOKUP(A5,'19,11'!$C$16:$D$35,2,0)</f>
        <v>18.89</v>
      </c>
      <c r="D5">
        <f t="shared" si="0"/>
        <v>75.56</v>
      </c>
      <c r="E5">
        <f>+D5</f>
        <v>75.56</v>
      </c>
    </row>
    <row r="6" spans="1:8" ht="17" x14ac:dyDescent="0.15">
      <c r="A6" s="95" t="s">
        <v>209</v>
      </c>
      <c r="B6">
        <f>SUMIF('19,11'!$C$16:$C$35,Sheet2!A6,'19,11'!$H$16:$H$35)</f>
        <v>5</v>
      </c>
      <c r="C6">
        <f>VLOOKUP(A6,'19,11'!$C$16:$D$35,2,0)</f>
        <v>16.54</v>
      </c>
      <c r="D6">
        <f t="shared" si="0"/>
        <v>82.699999999999989</v>
      </c>
      <c r="E6">
        <f>+D6</f>
        <v>82.699999999999989</v>
      </c>
    </row>
    <row r="7" spans="1:8" ht="17" x14ac:dyDescent="0.15">
      <c r="A7" s="95" t="s">
        <v>38</v>
      </c>
      <c r="B7">
        <f>SUMIF('19,11'!$C$16:$C$35,Sheet2!A7,'19,11'!$H$16:$H$35)</f>
        <v>0</v>
      </c>
      <c r="C7" t="e">
        <f>VLOOKUP(A7,'19,11'!$C$16:$D$35,2,0)</f>
        <v>#N/A</v>
      </c>
      <c r="D7" t="e">
        <f t="shared" si="0"/>
        <v>#N/A</v>
      </c>
    </row>
    <row r="8" spans="1:8" ht="17" x14ac:dyDescent="0.15">
      <c r="A8" s="95" t="s">
        <v>210</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11" ht="25.5" customHeight="1" x14ac:dyDescent="0.15">
      <c r="A1" s="159" t="s">
        <v>27</v>
      </c>
      <c r="B1" s="159"/>
      <c r="C1" s="159"/>
      <c r="D1" s="159"/>
      <c r="E1" s="159"/>
      <c r="F1" s="159"/>
      <c r="G1" s="159"/>
      <c r="H1" s="159"/>
      <c r="I1" s="159"/>
    </row>
    <row r="2" spans="1:11" ht="17" customHeight="1" x14ac:dyDescent="0.15">
      <c r="A2" s="132"/>
      <c r="B2" s="132"/>
      <c r="C2" s="132"/>
      <c r="D2" s="132"/>
      <c r="E2" s="132"/>
      <c r="F2" s="28"/>
      <c r="G2" s="136" t="s">
        <v>124</v>
      </c>
      <c r="H2" s="136"/>
      <c r="I2" s="136"/>
    </row>
    <row r="3" spans="1:11" ht="20" customHeight="1" x14ac:dyDescent="0.15">
      <c r="A3" s="133" t="s">
        <v>123</v>
      </c>
      <c r="B3" s="133"/>
      <c r="C3" s="133"/>
      <c r="D3" s="133"/>
      <c r="E3" s="133"/>
      <c r="F3" s="133"/>
      <c r="G3" s="133"/>
      <c r="H3" s="133"/>
      <c r="I3" s="133"/>
    </row>
    <row r="4" spans="1:11" ht="48" customHeight="1" x14ac:dyDescent="0.15">
      <c r="A4" s="134" t="s">
        <v>3</v>
      </c>
      <c r="B4" s="134"/>
      <c r="C4" s="134"/>
      <c r="D4" s="134"/>
      <c r="E4" s="134"/>
      <c r="F4" s="134"/>
      <c r="G4" s="134"/>
      <c r="H4" s="134"/>
      <c r="I4" s="134"/>
    </row>
    <row r="5" spans="1:11" ht="17.75" customHeight="1" x14ac:dyDescent="0.2">
      <c r="A5" s="54"/>
      <c r="B5" s="54"/>
      <c r="C5" s="54"/>
      <c r="D5" s="54"/>
      <c r="E5" s="54"/>
      <c r="F5" s="54"/>
      <c r="G5" s="54"/>
      <c r="H5" s="29"/>
      <c r="I5" s="29"/>
    </row>
    <row r="6" spans="1:11" ht="20" customHeight="1" x14ac:dyDescent="0.15">
      <c r="A6" s="30" t="s">
        <v>4</v>
      </c>
      <c r="B6" s="30"/>
      <c r="C6" s="30"/>
      <c r="D6" s="30"/>
      <c r="E6" s="30"/>
      <c r="F6" s="30"/>
      <c r="G6" s="30"/>
      <c r="H6" s="29"/>
      <c r="I6" s="29"/>
    </row>
    <row r="7" spans="1:11" ht="19.5" customHeight="1" x14ac:dyDescent="0.2">
      <c r="A7" s="31" t="s">
        <v>5</v>
      </c>
      <c r="B7" s="32"/>
      <c r="C7" s="32"/>
      <c r="D7" s="32"/>
      <c r="E7" s="32"/>
      <c r="F7" s="32"/>
      <c r="G7" s="33"/>
      <c r="H7" s="34"/>
      <c r="I7" s="34"/>
    </row>
    <row r="8" spans="1:11" ht="20" customHeight="1" x14ac:dyDescent="0.2">
      <c r="A8" s="35" t="s">
        <v>6</v>
      </c>
      <c r="B8" s="31"/>
      <c r="C8" s="32"/>
      <c r="D8" s="32"/>
      <c r="E8" s="32"/>
      <c r="F8" s="32"/>
      <c r="G8" s="33"/>
      <c r="H8" s="36"/>
      <c r="I8" s="36"/>
    </row>
    <row r="9" spans="1:11" ht="19.5" customHeight="1" x14ac:dyDescent="0.2">
      <c r="A9" s="31" t="s">
        <v>7</v>
      </c>
      <c r="B9" s="31"/>
      <c r="C9" s="32"/>
      <c r="D9" s="31" t="s">
        <v>8</v>
      </c>
      <c r="E9" s="32"/>
      <c r="F9" s="32"/>
      <c r="G9" s="33"/>
      <c r="H9" s="34"/>
      <c r="I9" s="34"/>
    </row>
    <row r="10" spans="1:11" ht="19.5" customHeight="1" x14ac:dyDescent="0.15">
      <c r="A10" s="30" t="s">
        <v>9</v>
      </c>
      <c r="B10" s="30"/>
      <c r="C10" s="30"/>
      <c r="D10" s="30"/>
      <c r="E10" s="30"/>
      <c r="F10" s="30"/>
      <c r="G10" s="30"/>
      <c r="H10" s="36"/>
      <c r="I10" s="36"/>
    </row>
    <row r="11" spans="1:11" ht="19.5" customHeight="1" x14ac:dyDescent="0.2">
      <c r="A11" s="31" t="s">
        <v>10</v>
      </c>
      <c r="B11" s="37"/>
      <c r="C11" s="37"/>
      <c r="D11" s="37"/>
      <c r="E11" s="37"/>
      <c r="F11" s="37"/>
      <c r="G11" s="37"/>
      <c r="H11" s="34"/>
      <c r="I11" s="34"/>
    </row>
    <row r="12" spans="1:11" ht="23.25" customHeight="1" x14ac:dyDescent="0.2">
      <c r="A12" s="35" t="s">
        <v>11</v>
      </c>
      <c r="B12" s="31"/>
      <c r="C12" s="32"/>
      <c r="D12" s="32"/>
      <c r="E12" s="32"/>
      <c r="F12" s="32"/>
      <c r="G12" s="33"/>
      <c r="H12" s="36"/>
      <c r="I12" s="36"/>
    </row>
    <row r="13" spans="1:11" ht="23.25" customHeight="1" x14ac:dyDescent="0.2">
      <c r="A13" s="31" t="s">
        <v>12</v>
      </c>
      <c r="B13" s="31"/>
      <c r="C13" s="32"/>
      <c r="D13" s="31" t="s">
        <v>8</v>
      </c>
      <c r="E13" s="32"/>
      <c r="F13" s="32"/>
      <c r="G13" s="33"/>
      <c r="H13" s="36"/>
      <c r="I13" s="36"/>
    </row>
    <row r="14" spans="1:11" ht="35" customHeight="1" x14ac:dyDescent="0.15">
      <c r="A14" s="158" t="s">
        <v>29</v>
      </c>
      <c r="B14" s="158"/>
      <c r="C14" s="158"/>
      <c r="D14" s="158"/>
      <c r="E14" s="158"/>
      <c r="F14" s="158"/>
      <c r="G14" s="158"/>
      <c r="H14" s="158"/>
      <c r="I14" s="158"/>
    </row>
    <row r="15" spans="1:11" ht="46.25" customHeight="1" x14ac:dyDescent="0.15">
      <c r="A15" s="38" t="s">
        <v>13</v>
      </c>
      <c r="B15" s="38" t="s">
        <v>30</v>
      </c>
      <c r="C15" s="38" t="s">
        <v>31</v>
      </c>
      <c r="D15" s="38" t="s">
        <v>32</v>
      </c>
      <c r="E15" s="38" t="s">
        <v>33</v>
      </c>
      <c r="F15" s="39" t="s">
        <v>34</v>
      </c>
      <c r="G15" s="39" t="s">
        <v>35</v>
      </c>
      <c r="H15" s="39" t="s">
        <v>36</v>
      </c>
      <c r="I15" s="38" t="s">
        <v>37</v>
      </c>
    </row>
    <row r="16" spans="1:11" s="59" customFormat="1" ht="17" customHeight="1" x14ac:dyDescent="0.15">
      <c r="A16" s="55">
        <v>1</v>
      </c>
      <c r="B16" s="56">
        <v>45974</v>
      </c>
      <c r="C16" s="57" t="s">
        <v>53</v>
      </c>
      <c r="D16" s="57" t="s">
        <v>67</v>
      </c>
      <c r="E16" s="57" t="s">
        <v>125</v>
      </c>
      <c r="F16" s="58">
        <v>18.82</v>
      </c>
      <c r="G16" s="55">
        <v>0</v>
      </c>
      <c r="H16" s="58">
        <f>+F16</f>
        <v>18.82</v>
      </c>
      <c r="I16" s="152" t="s">
        <v>41</v>
      </c>
      <c r="J16" s="59">
        <v>18.82</v>
      </c>
      <c r="K16" s="60">
        <f>+F16-J16</f>
        <v>0</v>
      </c>
    </row>
    <row r="17" spans="1:11" ht="17" customHeight="1" x14ac:dyDescent="0.15">
      <c r="A17" s="40">
        <v>2</v>
      </c>
      <c r="B17" s="41">
        <v>45974</v>
      </c>
      <c r="C17" s="42" t="s">
        <v>58</v>
      </c>
      <c r="D17" s="42" t="s">
        <v>126</v>
      </c>
      <c r="E17" s="42" t="s">
        <v>127</v>
      </c>
      <c r="F17" s="44">
        <v>16.57</v>
      </c>
      <c r="G17" s="40">
        <v>0</v>
      </c>
      <c r="H17" s="44">
        <v>16.57</v>
      </c>
      <c r="I17" s="153"/>
      <c r="J17" s="27">
        <v>16.57</v>
      </c>
      <c r="K17" s="61">
        <f t="shared" ref="K17:K58" si="0">+F17-J17</f>
        <v>0</v>
      </c>
    </row>
    <row r="18" spans="1:11" ht="17.75" customHeight="1" x14ac:dyDescent="0.15">
      <c r="A18" s="40">
        <v>3</v>
      </c>
      <c r="B18" s="41">
        <v>45974</v>
      </c>
      <c r="C18" s="42" t="s">
        <v>128</v>
      </c>
      <c r="D18" s="42" t="s">
        <v>129</v>
      </c>
      <c r="E18" s="42" t="s">
        <v>93</v>
      </c>
      <c r="F18" s="44">
        <v>15.67</v>
      </c>
      <c r="G18" s="40">
        <v>0</v>
      </c>
      <c r="H18" s="44">
        <v>15.67</v>
      </c>
      <c r="I18" s="153"/>
      <c r="J18" s="27">
        <v>15.67</v>
      </c>
      <c r="K18" s="61">
        <f t="shared" si="0"/>
        <v>0</v>
      </c>
    </row>
    <row r="19" spans="1:11" ht="17.75" customHeight="1" x14ac:dyDescent="0.15">
      <c r="A19" s="40">
        <v>4</v>
      </c>
      <c r="B19" s="41">
        <v>45974</v>
      </c>
      <c r="C19" s="42" t="s">
        <v>47</v>
      </c>
      <c r="D19" s="42" t="s">
        <v>130</v>
      </c>
      <c r="E19" s="42" t="s">
        <v>131</v>
      </c>
      <c r="F19" s="44">
        <v>18.71</v>
      </c>
      <c r="G19" s="40">
        <v>0</v>
      </c>
      <c r="H19" s="44">
        <v>18.71</v>
      </c>
      <c r="I19" s="153"/>
      <c r="J19" s="27">
        <v>18.71</v>
      </c>
      <c r="K19" s="61">
        <f t="shared" si="0"/>
        <v>0</v>
      </c>
    </row>
    <row r="20" spans="1:11" ht="17.75" customHeight="1" x14ac:dyDescent="0.15">
      <c r="A20" s="40">
        <v>5</v>
      </c>
      <c r="B20" s="41">
        <v>45974</v>
      </c>
      <c r="C20" s="42" t="s">
        <v>44</v>
      </c>
      <c r="D20" s="42" t="s">
        <v>132</v>
      </c>
      <c r="E20" s="42" t="s">
        <v>133</v>
      </c>
      <c r="F20" s="44">
        <v>18.739999999999998</v>
      </c>
      <c r="G20" s="40">
        <v>0</v>
      </c>
      <c r="H20" s="44">
        <v>18.739999999999998</v>
      </c>
      <c r="I20" s="153"/>
      <c r="J20" s="27">
        <v>18.739999999999998</v>
      </c>
      <c r="K20" s="61">
        <f t="shared" si="0"/>
        <v>0</v>
      </c>
    </row>
    <row r="21" spans="1:11" ht="17.75" customHeight="1" x14ac:dyDescent="0.15">
      <c r="A21" s="40">
        <v>6</v>
      </c>
      <c r="B21" s="41">
        <v>45974</v>
      </c>
      <c r="C21" s="42" t="s">
        <v>61</v>
      </c>
      <c r="D21" s="42" t="s">
        <v>134</v>
      </c>
      <c r="E21" s="42" t="s">
        <v>135</v>
      </c>
      <c r="F21" s="44">
        <v>18.53</v>
      </c>
      <c r="G21" s="40">
        <v>0</v>
      </c>
      <c r="H21" s="44">
        <v>18.53</v>
      </c>
      <c r="I21" s="153"/>
      <c r="J21" s="27">
        <v>18.53</v>
      </c>
      <c r="K21" s="61">
        <f t="shared" si="0"/>
        <v>0</v>
      </c>
    </row>
    <row r="22" spans="1:11" s="66" customFormat="1" ht="17.75" customHeight="1" x14ac:dyDescent="0.15">
      <c r="A22" s="62">
        <v>7</v>
      </c>
      <c r="B22" s="63">
        <v>45974</v>
      </c>
      <c r="C22" s="64" t="s">
        <v>38</v>
      </c>
      <c r="D22" s="64" t="s">
        <v>98</v>
      </c>
      <c r="E22" s="64" t="s">
        <v>106</v>
      </c>
      <c r="F22" s="65">
        <v>17.170000000000002</v>
      </c>
      <c r="G22" s="62">
        <v>0</v>
      </c>
      <c r="H22" s="65">
        <v>17.170000000000002</v>
      </c>
      <c r="I22" s="153"/>
      <c r="J22" s="66">
        <v>17.170000000000002</v>
      </c>
      <c r="K22" s="67">
        <f t="shared" si="0"/>
        <v>0</v>
      </c>
    </row>
    <row r="23" spans="1:11" s="59" customFormat="1" ht="17.75" customHeight="1" x14ac:dyDescent="0.15">
      <c r="A23" s="55">
        <v>8</v>
      </c>
      <c r="B23" s="56">
        <v>45974</v>
      </c>
      <c r="C23" s="57" t="s">
        <v>55</v>
      </c>
      <c r="D23" s="57" t="s">
        <v>136</v>
      </c>
      <c r="E23" s="57" t="s">
        <v>104</v>
      </c>
      <c r="F23" s="58">
        <v>18.39</v>
      </c>
      <c r="G23" s="55">
        <v>0</v>
      </c>
      <c r="H23" s="58">
        <v>18.39</v>
      </c>
      <c r="I23" s="153"/>
      <c r="J23" s="59">
        <v>18.39</v>
      </c>
      <c r="K23" s="60">
        <f t="shared" si="0"/>
        <v>0</v>
      </c>
    </row>
    <row r="24" spans="1:11" ht="17.75" customHeight="1" x14ac:dyDescent="0.15">
      <c r="A24" s="40">
        <v>9</v>
      </c>
      <c r="B24" s="41">
        <v>45974</v>
      </c>
      <c r="C24" s="42" t="s">
        <v>82</v>
      </c>
      <c r="D24" s="42" t="s">
        <v>137</v>
      </c>
      <c r="E24" s="42" t="s">
        <v>138</v>
      </c>
      <c r="F24" s="44">
        <v>11.74</v>
      </c>
      <c r="G24" s="40">
        <v>0</v>
      </c>
      <c r="H24" s="44">
        <v>11.74</v>
      </c>
      <c r="I24" s="153"/>
      <c r="J24" s="27">
        <v>11.74</v>
      </c>
      <c r="K24" s="61">
        <f t="shared" si="0"/>
        <v>0</v>
      </c>
    </row>
    <row r="25" spans="1:11" ht="17.75" customHeight="1" x14ac:dyDescent="0.15">
      <c r="A25" s="40">
        <v>10</v>
      </c>
      <c r="B25" s="41">
        <v>45974</v>
      </c>
      <c r="C25" s="42" t="s">
        <v>139</v>
      </c>
      <c r="D25" s="42" t="s">
        <v>91</v>
      </c>
      <c r="E25" s="42" t="s">
        <v>140</v>
      </c>
      <c r="F25" s="44">
        <v>12.15</v>
      </c>
      <c r="G25" s="40">
        <v>0</v>
      </c>
      <c r="H25" s="44">
        <v>12.15</v>
      </c>
      <c r="I25" s="153"/>
      <c r="J25" s="27">
        <v>12.15</v>
      </c>
      <c r="K25" s="61">
        <f t="shared" si="0"/>
        <v>0</v>
      </c>
    </row>
    <row r="26" spans="1:11" ht="17.75" customHeight="1" x14ac:dyDescent="0.15">
      <c r="A26" s="40">
        <v>11</v>
      </c>
      <c r="B26" s="41">
        <v>45974</v>
      </c>
      <c r="C26" s="42" t="s">
        <v>141</v>
      </c>
      <c r="D26" s="42" t="s">
        <v>142</v>
      </c>
      <c r="E26" s="42" t="s">
        <v>143</v>
      </c>
      <c r="F26" s="44">
        <v>10.86</v>
      </c>
      <c r="G26" s="40">
        <v>0</v>
      </c>
      <c r="H26" s="44">
        <v>10.86</v>
      </c>
      <c r="I26" s="153"/>
      <c r="J26" s="27">
        <v>10.86</v>
      </c>
      <c r="K26" s="61">
        <f t="shared" si="0"/>
        <v>0</v>
      </c>
    </row>
    <row r="27" spans="1:11" ht="18" customHeight="1" x14ac:dyDescent="0.15">
      <c r="A27" s="40">
        <v>12</v>
      </c>
      <c r="B27" s="41">
        <v>45974</v>
      </c>
      <c r="C27" s="42" t="s">
        <v>144</v>
      </c>
      <c r="D27" s="42" t="s">
        <v>145</v>
      </c>
      <c r="E27" s="42" t="s">
        <v>143</v>
      </c>
      <c r="F27" s="44">
        <v>11.48</v>
      </c>
      <c r="G27" s="40">
        <v>0</v>
      </c>
      <c r="H27" s="44">
        <v>11.48</v>
      </c>
      <c r="I27" s="153"/>
      <c r="J27" s="27">
        <v>11.48</v>
      </c>
      <c r="K27" s="61">
        <f t="shared" si="0"/>
        <v>0</v>
      </c>
    </row>
    <row r="28" spans="1:11" ht="17.75" customHeight="1" x14ac:dyDescent="0.15">
      <c r="A28" s="40">
        <v>13</v>
      </c>
      <c r="B28" s="41">
        <v>45974</v>
      </c>
      <c r="C28" s="42" t="s">
        <v>146</v>
      </c>
      <c r="D28" s="42" t="s">
        <v>147</v>
      </c>
      <c r="E28" s="42" t="s">
        <v>148</v>
      </c>
      <c r="F28" s="44">
        <v>11.8</v>
      </c>
      <c r="G28" s="40">
        <v>0</v>
      </c>
      <c r="H28" s="44">
        <v>11.8</v>
      </c>
      <c r="I28" s="153"/>
      <c r="J28" s="27">
        <v>11.8</v>
      </c>
      <c r="K28" s="61">
        <f t="shared" si="0"/>
        <v>0</v>
      </c>
    </row>
    <row r="29" spans="1:11" s="59" customFormat="1" ht="17.75" customHeight="1" x14ac:dyDescent="0.15">
      <c r="A29" s="55">
        <v>14</v>
      </c>
      <c r="B29" s="56">
        <v>45974</v>
      </c>
      <c r="C29" s="57" t="s">
        <v>53</v>
      </c>
      <c r="D29" s="57" t="s">
        <v>95</v>
      </c>
      <c r="E29" s="57" t="s">
        <v>149</v>
      </c>
      <c r="F29" s="58">
        <v>18.82</v>
      </c>
      <c r="G29" s="55">
        <v>0</v>
      </c>
      <c r="H29" s="58">
        <v>18.82</v>
      </c>
      <c r="I29" s="153"/>
      <c r="J29" s="59">
        <v>18.82</v>
      </c>
      <c r="K29" s="60">
        <f t="shared" si="0"/>
        <v>0</v>
      </c>
    </row>
    <row r="30" spans="1:11" ht="17.75" customHeight="1" x14ac:dyDescent="0.15">
      <c r="A30" s="40">
        <v>15</v>
      </c>
      <c r="B30" s="41">
        <v>45974</v>
      </c>
      <c r="C30" s="42" t="s">
        <v>150</v>
      </c>
      <c r="D30" s="42" t="s">
        <v>151</v>
      </c>
      <c r="E30" s="42" t="s">
        <v>152</v>
      </c>
      <c r="F30" s="44">
        <v>12.65</v>
      </c>
      <c r="G30" s="40">
        <v>0</v>
      </c>
      <c r="H30" s="44">
        <v>12.65</v>
      </c>
      <c r="I30" s="153"/>
      <c r="J30" s="27">
        <v>12.65</v>
      </c>
      <c r="K30" s="61">
        <f t="shared" si="0"/>
        <v>0</v>
      </c>
    </row>
    <row r="31" spans="1:11" ht="17.75" customHeight="1" x14ac:dyDescent="0.15">
      <c r="A31" s="40">
        <v>16</v>
      </c>
      <c r="B31" s="41">
        <v>45974</v>
      </c>
      <c r="C31" s="42" t="s">
        <v>58</v>
      </c>
      <c r="D31" s="42" t="s">
        <v>153</v>
      </c>
      <c r="E31" s="42" t="s">
        <v>154</v>
      </c>
      <c r="F31" s="44">
        <v>16.57</v>
      </c>
      <c r="G31" s="40">
        <v>0</v>
      </c>
      <c r="H31" s="44">
        <v>16.57</v>
      </c>
      <c r="I31" s="153"/>
      <c r="J31" s="27">
        <v>16.57</v>
      </c>
      <c r="K31" s="61">
        <f t="shared" si="0"/>
        <v>0</v>
      </c>
    </row>
    <row r="32" spans="1:11" ht="17.75" customHeight="1" x14ac:dyDescent="0.15">
      <c r="A32" s="40">
        <v>17</v>
      </c>
      <c r="B32" s="41">
        <v>45974</v>
      </c>
      <c r="C32" s="42" t="s">
        <v>47</v>
      </c>
      <c r="D32" s="42" t="s">
        <v>155</v>
      </c>
      <c r="E32" s="42" t="s">
        <v>156</v>
      </c>
      <c r="F32" s="44">
        <v>18.71</v>
      </c>
      <c r="G32" s="40">
        <v>0</v>
      </c>
      <c r="H32" s="44">
        <v>18.71</v>
      </c>
      <c r="I32" s="153"/>
      <c r="J32" s="27">
        <v>18.71</v>
      </c>
      <c r="K32" s="61">
        <f t="shared" si="0"/>
        <v>0</v>
      </c>
    </row>
    <row r="33" spans="1:11" ht="17.75" customHeight="1" x14ac:dyDescent="0.15">
      <c r="A33" s="40">
        <v>18</v>
      </c>
      <c r="B33" s="41">
        <v>45974</v>
      </c>
      <c r="C33" s="42" t="s">
        <v>44</v>
      </c>
      <c r="D33" s="42" t="s">
        <v>157</v>
      </c>
      <c r="E33" s="42" t="s">
        <v>158</v>
      </c>
      <c r="F33" s="44">
        <v>18.739999999999998</v>
      </c>
      <c r="G33" s="40">
        <v>0</v>
      </c>
      <c r="H33" s="44">
        <v>18.739999999999998</v>
      </c>
      <c r="I33" s="153"/>
      <c r="J33" s="27">
        <v>18.739999999999998</v>
      </c>
      <c r="K33" s="61">
        <f t="shared" si="0"/>
        <v>0</v>
      </c>
    </row>
    <row r="34" spans="1:11" ht="17.75" customHeight="1" x14ac:dyDescent="0.15">
      <c r="A34" s="40">
        <v>19</v>
      </c>
      <c r="B34" s="41">
        <v>45974</v>
      </c>
      <c r="C34" s="42" t="s">
        <v>128</v>
      </c>
      <c r="D34" s="42" t="s">
        <v>159</v>
      </c>
      <c r="E34" s="42" t="s">
        <v>160</v>
      </c>
      <c r="F34" s="44">
        <v>15.67</v>
      </c>
      <c r="G34" s="40">
        <v>0</v>
      </c>
      <c r="H34" s="44">
        <v>15.67</v>
      </c>
      <c r="I34" s="153"/>
      <c r="J34" s="27">
        <v>15.67</v>
      </c>
      <c r="K34" s="61">
        <f t="shared" si="0"/>
        <v>0</v>
      </c>
    </row>
    <row r="35" spans="1:11" ht="17.75" customHeight="1" x14ac:dyDescent="0.15">
      <c r="A35" s="40">
        <v>20</v>
      </c>
      <c r="B35" s="41">
        <v>45974</v>
      </c>
      <c r="C35" s="42" t="s">
        <v>61</v>
      </c>
      <c r="D35" s="42" t="s">
        <v>161</v>
      </c>
      <c r="E35" s="42" t="s">
        <v>109</v>
      </c>
      <c r="F35" s="44">
        <v>18.53</v>
      </c>
      <c r="G35" s="40">
        <v>0</v>
      </c>
      <c r="H35" s="44">
        <v>18.53</v>
      </c>
      <c r="I35" s="153"/>
      <c r="J35" s="27">
        <v>18.53</v>
      </c>
      <c r="K35" s="61">
        <f t="shared" si="0"/>
        <v>0</v>
      </c>
    </row>
    <row r="36" spans="1:11" ht="18" customHeight="1" x14ac:dyDescent="0.15">
      <c r="A36" s="40">
        <v>21</v>
      </c>
      <c r="B36" s="41">
        <v>45974</v>
      </c>
      <c r="C36" s="42" t="s">
        <v>38</v>
      </c>
      <c r="D36" s="42" t="s">
        <v>156</v>
      </c>
      <c r="E36" s="42" t="s">
        <v>148</v>
      </c>
      <c r="F36" s="44">
        <v>17.170000000000002</v>
      </c>
      <c r="G36" s="40">
        <v>0</v>
      </c>
      <c r="H36" s="44">
        <v>17.170000000000002</v>
      </c>
      <c r="I36" s="153"/>
      <c r="J36" s="27">
        <v>17.170000000000002</v>
      </c>
      <c r="K36" s="61">
        <f t="shared" si="0"/>
        <v>0</v>
      </c>
    </row>
    <row r="37" spans="1:11" ht="17.75" customHeight="1" x14ac:dyDescent="0.15">
      <c r="A37" s="40">
        <v>22</v>
      </c>
      <c r="B37" s="41">
        <v>45974</v>
      </c>
      <c r="C37" s="42" t="s">
        <v>139</v>
      </c>
      <c r="D37" s="42" t="s">
        <v>162</v>
      </c>
      <c r="E37" s="42" t="s">
        <v>163</v>
      </c>
      <c r="F37" s="44">
        <v>12.15</v>
      </c>
      <c r="G37" s="40">
        <v>0</v>
      </c>
      <c r="H37" s="44">
        <v>12.15</v>
      </c>
      <c r="I37" s="153"/>
      <c r="J37" s="27">
        <v>12.15</v>
      </c>
      <c r="K37" s="61">
        <f t="shared" si="0"/>
        <v>0</v>
      </c>
    </row>
    <row r="38" spans="1:11" s="59" customFormat="1" ht="17.75" customHeight="1" x14ac:dyDescent="0.15">
      <c r="A38" s="55">
        <v>23</v>
      </c>
      <c r="B38" s="56">
        <v>45974</v>
      </c>
      <c r="C38" s="57" t="s">
        <v>55</v>
      </c>
      <c r="D38" s="57" t="s">
        <v>164</v>
      </c>
      <c r="E38" s="57" t="s">
        <v>165</v>
      </c>
      <c r="F38" s="58">
        <v>18.39</v>
      </c>
      <c r="G38" s="55">
        <v>0</v>
      </c>
      <c r="H38" s="58">
        <v>18.39</v>
      </c>
      <c r="I38" s="153"/>
      <c r="J38" s="59">
        <v>18.39</v>
      </c>
      <c r="K38" s="60">
        <f t="shared" si="0"/>
        <v>0</v>
      </c>
    </row>
    <row r="39" spans="1:11" ht="17.75" customHeight="1" x14ac:dyDescent="0.15">
      <c r="A39" s="40">
        <v>24</v>
      </c>
      <c r="B39" s="41">
        <v>45974</v>
      </c>
      <c r="C39" s="42" t="s">
        <v>82</v>
      </c>
      <c r="D39" s="42" t="s">
        <v>113</v>
      </c>
      <c r="E39" s="42" t="s">
        <v>166</v>
      </c>
      <c r="F39" s="44">
        <v>11.74</v>
      </c>
      <c r="G39" s="40">
        <v>0</v>
      </c>
      <c r="H39" s="44">
        <v>11.74</v>
      </c>
      <c r="I39" s="153"/>
      <c r="J39" s="27">
        <v>11.74</v>
      </c>
      <c r="K39" s="61">
        <f t="shared" si="0"/>
        <v>0</v>
      </c>
    </row>
    <row r="40" spans="1:11" ht="17.75" customHeight="1" x14ac:dyDescent="0.15">
      <c r="A40" s="40">
        <v>25</v>
      </c>
      <c r="B40" s="41">
        <v>45974</v>
      </c>
      <c r="C40" s="42" t="s">
        <v>141</v>
      </c>
      <c r="D40" s="42" t="s">
        <v>167</v>
      </c>
      <c r="E40" s="42" t="s">
        <v>168</v>
      </c>
      <c r="F40" s="44">
        <v>10.86</v>
      </c>
      <c r="G40" s="40">
        <v>0</v>
      </c>
      <c r="H40" s="44">
        <v>10.86</v>
      </c>
      <c r="I40" s="153"/>
      <c r="J40" s="27">
        <v>10.86</v>
      </c>
      <c r="K40" s="61">
        <f t="shared" si="0"/>
        <v>0</v>
      </c>
    </row>
    <row r="41" spans="1:11" ht="17.75" customHeight="1" x14ac:dyDescent="0.15">
      <c r="A41" s="40">
        <v>26</v>
      </c>
      <c r="B41" s="41">
        <v>45974</v>
      </c>
      <c r="C41" s="42" t="s">
        <v>144</v>
      </c>
      <c r="D41" s="42" t="s">
        <v>169</v>
      </c>
      <c r="E41" s="42" t="s">
        <v>170</v>
      </c>
      <c r="F41" s="44">
        <v>11.48</v>
      </c>
      <c r="G41" s="40">
        <v>0</v>
      </c>
      <c r="H41" s="44">
        <v>11.48</v>
      </c>
      <c r="I41" s="153"/>
      <c r="J41" s="27">
        <v>11.48</v>
      </c>
      <c r="K41" s="61">
        <f t="shared" si="0"/>
        <v>0</v>
      </c>
    </row>
    <row r="42" spans="1:11" ht="17.75" customHeight="1" x14ac:dyDescent="0.15">
      <c r="A42" s="40">
        <v>27</v>
      </c>
      <c r="B42" s="68">
        <v>45974</v>
      </c>
      <c r="C42" s="42" t="s">
        <v>146</v>
      </c>
      <c r="D42" s="42" t="s">
        <v>171</v>
      </c>
      <c r="E42" s="42" t="s">
        <v>172</v>
      </c>
      <c r="F42" s="44">
        <v>11.8</v>
      </c>
      <c r="G42" s="40">
        <v>0</v>
      </c>
      <c r="H42" s="44">
        <v>11.8</v>
      </c>
      <c r="I42" s="153"/>
      <c r="J42" s="27">
        <v>11.8</v>
      </c>
      <c r="K42" s="61">
        <f t="shared" si="0"/>
        <v>0</v>
      </c>
    </row>
    <row r="43" spans="1:11" s="59" customFormat="1" ht="17.75" customHeight="1" x14ac:dyDescent="0.15">
      <c r="A43" s="55">
        <v>28</v>
      </c>
      <c r="B43" s="69">
        <v>45974</v>
      </c>
      <c r="C43" s="57" t="s">
        <v>53</v>
      </c>
      <c r="D43" s="57" t="s">
        <v>173</v>
      </c>
      <c r="E43" s="57" t="s">
        <v>174</v>
      </c>
      <c r="F43" s="58">
        <v>18.82</v>
      </c>
      <c r="G43" s="55">
        <v>0</v>
      </c>
      <c r="H43" s="58">
        <v>18.82</v>
      </c>
      <c r="I43" s="153"/>
      <c r="J43" s="59">
        <v>18.82</v>
      </c>
      <c r="K43" s="60">
        <f t="shared" si="0"/>
        <v>0</v>
      </c>
    </row>
    <row r="44" spans="1:11" ht="17.75" customHeight="1" x14ac:dyDescent="0.15">
      <c r="A44" s="40">
        <v>29</v>
      </c>
      <c r="B44" s="68">
        <v>45974</v>
      </c>
      <c r="C44" s="42" t="s">
        <v>150</v>
      </c>
      <c r="D44" s="42" t="s">
        <v>172</v>
      </c>
      <c r="E44" s="42" t="s">
        <v>175</v>
      </c>
      <c r="F44" s="44">
        <v>12.65</v>
      </c>
      <c r="G44" s="40">
        <v>0</v>
      </c>
      <c r="H44" s="44">
        <v>12.65</v>
      </c>
      <c r="I44" s="153"/>
      <c r="J44" s="27">
        <v>12.65</v>
      </c>
      <c r="K44" s="61">
        <f t="shared" si="0"/>
        <v>0</v>
      </c>
    </row>
    <row r="45" spans="1:11" ht="17.75" customHeight="1" x14ac:dyDescent="0.15">
      <c r="A45" s="40">
        <v>30</v>
      </c>
      <c r="B45" s="68">
        <v>45974</v>
      </c>
      <c r="C45" s="42" t="s">
        <v>58</v>
      </c>
      <c r="D45" s="42" t="s">
        <v>176</v>
      </c>
      <c r="E45" s="42" t="s">
        <v>177</v>
      </c>
      <c r="F45" s="44">
        <v>16.57</v>
      </c>
      <c r="G45" s="40">
        <v>0</v>
      </c>
      <c r="H45" s="44">
        <v>16.57</v>
      </c>
      <c r="I45" s="153"/>
      <c r="J45" s="27">
        <v>16.57</v>
      </c>
      <c r="K45" s="61">
        <f t="shared" si="0"/>
        <v>0</v>
      </c>
    </row>
    <row r="46" spans="1:11" ht="17.75" customHeight="1" x14ac:dyDescent="0.15">
      <c r="A46" s="40">
        <v>31</v>
      </c>
      <c r="B46" s="68">
        <v>45974</v>
      </c>
      <c r="C46" s="42" t="s">
        <v>47</v>
      </c>
      <c r="D46" s="42" t="s">
        <v>178</v>
      </c>
      <c r="E46" s="42" t="s">
        <v>179</v>
      </c>
      <c r="F46" s="44">
        <v>18.71</v>
      </c>
      <c r="G46" s="40">
        <v>1</v>
      </c>
      <c r="H46" s="44">
        <v>18.71</v>
      </c>
      <c r="I46" s="153"/>
      <c r="J46" s="27">
        <v>18.71</v>
      </c>
      <c r="K46" s="61">
        <f t="shared" si="0"/>
        <v>0</v>
      </c>
    </row>
    <row r="47" spans="1:11" ht="17.75" customHeight="1" x14ac:dyDescent="0.15">
      <c r="A47" s="40">
        <v>32</v>
      </c>
      <c r="B47" s="68">
        <v>45974</v>
      </c>
      <c r="C47" s="42" t="s">
        <v>44</v>
      </c>
      <c r="D47" s="42" t="s">
        <v>132</v>
      </c>
      <c r="E47" s="42" t="s">
        <v>179</v>
      </c>
      <c r="F47" s="44">
        <v>18.739999999999998</v>
      </c>
      <c r="G47" s="40">
        <v>0</v>
      </c>
      <c r="H47" s="44">
        <v>18.739999999999998</v>
      </c>
      <c r="I47" s="153"/>
      <c r="J47" s="27">
        <v>18.739999999999998</v>
      </c>
      <c r="K47" s="61">
        <f t="shared" si="0"/>
        <v>0</v>
      </c>
    </row>
    <row r="48" spans="1:11" ht="17.75" customHeight="1" x14ac:dyDescent="0.15">
      <c r="A48" s="40">
        <v>33</v>
      </c>
      <c r="B48" s="68">
        <v>45974</v>
      </c>
      <c r="C48" s="42" t="s">
        <v>38</v>
      </c>
      <c r="D48" s="42" t="s">
        <v>180</v>
      </c>
      <c r="E48" s="42" t="s">
        <v>181</v>
      </c>
      <c r="F48" s="44">
        <v>17.170000000000002</v>
      </c>
      <c r="G48" s="40">
        <v>0</v>
      </c>
      <c r="H48" s="44">
        <v>17.170000000000002</v>
      </c>
      <c r="I48" s="153"/>
      <c r="J48" s="27">
        <v>17.170000000000002</v>
      </c>
      <c r="K48" s="61">
        <f t="shared" si="0"/>
        <v>0</v>
      </c>
    </row>
    <row r="49" spans="1:11" ht="17.75" customHeight="1" x14ac:dyDescent="0.15">
      <c r="A49" s="40">
        <v>34</v>
      </c>
      <c r="B49" s="68">
        <v>45974</v>
      </c>
      <c r="C49" s="42" t="s">
        <v>139</v>
      </c>
      <c r="D49" s="42" t="s">
        <v>182</v>
      </c>
      <c r="E49" s="42" t="s">
        <v>183</v>
      </c>
      <c r="F49" s="44">
        <v>12.15</v>
      </c>
      <c r="G49" s="40">
        <v>0</v>
      </c>
      <c r="H49" s="44">
        <v>12.15</v>
      </c>
      <c r="I49" s="153"/>
      <c r="J49" s="27">
        <v>12.15</v>
      </c>
      <c r="K49" s="61">
        <f t="shared" si="0"/>
        <v>0</v>
      </c>
    </row>
    <row r="50" spans="1:11" s="59" customFormat="1" ht="17.75" customHeight="1" x14ac:dyDescent="0.15">
      <c r="A50" s="55">
        <v>35</v>
      </c>
      <c r="B50" s="69">
        <v>45974</v>
      </c>
      <c r="C50" s="57" t="s">
        <v>55</v>
      </c>
      <c r="D50" s="57" t="s">
        <v>184</v>
      </c>
      <c r="E50" s="57" t="s">
        <v>185</v>
      </c>
      <c r="F50" s="58">
        <v>18.39</v>
      </c>
      <c r="G50" s="55">
        <v>0</v>
      </c>
      <c r="H50" s="58">
        <v>18.39</v>
      </c>
      <c r="I50" s="153"/>
      <c r="J50" s="59">
        <v>18.39</v>
      </c>
      <c r="K50" s="60">
        <f t="shared" si="0"/>
        <v>0</v>
      </c>
    </row>
    <row r="51" spans="1:11" ht="17.75" customHeight="1" x14ac:dyDescent="0.15">
      <c r="A51" s="40">
        <v>36</v>
      </c>
      <c r="B51" s="68">
        <v>45974</v>
      </c>
      <c r="C51" s="42" t="s">
        <v>61</v>
      </c>
      <c r="D51" s="42" t="s">
        <v>186</v>
      </c>
      <c r="E51" s="42" t="s">
        <v>187</v>
      </c>
      <c r="F51" s="44">
        <v>18.53</v>
      </c>
      <c r="G51" s="40">
        <v>0</v>
      </c>
      <c r="H51" s="44">
        <v>18.53</v>
      </c>
      <c r="I51" s="153"/>
      <c r="J51" s="27">
        <v>18.53</v>
      </c>
      <c r="K51" s="61">
        <f t="shared" si="0"/>
        <v>0</v>
      </c>
    </row>
    <row r="52" spans="1:11" ht="17.75" customHeight="1" x14ac:dyDescent="0.15">
      <c r="A52" s="40">
        <v>37</v>
      </c>
      <c r="B52" s="68">
        <v>45974</v>
      </c>
      <c r="C52" s="42" t="s">
        <v>128</v>
      </c>
      <c r="D52" s="42" t="s">
        <v>188</v>
      </c>
      <c r="E52" s="42" t="s">
        <v>189</v>
      </c>
      <c r="F52" s="44">
        <v>15.67</v>
      </c>
      <c r="G52" s="40">
        <v>0</v>
      </c>
      <c r="H52" s="44">
        <v>15.67</v>
      </c>
      <c r="I52" s="153"/>
      <c r="J52" s="27">
        <v>15.67</v>
      </c>
      <c r="K52" s="61">
        <f t="shared" si="0"/>
        <v>0</v>
      </c>
    </row>
    <row r="53" spans="1:11" ht="17.75" customHeight="1" x14ac:dyDescent="0.15">
      <c r="A53" s="40">
        <v>38</v>
      </c>
      <c r="B53" s="68">
        <v>45974</v>
      </c>
      <c r="C53" s="42" t="s">
        <v>44</v>
      </c>
      <c r="D53" s="42" t="s">
        <v>190</v>
      </c>
      <c r="E53" s="42" t="s">
        <v>191</v>
      </c>
      <c r="F53" s="44">
        <v>18.739999999999998</v>
      </c>
      <c r="G53" s="40">
        <v>0</v>
      </c>
      <c r="H53" s="44">
        <v>18.739999999999998</v>
      </c>
      <c r="I53" s="154"/>
      <c r="J53" s="27">
        <v>18.739999999999998</v>
      </c>
      <c r="K53" s="61">
        <f t="shared" si="0"/>
        <v>0</v>
      </c>
    </row>
    <row r="54" spans="1:11" ht="17.25" customHeight="1" x14ac:dyDescent="0.2">
      <c r="A54" s="155" t="s">
        <v>120</v>
      </c>
      <c r="B54" s="156"/>
      <c r="C54" s="156"/>
      <c r="D54" s="156"/>
      <c r="E54" s="156"/>
      <c r="F54" s="156"/>
      <c r="G54" s="45">
        <v>0</v>
      </c>
      <c r="H54" s="46">
        <f>SUM(H16:H53)</f>
        <v>600.04999999999995</v>
      </c>
      <c r="I54" s="47"/>
      <c r="K54" s="61">
        <f t="shared" si="0"/>
        <v>0</v>
      </c>
    </row>
    <row r="55" spans="1:11" ht="17.25" customHeight="1" x14ac:dyDescent="0.15">
      <c r="A55" s="157" t="s">
        <v>192</v>
      </c>
      <c r="B55" s="157"/>
      <c r="C55" s="157"/>
      <c r="D55" s="157"/>
      <c r="E55" s="157"/>
      <c r="F55" s="157"/>
      <c r="G55" s="157"/>
      <c r="H55" s="157"/>
      <c r="I55" s="157"/>
      <c r="K55" s="61">
        <f t="shared" si="0"/>
        <v>0</v>
      </c>
    </row>
    <row r="56" spans="1:11" ht="35" customHeight="1" x14ac:dyDescent="0.15">
      <c r="A56" s="129" t="s">
        <v>122</v>
      </c>
      <c r="B56" s="129"/>
      <c r="C56" s="129"/>
      <c r="D56" s="129"/>
      <c r="E56" s="129"/>
      <c r="F56" s="129"/>
      <c r="G56" s="129"/>
      <c r="H56" s="129"/>
      <c r="I56" s="129"/>
      <c r="K56" s="61">
        <f t="shared" si="0"/>
        <v>0</v>
      </c>
    </row>
    <row r="57" spans="1:11" ht="21.5" customHeight="1" x14ac:dyDescent="0.15">
      <c r="A57" s="48" t="s">
        <v>24</v>
      </c>
      <c r="B57" s="49"/>
      <c r="C57" s="49"/>
      <c r="D57" s="49"/>
      <c r="E57" s="49"/>
      <c r="F57" s="50"/>
      <c r="G57" s="51"/>
      <c r="H57" s="51"/>
      <c r="I57" s="51"/>
      <c r="K57" s="61">
        <f t="shared" si="0"/>
        <v>0</v>
      </c>
    </row>
    <row r="58" spans="1:11" ht="16.5" customHeight="1" x14ac:dyDescent="0.15">
      <c r="A58" s="128" t="s">
        <v>25</v>
      </c>
      <c r="B58" s="128"/>
      <c r="C58" s="128"/>
      <c r="D58" s="128"/>
      <c r="F58" s="52"/>
      <c r="G58" s="53"/>
      <c r="H58" s="52" t="s">
        <v>26</v>
      </c>
      <c r="I58" s="52"/>
      <c r="K58" s="61">
        <f t="shared" si="0"/>
        <v>0</v>
      </c>
    </row>
  </sheetData>
  <mergeCells count="11">
    <mergeCell ref="A14:I14"/>
    <mergeCell ref="A1:I1"/>
    <mergeCell ref="A2:E2"/>
    <mergeCell ref="G2:I2"/>
    <mergeCell ref="A3:I3"/>
    <mergeCell ref="A4:I4"/>
    <mergeCell ref="I16:I53"/>
    <mergeCell ref="A54:F54"/>
    <mergeCell ref="A55:I55"/>
    <mergeCell ref="A56:I56"/>
    <mergeCell ref="A58:D58"/>
  </mergeCells>
  <pageMargins left="0.3" right="0.19" top="0.23" bottom="0.17"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5" customWidth="1"/>
    <col min="6" max="6" width="18.796875" customWidth="1"/>
  </cols>
  <sheetData>
    <row r="1" spans="1:8" ht="32.25" customHeight="1" x14ac:dyDescent="0.15">
      <c r="A1" s="130" t="s">
        <v>197</v>
      </c>
      <c r="B1" s="159"/>
      <c r="C1" s="159"/>
      <c r="D1" s="159"/>
      <c r="E1" s="159"/>
      <c r="F1" s="159"/>
    </row>
    <row r="2" spans="1:8" ht="15.75" customHeight="1" x14ac:dyDescent="0.15">
      <c r="A2" s="132"/>
      <c r="B2" s="132"/>
      <c r="C2" s="132"/>
      <c r="D2" s="136" t="s">
        <v>199</v>
      </c>
      <c r="E2" s="136"/>
      <c r="F2" s="136"/>
    </row>
    <row r="3" spans="1:8" ht="23" x14ac:dyDescent="0.15">
      <c r="A3" s="133" t="s">
        <v>123</v>
      </c>
      <c r="B3" s="133"/>
      <c r="C3" s="133"/>
      <c r="D3" s="133"/>
      <c r="E3" s="133"/>
      <c r="F3" s="133"/>
    </row>
    <row r="4" spans="1:8" ht="68.25" customHeight="1" x14ac:dyDescent="0.15">
      <c r="A4" s="134"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34"/>
      <c r="C4" s="134"/>
      <c r="D4" s="134"/>
      <c r="E4" s="134"/>
      <c r="F4" s="134"/>
    </row>
    <row r="5" spans="1:8" ht="16" x14ac:dyDescent="0.15">
      <c r="A5" s="30" t="str">
        <f>BBGT!A7</f>
        <v>I. BÊN THUÊ (BÊN A): CÔNG TY TNHH THƯƠNG MẠI DỊCH VỤ XÂY DỰNG VÀ VẬN TẢI ANH THƯ</v>
      </c>
      <c r="B5" s="30"/>
      <c r="C5" s="30"/>
      <c r="D5" s="30"/>
      <c r="E5" s="70"/>
      <c r="F5" s="29"/>
    </row>
    <row r="6" spans="1:8" ht="16" x14ac:dyDescent="0.2">
      <c r="A6" s="31" t="str">
        <f>BBGT!A8</f>
        <v>Địa chỉ: Tổ dân phố Khánh Thịnh (Nhà ông Nguyễn Tấn Long), Phường Hồng An, TP Hải Phòng, Việt Nam.</v>
      </c>
      <c r="B6" s="32"/>
      <c r="C6" s="32"/>
      <c r="D6" s="32"/>
      <c r="E6" s="71"/>
      <c r="F6" s="34"/>
    </row>
    <row r="7" spans="1:8" ht="16" x14ac:dyDescent="0.2">
      <c r="A7" s="35" t="str">
        <f>BBGT!A9</f>
        <v>Mã số thuế: 0202217012</v>
      </c>
      <c r="B7" s="31"/>
      <c r="C7" s="32"/>
      <c r="D7" s="32"/>
      <c r="E7" s="71"/>
      <c r="F7" s="36"/>
    </row>
    <row r="8" spans="1:8" ht="16" x14ac:dyDescent="0.2">
      <c r="A8" s="31" t="str">
        <f>BBGT!A10</f>
        <v xml:space="preserve">Đại diện:            </v>
      </c>
      <c r="B8" s="31"/>
      <c r="C8" s="32"/>
      <c r="D8" s="31" t="str">
        <f>BBGT!D10</f>
        <v>Chức vụ: Giám đốc</v>
      </c>
      <c r="E8" s="71"/>
      <c r="F8" s="34"/>
    </row>
    <row r="9" spans="1:8" ht="16" x14ac:dyDescent="0.15">
      <c r="A9" s="30" t="str">
        <f>BBGT!A11</f>
        <v>II. BÊN CHO THUÊ (BÊN B): CÔNG TY TNHH XÂY DỰNG ĐỊNH SƠN</v>
      </c>
      <c r="B9" s="30"/>
      <c r="C9" s="30"/>
      <c r="D9" s="30"/>
      <c r="E9" s="70"/>
      <c r="F9" s="36"/>
    </row>
    <row r="10" spans="1:8" ht="16" x14ac:dyDescent="0.2">
      <c r="A10" s="31" t="str">
        <f>BBGT!A12</f>
        <v>Địa chỉ: Thôn 1 (tại nhà ông Nguyễn Sĩ Định), Xã Nghi Dương, TP Hải Phòng, Việt Nam.</v>
      </c>
      <c r="B10" s="37"/>
      <c r="C10" s="37"/>
      <c r="D10" s="37"/>
      <c r="E10" s="72"/>
      <c r="F10" s="34"/>
    </row>
    <row r="11" spans="1:8" ht="16" x14ac:dyDescent="0.2">
      <c r="A11" s="31" t="str">
        <f>BBGT!A13</f>
        <v>Mã số thuế: 0202111150</v>
      </c>
      <c r="B11" s="31"/>
      <c r="C11" s="32"/>
      <c r="D11" s="32"/>
      <c r="E11" s="71"/>
      <c r="F11" s="36"/>
    </row>
    <row r="12" spans="1:8" ht="16" x14ac:dyDescent="0.2">
      <c r="A12" s="31" t="str">
        <f>BBGT!A14</f>
        <v xml:space="preserve">Đại diện: ông Nguyễn Sĩ Sơn              </v>
      </c>
      <c r="B12" s="31"/>
      <c r="C12" s="32"/>
      <c r="D12" s="31" t="str">
        <f>BBGT!D14</f>
        <v>Chức vụ: Giám đốc</v>
      </c>
      <c r="E12" s="71"/>
      <c r="F12" s="36"/>
    </row>
    <row r="13" spans="1:8" ht="39" customHeight="1" x14ac:dyDescent="0.15">
      <c r="A13" s="158" t="s">
        <v>29</v>
      </c>
      <c r="B13" s="158"/>
      <c r="C13" s="158"/>
      <c r="D13" s="158"/>
      <c r="E13" s="158"/>
      <c r="F13" s="158"/>
    </row>
    <row r="14" spans="1:8" ht="34" x14ac:dyDescent="0.15">
      <c r="A14" s="38" t="s">
        <v>13</v>
      </c>
      <c r="B14" s="38" t="s">
        <v>193</v>
      </c>
      <c r="C14" s="38" t="s">
        <v>14</v>
      </c>
      <c r="D14" s="39" t="s">
        <v>15</v>
      </c>
      <c r="E14" s="73" t="s">
        <v>194</v>
      </c>
      <c r="F14" s="39" t="s">
        <v>195</v>
      </c>
    </row>
    <row r="15" spans="1:8" s="27" customFormat="1" ht="17" customHeight="1" x14ac:dyDescent="0.15">
      <c r="A15" s="40">
        <v>1</v>
      </c>
      <c r="B15" s="41">
        <v>45979</v>
      </c>
      <c r="C15" s="42" t="s">
        <v>196</v>
      </c>
      <c r="D15" s="44" t="s">
        <v>19</v>
      </c>
      <c r="E15" s="74">
        <f>'nh-vdk 18,11'!H53</f>
        <v>635.87999999999988</v>
      </c>
      <c r="F15" s="40"/>
      <c r="H15" s="61"/>
    </row>
    <row r="16" spans="1:8" s="27" customFormat="1" ht="17" customHeight="1" x14ac:dyDescent="0.15">
      <c r="A16" s="40"/>
      <c r="B16" s="41"/>
      <c r="C16" s="42"/>
      <c r="D16" s="44"/>
      <c r="E16" s="74"/>
      <c r="F16" s="40"/>
      <c r="H16" s="61"/>
    </row>
    <row r="17" spans="1:8" s="27" customFormat="1" ht="17" customHeight="1" x14ac:dyDescent="0.15">
      <c r="A17" s="40"/>
      <c r="B17" s="41"/>
      <c r="C17" s="42"/>
      <c r="D17" s="44"/>
      <c r="E17" s="74"/>
      <c r="F17" s="40"/>
      <c r="H17" s="61"/>
    </row>
    <row r="18" spans="1:8" s="27" customFormat="1" ht="17" customHeight="1" x14ac:dyDescent="0.15">
      <c r="A18" s="40"/>
      <c r="B18" s="41"/>
      <c r="C18" s="42"/>
      <c r="D18" s="44"/>
      <c r="E18" s="74"/>
      <c r="F18" s="40"/>
      <c r="H18" s="61"/>
    </row>
    <row r="19" spans="1:8" s="27" customFormat="1" ht="17" customHeight="1" x14ac:dyDescent="0.15">
      <c r="A19" s="40"/>
      <c r="B19" s="41"/>
      <c r="C19" s="42"/>
      <c r="D19" s="44"/>
      <c r="E19" s="74"/>
      <c r="F19" s="40"/>
      <c r="H19" s="61"/>
    </row>
    <row r="20" spans="1:8" s="27" customFormat="1" ht="17" customHeight="1" x14ac:dyDescent="0.15">
      <c r="A20" s="40"/>
      <c r="B20" s="41"/>
      <c r="C20" s="42"/>
      <c r="D20" s="44"/>
      <c r="E20" s="74"/>
      <c r="F20" s="40"/>
      <c r="H20" s="61"/>
    </row>
    <row r="21" spans="1:8" s="27" customFormat="1" ht="17" customHeight="1" x14ac:dyDescent="0.15">
      <c r="A21" s="40"/>
      <c r="B21" s="41"/>
      <c r="C21" s="42"/>
      <c r="D21" s="44"/>
      <c r="E21" s="74"/>
      <c r="F21" s="40"/>
      <c r="H21" s="61"/>
    </row>
    <row r="22" spans="1:8" s="27" customFormat="1" ht="17" customHeight="1" x14ac:dyDescent="0.15">
      <c r="A22" s="40"/>
      <c r="B22" s="41"/>
      <c r="C22" s="42"/>
      <c r="D22" s="44"/>
      <c r="E22" s="74"/>
      <c r="F22" s="40"/>
      <c r="H22" s="61"/>
    </row>
    <row r="23" spans="1:8" s="27" customFormat="1" ht="17" customHeight="1" x14ac:dyDescent="0.15">
      <c r="A23" s="40"/>
      <c r="B23" s="41"/>
      <c r="C23" s="42"/>
      <c r="D23" s="44"/>
      <c r="E23" s="74"/>
      <c r="F23" s="40"/>
      <c r="H23" s="61"/>
    </row>
    <row r="24" spans="1:8" s="27" customFormat="1" ht="17" customHeight="1" x14ac:dyDescent="0.15">
      <c r="A24" s="40"/>
      <c r="B24" s="41"/>
      <c r="C24" s="42"/>
      <c r="D24" s="44"/>
      <c r="E24" s="74"/>
      <c r="F24" s="40"/>
      <c r="H24" s="61"/>
    </row>
    <row r="25" spans="1:8" s="27" customFormat="1" ht="17" customHeight="1" x14ac:dyDescent="0.15">
      <c r="A25" s="40"/>
      <c r="B25" s="41"/>
      <c r="C25" s="42"/>
      <c r="D25" s="44"/>
      <c r="E25" s="74"/>
      <c r="F25" s="40"/>
      <c r="H25" s="61"/>
    </row>
    <row r="26" spans="1:8" s="27" customFormat="1" ht="17" customHeight="1" x14ac:dyDescent="0.15">
      <c r="A26" s="40"/>
      <c r="B26" s="41"/>
      <c r="C26" s="42"/>
      <c r="D26" s="44"/>
      <c r="E26" s="74"/>
      <c r="F26" s="40"/>
      <c r="H26" s="61"/>
    </row>
    <row r="27" spans="1:8" s="27" customFormat="1" ht="17" customHeight="1" x14ac:dyDescent="0.15">
      <c r="A27" s="40"/>
      <c r="B27" s="41"/>
      <c r="C27" s="42"/>
      <c r="D27" s="44"/>
      <c r="E27" s="74"/>
      <c r="F27" s="40"/>
      <c r="H27" s="61"/>
    </row>
    <row r="28" spans="1:8" s="27" customFormat="1" ht="17" customHeight="1" x14ac:dyDescent="0.15">
      <c r="A28" s="40"/>
      <c r="B28" s="41"/>
      <c r="C28" s="42"/>
      <c r="D28" s="44"/>
      <c r="E28" s="74"/>
      <c r="F28" s="40"/>
      <c r="H28" s="61"/>
    </row>
    <row r="29" spans="1:8" s="27" customFormat="1" ht="17" customHeight="1" x14ac:dyDescent="0.15">
      <c r="A29" s="40"/>
      <c r="B29" s="41"/>
      <c r="C29" s="42"/>
      <c r="D29" s="44"/>
      <c r="E29" s="74"/>
      <c r="F29" s="40"/>
      <c r="H29" s="61"/>
    </row>
    <row r="30" spans="1:8" s="27" customFormat="1" ht="17" customHeight="1" x14ac:dyDescent="0.15">
      <c r="A30" s="40"/>
      <c r="B30" s="41"/>
      <c r="C30" s="42"/>
      <c r="D30" s="44"/>
      <c r="E30" s="74"/>
      <c r="F30" s="40"/>
      <c r="H30" s="61"/>
    </row>
    <row r="31" spans="1:8" s="27" customFormat="1" ht="17" customHeight="1" x14ac:dyDescent="0.15">
      <c r="A31" s="40"/>
      <c r="B31" s="41"/>
      <c r="C31" s="42"/>
      <c r="D31" s="44"/>
      <c r="E31" s="74"/>
      <c r="F31" s="40"/>
      <c r="H31" s="61"/>
    </row>
    <row r="32" spans="1:8" s="80" customFormat="1" ht="17" customHeight="1" x14ac:dyDescent="0.15">
      <c r="A32" s="76"/>
      <c r="B32" s="77" t="s">
        <v>198</v>
      </c>
      <c r="C32" s="78"/>
      <c r="D32" s="46"/>
      <c r="E32" s="79">
        <f>SUM(E15:E31)</f>
        <v>635.87999999999988</v>
      </c>
      <c r="F32" s="76"/>
      <c r="H32" s="81"/>
    </row>
    <row r="34" spans="1:6" ht="36" customHeight="1" x14ac:dyDescent="0.15">
      <c r="A34" s="129" t="s">
        <v>122</v>
      </c>
      <c r="B34" s="129"/>
      <c r="C34" s="129"/>
      <c r="D34" s="129"/>
      <c r="E34" s="129"/>
      <c r="F34" s="129"/>
    </row>
    <row r="35" spans="1:6" ht="17" x14ac:dyDescent="0.15">
      <c r="A35" s="48" t="s">
        <v>24</v>
      </c>
      <c r="B35" s="49"/>
      <c r="C35" s="49"/>
      <c r="D35" s="49"/>
      <c r="E35" s="49"/>
      <c r="F35" s="50"/>
    </row>
    <row r="36" spans="1:6" ht="16" x14ac:dyDescent="0.15">
      <c r="A36" s="128" t="s">
        <v>25</v>
      </c>
      <c r="B36" s="128"/>
      <c r="C36" s="128"/>
      <c r="D36" s="52"/>
      <c r="E36" s="52" t="s">
        <v>26</v>
      </c>
      <c r="F36" s="52"/>
    </row>
    <row r="37" spans="1:6" x14ac:dyDescent="0.15">
      <c r="A37" s="27"/>
      <c r="B37" s="27"/>
      <c r="C37" s="27"/>
      <c r="D37" s="27"/>
      <c r="E37" s="27"/>
      <c r="F37" s="27"/>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9" ht="25.5" customHeight="1" x14ac:dyDescent="0.15">
      <c r="A1" s="159" t="s">
        <v>27</v>
      </c>
      <c r="B1" s="159"/>
      <c r="C1" s="159"/>
      <c r="D1" s="159"/>
      <c r="E1" s="159"/>
      <c r="F1" s="159"/>
      <c r="G1" s="159"/>
      <c r="H1" s="159"/>
      <c r="I1" s="159"/>
    </row>
    <row r="2" spans="1:9" ht="17.25" customHeight="1" x14ac:dyDescent="0.15">
      <c r="A2" s="132"/>
      <c r="B2" s="132"/>
      <c r="C2" s="132"/>
      <c r="D2" s="132"/>
      <c r="E2" s="132"/>
      <c r="F2" s="136" t="s">
        <v>28</v>
      </c>
      <c r="G2" s="136"/>
      <c r="H2" s="136"/>
      <c r="I2" s="136"/>
    </row>
    <row r="3" spans="1:9" ht="21" customHeight="1" x14ac:dyDescent="0.15">
      <c r="A3" s="133" t="s">
        <v>123</v>
      </c>
      <c r="B3" s="133"/>
      <c r="C3" s="133"/>
      <c r="D3" s="133"/>
      <c r="E3" s="133"/>
      <c r="F3" s="133"/>
      <c r="G3" s="133"/>
      <c r="H3" s="133"/>
      <c r="I3" s="133"/>
    </row>
    <row r="4" spans="1:9" ht="62.25" customHeight="1" x14ac:dyDescent="0.15">
      <c r="A4" s="134" t="s">
        <v>3</v>
      </c>
      <c r="B4" s="134"/>
      <c r="C4" s="134"/>
      <c r="D4" s="134"/>
      <c r="E4" s="134"/>
      <c r="F4" s="134"/>
      <c r="G4" s="134"/>
      <c r="H4" s="134"/>
      <c r="I4" s="134"/>
    </row>
    <row r="5" spans="1:9" ht="15.75" customHeight="1" x14ac:dyDescent="0.15">
      <c r="A5" s="30" t="s">
        <v>4</v>
      </c>
      <c r="B5" s="30"/>
      <c r="C5" s="30"/>
      <c r="D5" s="30"/>
      <c r="E5" s="30"/>
      <c r="F5" s="30"/>
      <c r="G5" s="30"/>
      <c r="H5" s="29"/>
      <c r="I5" s="29"/>
    </row>
    <row r="6" spans="1:9" ht="15.75" customHeight="1" x14ac:dyDescent="0.2">
      <c r="A6" s="31" t="s">
        <v>5</v>
      </c>
      <c r="B6" s="32"/>
      <c r="C6" s="32"/>
      <c r="D6" s="32"/>
      <c r="E6" s="32"/>
      <c r="F6" s="32"/>
      <c r="G6" s="33"/>
      <c r="H6" s="34"/>
      <c r="I6" s="34"/>
    </row>
    <row r="7" spans="1:9" ht="15.75" customHeight="1" x14ac:dyDescent="0.2">
      <c r="A7" s="35" t="s">
        <v>6</v>
      </c>
      <c r="B7" s="31"/>
      <c r="C7" s="32"/>
      <c r="D7" s="32"/>
      <c r="E7" s="32"/>
      <c r="F7" s="32"/>
      <c r="G7" s="33"/>
      <c r="H7" s="36"/>
      <c r="I7" s="36"/>
    </row>
    <row r="8" spans="1:9" ht="15.75" customHeight="1" x14ac:dyDescent="0.2">
      <c r="A8" s="31" t="s">
        <v>7</v>
      </c>
      <c r="B8" s="31"/>
      <c r="C8" s="32"/>
      <c r="D8" s="31" t="s">
        <v>8</v>
      </c>
      <c r="E8" s="32"/>
      <c r="F8" s="32"/>
      <c r="G8" s="33"/>
      <c r="H8" s="34"/>
      <c r="I8" s="34"/>
    </row>
    <row r="9" spans="1:9" ht="15.75" customHeight="1" x14ac:dyDescent="0.15">
      <c r="A9" s="30" t="s">
        <v>9</v>
      </c>
      <c r="B9" s="30"/>
      <c r="C9" s="30"/>
      <c r="D9" s="30"/>
      <c r="E9" s="30"/>
      <c r="F9" s="30"/>
      <c r="G9" s="30"/>
      <c r="H9" s="36"/>
      <c r="I9" s="36"/>
    </row>
    <row r="10" spans="1:9" ht="15.75" customHeight="1" x14ac:dyDescent="0.2">
      <c r="A10" s="31" t="s">
        <v>10</v>
      </c>
      <c r="B10" s="37"/>
      <c r="C10" s="37"/>
      <c r="D10" s="37"/>
      <c r="E10" s="37"/>
      <c r="F10" s="37"/>
      <c r="G10" s="37"/>
      <c r="H10" s="34"/>
      <c r="I10" s="34"/>
    </row>
    <row r="11" spans="1:9" ht="15.75" customHeight="1" x14ac:dyDescent="0.2">
      <c r="A11" s="35" t="s">
        <v>11</v>
      </c>
      <c r="B11" s="31"/>
      <c r="C11" s="32"/>
      <c r="D11" s="32"/>
      <c r="E11" s="32"/>
      <c r="F11" s="32"/>
      <c r="G11" s="33"/>
      <c r="H11" s="36"/>
      <c r="I11" s="36"/>
    </row>
    <row r="12" spans="1:9" ht="15.75" customHeight="1" x14ac:dyDescent="0.2">
      <c r="A12" s="31" t="s">
        <v>12</v>
      </c>
      <c r="B12" s="31"/>
      <c r="C12" s="32"/>
      <c r="D12" s="31" t="s">
        <v>8</v>
      </c>
      <c r="E12" s="32"/>
      <c r="F12" s="32"/>
      <c r="G12" s="33"/>
      <c r="H12" s="36"/>
      <c r="I12" s="36"/>
    </row>
    <row r="13" spans="1:9" ht="35" customHeight="1" x14ac:dyDescent="0.15">
      <c r="A13" s="158" t="s">
        <v>29</v>
      </c>
      <c r="B13" s="158"/>
      <c r="C13" s="158"/>
      <c r="D13" s="158"/>
      <c r="E13" s="158"/>
      <c r="F13" s="158"/>
      <c r="G13" s="158"/>
      <c r="H13" s="158"/>
      <c r="I13" s="158"/>
    </row>
    <row r="14" spans="1:9" ht="46.25" customHeight="1" x14ac:dyDescent="0.15">
      <c r="A14" s="38" t="s">
        <v>13</v>
      </c>
      <c r="B14" s="38" t="s">
        <v>30</v>
      </c>
      <c r="C14" s="38" t="s">
        <v>31</v>
      </c>
      <c r="D14" s="38" t="s">
        <v>32</v>
      </c>
      <c r="E14" s="38" t="s">
        <v>33</v>
      </c>
      <c r="F14" s="39" t="s">
        <v>34</v>
      </c>
      <c r="G14" s="39" t="s">
        <v>35</v>
      </c>
      <c r="H14" s="39" t="s">
        <v>36</v>
      </c>
      <c r="I14" s="38" t="s">
        <v>37</v>
      </c>
    </row>
    <row r="15" spans="1:9" ht="17" customHeight="1" x14ac:dyDescent="0.15">
      <c r="A15" s="40">
        <v>1</v>
      </c>
      <c r="B15" s="41">
        <v>45979</v>
      </c>
      <c r="C15" s="42" t="s">
        <v>38</v>
      </c>
      <c r="D15" s="42" t="s">
        <v>39</v>
      </c>
      <c r="E15" s="42" t="s">
        <v>40</v>
      </c>
      <c r="F15" s="43">
        <v>17.170000000000002</v>
      </c>
      <c r="G15" s="40">
        <v>0</v>
      </c>
      <c r="H15" s="44">
        <v>17.170000000000002</v>
      </c>
      <c r="I15" s="160" t="s">
        <v>41</v>
      </c>
    </row>
    <row r="16" spans="1:9" ht="17" customHeight="1" x14ac:dyDescent="0.15">
      <c r="A16" s="40">
        <v>2</v>
      </c>
      <c r="B16" s="41">
        <v>45979</v>
      </c>
      <c r="C16" s="42" t="s">
        <v>42</v>
      </c>
      <c r="D16" s="42" t="s">
        <v>39</v>
      </c>
      <c r="E16" s="42" t="s">
        <v>43</v>
      </c>
      <c r="F16" s="43">
        <v>12.65</v>
      </c>
      <c r="G16" s="40">
        <v>0</v>
      </c>
      <c r="H16" s="44">
        <v>12.65</v>
      </c>
      <c r="I16" s="153"/>
    </row>
    <row r="17" spans="1:9" ht="17.75" customHeight="1" x14ac:dyDescent="0.15">
      <c r="A17" s="40">
        <v>3</v>
      </c>
      <c r="B17" s="41">
        <v>45979</v>
      </c>
      <c r="C17" s="42" t="s">
        <v>44</v>
      </c>
      <c r="D17" s="42" t="s">
        <v>45</v>
      </c>
      <c r="E17" s="42" t="s">
        <v>46</v>
      </c>
      <c r="F17" s="43">
        <v>18.739999999999998</v>
      </c>
      <c r="G17" s="40">
        <v>0</v>
      </c>
      <c r="H17" s="44">
        <v>18.739999999999998</v>
      </c>
      <c r="I17" s="153"/>
    </row>
    <row r="18" spans="1:9" ht="17.75" customHeight="1" x14ac:dyDescent="0.15">
      <c r="A18" s="40">
        <v>4</v>
      </c>
      <c r="B18" s="41">
        <v>45979</v>
      </c>
      <c r="C18" s="42" t="s">
        <v>47</v>
      </c>
      <c r="D18" s="42" t="s">
        <v>48</v>
      </c>
      <c r="E18" s="42" t="s">
        <v>49</v>
      </c>
      <c r="F18" s="43">
        <v>18.71</v>
      </c>
      <c r="G18" s="40">
        <v>0</v>
      </c>
      <c r="H18" s="44">
        <v>18.71</v>
      </c>
      <c r="I18" s="153"/>
    </row>
    <row r="19" spans="1:9" ht="17.75" customHeight="1" x14ac:dyDescent="0.15">
      <c r="A19" s="40">
        <v>5</v>
      </c>
      <c r="B19" s="41">
        <v>45979</v>
      </c>
      <c r="C19" s="42" t="s">
        <v>50</v>
      </c>
      <c r="D19" s="42" t="s">
        <v>51</v>
      </c>
      <c r="E19" s="42" t="s">
        <v>52</v>
      </c>
      <c r="F19" s="43">
        <v>15.67</v>
      </c>
      <c r="G19" s="40">
        <v>0</v>
      </c>
      <c r="H19" s="44">
        <v>15.67</v>
      </c>
      <c r="I19" s="153"/>
    </row>
    <row r="20" spans="1:9" ht="17.75" customHeight="1" x14ac:dyDescent="0.15">
      <c r="A20" s="40">
        <v>6</v>
      </c>
      <c r="B20" s="41">
        <v>45979</v>
      </c>
      <c r="C20" s="42" t="s">
        <v>53</v>
      </c>
      <c r="D20" s="42" t="s">
        <v>51</v>
      </c>
      <c r="E20" s="42" t="s">
        <v>54</v>
      </c>
      <c r="F20" s="43">
        <v>18.82</v>
      </c>
      <c r="G20" s="40">
        <v>0</v>
      </c>
      <c r="H20" s="44">
        <v>18.82</v>
      </c>
      <c r="I20" s="153"/>
    </row>
    <row r="21" spans="1:9" ht="17.75" customHeight="1" x14ac:dyDescent="0.15">
      <c r="A21" s="40">
        <v>7</v>
      </c>
      <c r="B21" s="41">
        <v>45979</v>
      </c>
      <c r="C21" s="42" t="s">
        <v>55</v>
      </c>
      <c r="D21" s="42" t="s">
        <v>56</v>
      </c>
      <c r="E21" s="42" t="s">
        <v>57</v>
      </c>
      <c r="F21" s="43">
        <v>18.39</v>
      </c>
      <c r="G21" s="40">
        <v>0</v>
      </c>
      <c r="H21" s="44">
        <v>18.39</v>
      </c>
      <c r="I21" s="153"/>
    </row>
    <row r="22" spans="1:9" ht="17.75" customHeight="1" x14ac:dyDescent="0.15">
      <c r="A22" s="40">
        <v>8</v>
      </c>
      <c r="B22" s="41">
        <v>45979</v>
      </c>
      <c r="C22" s="42" t="s">
        <v>58</v>
      </c>
      <c r="D22" s="42" t="s">
        <v>59</v>
      </c>
      <c r="E22" s="42" t="s">
        <v>60</v>
      </c>
      <c r="F22" s="43">
        <v>16.57</v>
      </c>
      <c r="G22" s="40">
        <v>0</v>
      </c>
      <c r="H22" s="44">
        <v>16.57</v>
      </c>
      <c r="I22" s="153"/>
    </row>
    <row r="23" spans="1:9" ht="17.75" customHeight="1" x14ac:dyDescent="0.15">
      <c r="A23" s="40">
        <v>9</v>
      </c>
      <c r="B23" s="41">
        <v>45979</v>
      </c>
      <c r="C23" s="42" t="s">
        <v>61</v>
      </c>
      <c r="D23" s="42" t="s">
        <v>62</v>
      </c>
      <c r="E23" s="42" t="s">
        <v>63</v>
      </c>
      <c r="F23" s="43">
        <v>18.53</v>
      </c>
      <c r="G23" s="40">
        <v>0</v>
      </c>
      <c r="H23" s="44">
        <v>18.53</v>
      </c>
      <c r="I23" s="153"/>
    </row>
    <row r="24" spans="1:9" ht="17.75" customHeight="1" x14ac:dyDescent="0.15">
      <c r="A24" s="40">
        <v>10</v>
      </c>
      <c r="B24" s="41">
        <v>45979</v>
      </c>
      <c r="C24" s="42" t="s">
        <v>38</v>
      </c>
      <c r="D24" s="42" t="s">
        <v>64</v>
      </c>
      <c r="E24" s="42" t="s">
        <v>65</v>
      </c>
      <c r="F24" s="43">
        <v>17.170000000000002</v>
      </c>
      <c r="G24" s="40">
        <v>0</v>
      </c>
      <c r="H24" s="44">
        <v>17.170000000000002</v>
      </c>
      <c r="I24" s="153"/>
    </row>
    <row r="25" spans="1:9" ht="17.75" customHeight="1" x14ac:dyDescent="0.15">
      <c r="A25" s="40">
        <v>11</v>
      </c>
      <c r="B25" s="41">
        <v>45979</v>
      </c>
      <c r="C25" s="42" t="s">
        <v>47</v>
      </c>
      <c r="D25" s="42" t="s">
        <v>66</v>
      </c>
      <c r="E25" s="42" t="s">
        <v>67</v>
      </c>
      <c r="F25" s="43">
        <v>18.71</v>
      </c>
      <c r="G25" s="40">
        <v>0</v>
      </c>
      <c r="H25" s="44">
        <v>18.71</v>
      </c>
      <c r="I25" s="153"/>
    </row>
    <row r="26" spans="1:9" ht="18" customHeight="1" x14ac:dyDescent="0.15">
      <c r="A26" s="40">
        <v>12</v>
      </c>
      <c r="B26" s="41">
        <v>45979</v>
      </c>
      <c r="C26" s="42" t="s">
        <v>50</v>
      </c>
      <c r="D26" s="42" t="s">
        <v>68</v>
      </c>
      <c r="E26" s="42" t="s">
        <v>69</v>
      </c>
      <c r="F26" s="43">
        <v>15.67</v>
      </c>
      <c r="G26" s="40">
        <v>0</v>
      </c>
      <c r="H26" s="44">
        <v>15.67</v>
      </c>
      <c r="I26" s="153"/>
    </row>
    <row r="27" spans="1:9" ht="17.75" customHeight="1" x14ac:dyDescent="0.15">
      <c r="A27" s="40">
        <v>13</v>
      </c>
      <c r="B27" s="41">
        <v>45979</v>
      </c>
      <c r="C27" s="42" t="s">
        <v>70</v>
      </c>
      <c r="D27" s="42" t="s">
        <v>71</v>
      </c>
      <c r="E27" s="42" t="s">
        <v>72</v>
      </c>
      <c r="F27" s="43">
        <v>12.73</v>
      </c>
      <c r="G27" s="40">
        <v>0</v>
      </c>
      <c r="H27" s="44">
        <v>12.73</v>
      </c>
      <c r="I27" s="153"/>
    </row>
    <row r="28" spans="1:9" ht="17.75" customHeight="1" x14ac:dyDescent="0.15">
      <c r="A28" s="40">
        <v>14</v>
      </c>
      <c r="B28" s="41">
        <v>45979</v>
      </c>
      <c r="C28" s="42" t="s">
        <v>42</v>
      </c>
      <c r="D28" s="42" t="s">
        <v>73</v>
      </c>
      <c r="E28" s="42" t="s">
        <v>74</v>
      </c>
      <c r="F28" s="43">
        <v>12.65</v>
      </c>
      <c r="G28" s="40">
        <v>0</v>
      </c>
      <c r="H28" s="44">
        <v>12.65</v>
      </c>
      <c r="I28" s="153"/>
    </row>
    <row r="29" spans="1:9" ht="17.75" customHeight="1" x14ac:dyDescent="0.15">
      <c r="A29" s="40">
        <v>15</v>
      </c>
      <c r="B29" s="41">
        <v>45979</v>
      </c>
      <c r="C29" s="42" t="s">
        <v>44</v>
      </c>
      <c r="D29" s="42" t="s">
        <v>75</v>
      </c>
      <c r="E29" s="42" t="s">
        <v>76</v>
      </c>
      <c r="F29" s="43">
        <v>18.739999999999998</v>
      </c>
      <c r="G29" s="40">
        <v>0</v>
      </c>
      <c r="H29" s="44">
        <v>18.739999999999998</v>
      </c>
      <c r="I29" s="153"/>
    </row>
    <row r="30" spans="1:9" ht="17.75" customHeight="1" x14ac:dyDescent="0.15">
      <c r="A30" s="40">
        <v>16</v>
      </c>
      <c r="B30" s="41">
        <v>45979</v>
      </c>
      <c r="C30" s="42" t="s">
        <v>58</v>
      </c>
      <c r="D30" s="42" t="s">
        <v>67</v>
      </c>
      <c r="E30" s="42" t="s">
        <v>77</v>
      </c>
      <c r="F30" s="43">
        <v>16.57</v>
      </c>
      <c r="G30" s="40">
        <v>0</v>
      </c>
      <c r="H30" s="44">
        <v>16.57</v>
      </c>
      <c r="I30" s="153"/>
    </row>
    <row r="31" spans="1:9" ht="17.75" customHeight="1" x14ac:dyDescent="0.15">
      <c r="A31" s="40">
        <v>17</v>
      </c>
      <c r="B31" s="41">
        <v>45979</v>
      </c>
      <c r="C31" s="42" t="s">
        <v>55</v>
      </c>
      <c r="D31" s="42" t="s">
        <v>78</v>
      </c>
      <c r="E31" s="42" t="s">
        <v>79</v>
      </c>
      <c r="F31" s="43">
        <v>18.39</v>
      </c>
      <c r="G31" s="40">
        <v>0</v>
      </c>
      <c r="H31" s="44">
        <v>18.39</v>
      </c>
      <c r="I31" s="153"/>
    </row>
    <row r="32" spans="1:9" ht="17.75" customHeight="1" x14ac:dyDescent="0.15">
      <c r="A32" s="40">
        <v>18</v>
      </c>
      <c r="B32" s="41">
        <v>45979</v>
      </c>
      <c r="C32" s="42" t="s">
        <v>61</v>
      </c>
      <c r="D32" s="42" t="s">
        <v>80</v>
      </c>
      <c r="E32" s="42" t="s">
        <v>81</v>
      </c>
      <c r="F32" s="43">
        <v>18.53</v>
      </c>
      <c r="G32" s="40">
        <v>0</v>
      </c>
      <c r="H32" s="44">
        <v>18.53</v>
      </c>
      <c r="I32" s="153"/>
    </row>
    <row r="33" spans="1:9" ht="17.75" customHeight="1" x14ac:dyDescent="0.15">
      <c r="A33" s="40">
        <v>19</v>
      </c>
      <c r="B33" s="41">
        <v>45979</v>
      </c>
      <c r="C33" s="42" t="s">
        <v>82</v>
      </c>
      <c r="D33" s="42" t="s">
        <v>83</v>
      </c>
      <c r="E33" s="42" t="s">
        <v>84</v>
      </c>
      <c r="F33" s="43">
        <v>11.74</v>
      </c>
      <c r="G33" s="40">
        <v>0</v>
      </c>
      <c r="H33" s="44">
        <v>11.74</v>
      </c>
      <c r="I33" s="153"/>
    </row>
    <row r="34" spans="1:9" ht="17.75" customHeight="1" x14ac:dyDescent="0.15">
      <c r="A34" s="40">
        <v>20</v>
      </c>
      <c r="B34" s="41">
        <v>45979</v>
      </c>
      <c r="C34" s="42" t="s">
        <v>38</v>
      </c>
      <c r="D34" s="42" t="s">
        <v>85</v>
      </c>
      <c r="E34" s="42" t="s">
        <v>86</v>
      </c>
      <c r="F34" s="43">
        <v>17.170000000000002</v>
      </c>
      <c r="G34" s="40">
        <v>0</v>
      </c>
      <c r="H34" s="44">
        <v>17.170000000000002</v>
      </c>
      <c r="I34" s="153"/>
    </row>
    <row r="35" spans="1:9" ht="18" customHeight="1" x14ac:dyDescent="0.15">
      <c r="A35" s="40">
        <v>21</v>
      </c>
      <c r="B35" s="41">
        <v>45979</v>
      </c>
      <c r="C35" s="42" t="s">
        <v>47</v>
      </c>
      <c r="D35" s="42" t="s">
        <v>87</v>
      </c>
      <c r="E35" s="42" t="s">
        <v>88</v>
      </c>
      <c r="F35" s="43">
        <v>18.71</v>
      </c>
      <c r="G35" s="40">
        <v>0</v>
      </c>
      <c r="H35" s="44">
        <v>18.71</v>
      </c>
      <c r="I35" s="153"/>
    </row>
    <row r="36" spans="1:9" ht="17.75" customHeight="1" x14ac:dyDescent="0.15">
      <c r="A36" s="40">
        <v>22</v>
      </c>
      <c r="B36" s="41">
        <v>45979</v>
      </c>
      <c r="C36" s="42" t="s">
        <v>50</v>
      </c>
      <c r="D36" s="42" t="s">
        <v>89</v>
      </c>
      <c r="E36" s="42" t="s">
        <v>88</v>
      </c>
      <c r="F36" s="43">
        <v>15.67</v>
      </c>
      <c r="G36" s="40">
        <v>0</v>
      </c>
      <c r="H36" s="44">
        <v>15.67</v>
      </c>
      <c r="I36" s="153"/>
    </row>
    <row r="37" spans="1:9" ht="17.75" customHeight="1" x14ac:dyDescent="0.15">
      <c r="A37" s="40">
        <v>23</v>
      </c>
      <c r="B37" s="41">
        <v>45979</v>
      </c>
      <c r="C37" s="42" t="s">
        <v>42</v>
      </c>
      <c r="D37" s="42" t="s">
        <v>90</v>
      </c>
      <c r="E37" s="42" t="s">
        <v>91</v>
      </c>
      <c r="F37" s="43">
        <v>12.65</v>
      </c>
      <c r="G37" s="40">
        <v>0</v>
      </c>
      <c r="H37" s="44">
        <v>12.65</v>
      </c>
      <c r="I37" s="153"/>
    </row>
    <row r="38" spans="1:9" ht="17.75" customHeight="1" x14ac:dyDescent="0.15">
      <c r="A38" s="40">
        <v>24</v>
      </c>
      <c r="B38" s="41">
        <v>45979</v>
      </c>
      <c r="C38" s="42" t="s">
        <v>70</v>
      </c>
      <c r="D38" s="42" t="s">
        <v>92</v>
      </c>
      <c r="E38" s="42" t="s">
        <v>93</v>
      </c>
      <c r="F38" s="43">
        <v>12.73</v>
      </c>
      <c r="G38" s="40">
        <v>0</v>
      </c>
      <c r="H38" s="44">
        <v>12.73</v>
      </c>
      <c r="I38" s="153"/>
    </row>
    <row r="39" spans="1:9" ht="17.75" customHeight="1" x14ac:dyDescent="0.15">
      <c r="A39" s="40">
        <v>25</v>
      </c>
      <c r="B39" s="41">
        <v>45979</v>
      </c>
      <c r="C39" s="42" t="s">
        <v>58</v>
      </c>
      <c r="D39" s="42" t="s">
        <v>94</v>
      </c>
      <c r="E39" s="42" t="s">
        <v>95</v>
      </c>
      <c r="F39" s="43">
        <v>16.57</v>
      </c>
      <c r="G39" s="40">
        <v>0</v>
      </c>
      <c r="H39" s="44">
        <v>16.57</v>
      </c>
      <c r="I39" s="153"/>
    </row>
    <row r="40" spans="1:9" ht="17.75" customHeight="1" x14ac:dyDescent="0.15">
      <c r="A40" s="40">
        <v>26</v>
      </c>
      <c r="B40" s="41">
        <v>45979</v>
      </c>
      <c r="C40" s="42" t="s">
        <v>55</v>
      </c>
      <c r="D40" s="42" t="s">
        <v>96</v>
      </c>
      <c r="E40" s="42" t="s">
        <v>97</v>
      </c>
      <c r="F40" s="43">
        <v>18.39</v>
      </c>
      <c r="G40" s="40">
        <v>0</v>
      </c>
      <c r="H40" s="44">
        <v>18.39</v>
      </c>
      <c r="I40" s="153"/>
    </row>
    <row r="41" spans="1:9" ht="17.75" customHeight="1" x14ac:dyDescent="0.15">
      <c r="A41" s="40">
        <v>27</v>
      </c>
      <c r="B41" s="41">
        <v>45979</v>
      </c>
      <c r="C41" s="42" t="s">
        <v>53</v>
      </c>
      <c r="D41" s="42" t="s">
        <v>98</v>
      </c>
      <c r="E41" s="42" t="s">
        <v>99</v>
      </c>
      <c r="F41" s="43">
        <v>18.82</v>
      </c>
      <c r="G41" s="40">
        <v>0</v>
      </c>
      <c r="H41" s="44">
        <v>18.82</v>
      </c>
      <c r="I41" s="153"/>
    </row>
    <row r="42" spans="1:9" ht="17.75" customHeight="1" x14ac:dyDescent="0.15">
      <c r="A42" s="40">
        <v>28</v>
      </c>
      <c r="B42" s="41">
        <v>45979</v>
      </c>
      <c r="C42" s="42" t="s">
        <v>61</v>
      </c>
      <c r="D42" s="42" t="s">
        <v>100</v>
      </c>
      <c r="E42" s="42" t="s">
        <v>101</v>
      </c>
      <c r="F42" s="43">
        <v>18.53</v>
      </c>
      <c r="G42" s="40">
        <v>0</v>
      </c>
      <c r="H42" s="44">
        <v>18.53</v>
      </c>
      <c r="I42" s="153"/>
    </row>
    <row r="43" spans="1:9" ht="17.75" customHeight="1" x14ac:dyDescent="0.15">
      <c r="A43" s="40">
        <v>29</v>
      </c>
      <c r="B43" s="41">
        <v>45979</v>
      </c>
      <c r="C43" s="42" t="s">
        <v>38</v>
      </c>
      <c r="D43" s="42" t="s">
        <v>102</v>
      </c>
      <c r="E43" s="42" t="s">
        <v>97</v>
      </c>
      <c r="F43" s="43">
        <v>17.170000000000002</v>
      </c>
      <c r="G43" s="40">
        <v>0</v>
      </c>
      <c r="H43" s="44">
        <v>17.170000000000002</v>
      </c>
      <c r="I43" s="153"/>
    </row>
    <row r="44" spans="1:9" ht="17.75" customHeight="1" x14ac:dyDescent="0.15">
      <c r="A44" s="40">
        <v>30</v>
      </c>
      <c r="B44" s="41">
        <v>45979</v>
      </c>
      <c r="C44" s="42" t="s">
        <v>47</v>
      </c>
      <c r="D44" s="42" t="s">
        <v>103</v>
      </c>
      <c r="E44" s="42" t="s">
        <v>104</v>
      </c>
      <c r="F44" s="43">
        <v>18.71</v>
      </c>
      <c r="G44" s="40">
        <v>0</v>
      </c>
      <c r="H44" s="44">
        <v>18.71</v>
      </c>
      <c r="I44" s="153"/>
    </row>
    <row r="45" spans="1:9" ht="17.75" customHeight="1" x14ac:dyDescent="0.15">
      <c r="A45" s="40">
        <v>31</v>
      </c>
      <c r="B45" s="41">
        <v>45979</v>
      </c>
      <c r="C45" s="42" t="s">
        <v>50</v>
      </c>
      <c r="D45" s="42" t="s">
        <v>93</v>
      </c>
      <c r="E45" s="42" t="s">
        <v>105</v>
      </c>
      <c r="F45" s="43">
        <v>15.67</v>
      </c>
      <c r="G45" s="40">
        <v>1</v>
      </c>
      <c r="H45" s="44">
        <v>14.67</v>
      </c>
      <c r="I45" s="153"/>
    </row>
    <row r="46" spans="1:9" ht="17.75" customHeight="1" x14ac:dyDescent="0.15">
      <c r="A46" s="40">
        <v>32</v>
      </c>
      <c r="B46" s="41">
        <v>45979</v>
      </c>
      <c r="C46" s="42" t="s">
        <v>42</v>
      </c>
      <c r="D46" s="42" t="s">
        <v>106</v>
      </c>
      <c r="E46" s="42" t="s">
        <v>107</v>
      </c>
      <c r="F46" s="43">
        <v>12.65</v>
      </c>
      <c r="G46" s="40">
        <v>0</v>
      </c>
      <c r="H46" s="44">
        <v>12.65</v>
      </c>
      <c r="I46" s="153"/>
    </row>
    <row r="47" spans="1:9" ht="17.75" customHeight="1" x14ac:dyDescent="0.15">
      <c r="A47" s="40">
        <v>33</v>
      </c>
      <c r="B47" s="41">
        <v>45979</v>
      </c>
      <c r="C47" s="42" t="s">
        <v>53</v>
      </c>
      <c r="D47" s="42" t="s">
        <v>108</v>
      </c>
      <c r="E47" s="42" t="s">
        <v>109</v>
      </c>
      <c r="F47" s="43">
        <v>18.82</v>
      </c>
      <c r="G47" s="40">
        <v>0</v>
      </c>
      <c r="H47" s="44">
        <v>18.82</v>
      </c>
      <c r="I47" s="153"/>
    </row>
    <row r="48" spans="1:9" ht="17.75" customHeight="1" x14ac:dyDescent="0.15">
      <c r="A48" s="40">
        <v>34</v>
      </c>
      <c r="B48" s="41">
        <v>45979</v>
      </c>
      <c r="C48" s="42" t="s">
        <v>47</v>
      </c>
      <c r="D48" s="42" t="s">
        <v>110</v>
      </c>
      <c r="E48" s="42" t="s">
        <v>111</v>
      </c>
      <c r="F48" s="43">
        <v>18.71</v>
      </c>
      <c r="G48" s="40">
        <v>0</v>
      </c>
      <c r="H48" s="44">
        <v>18.71</v>
      </c>
      <c r="I48" s="153"/>
    </row>
    <row r="49" spans="1:9" ht="17.75" customHeight="1" x14ac:dyDescent="0.15">
      <c r="A49" s="40">
        <v>35</v>
      </c>
      <c r="B49" s="41">
        <v>45979</v>
      </c>
      <c r="C49" s="42" t="s">
        <v>61</v>
      </c>
      <c r="D49" s="42" t="s">
        <v>112</v>
      </c>
      <c r="E49" s="42" t="s">
        <v>113</v>
      </c>
      <c r="F49" s="43">
        <v>18.53</v>
      </c>
      <c r="G49" s="40">
        <v>0</v>
      </c>
      <c r="H49" s="44">
        <v>18.53</v>
      </c>
      <c r="I49" s="153"/>
    </row>
    <row r="50" spans="1:9" ht="17.75" customHeight="1" x14ac:dyDescent="0.15">
      <c r="A50" s="40">
        <v>36</v>
      </c>
      <c r="B50" s="41">
        <v>45979</v>
      </c>
      <c r="C50" s="42" t="s">
        <v>50</v>
      </c>
      <c r="D50" s="42" t="s">
        <v>114</v>
      </c>
      <c r="E50" s="42" t="s">
        <v>115</v>
      </c>
      <c r="F50" s="43">
        <v>15.67</v>
      </c>
      <c r="G50" s="40">
        <v>0</v>
      </c>
      <c r="H50" s="44">
        <v>15.67</v>
      </c>
      <c r="I50" s="153"/>
    </row>
    <row r="51" spans="1:9" ht="17.75" customHeight="1" x14ac:dyDescent="0.15">
      <c r="A51" s="40">
        <v>37</v>
      </c>
      <c r="B51" s="41">
        <v>45979</v>
      </c>
      <c r="C51" s="42" t="s">
        <v>38</v>
      </c>
      <c r="D51" s="42" t="s">
        <v>116</v>
      </c>
      <c r="E51" s="42" t="s">
        <v>117</v>
      </c>
      <c r="F51" s="43">
        <v>17.170000000000002</v>
      </c>
      <c r="G51" s="40">
        <v>0</v>
      </c>
      <c r="H51" s="44">
        <v>17.170000000000002</v>
      </c>
      <c r="I51" s="153"/>
    </row>
    <row r="52" spans="1:9" ht="17.75" customHeight="1" x14ac:dyDescent="0.15">
      <c r="A52" s="40">
        <v>38</v>
      </c>
      <c r="B52" s="41">
        <v>45979</v>
      </c>
      <c r="C52" s="42" t="s">
        <v>55</v>
      </c>
      <c r="D52" s="42" t="s">
        <v>118</v>
      </c>
      <c r="E52" s="42" t="s">
        <v>119</v>
      </c>
      <c r="F52" s="43">
        <v>18.39</v>
      </c>
      <c r="G52" s="40">
        <v>0</v>
      </c>
      <c r="H52" s="44">
        <v>18.39</v>
      </c>
      <c r="I52" s="154"/>
    </row>
    <row r="53" spans="1:9" ht="22.25" customHeight="1" x14ac:dyDescent="0.2">
      <c r="A53" s="155" t="s">
        <v>120</v>
      </c>
      <c r="B53" s="156"/>
      <c r="C53" s="156"/>
      <c r="D53" s="156"/>
      <c r="E53" s="156"/>
      <c r="F53" s="156"/>
      <c r="G53" s="45">
        <v>0</v>
      </c>
      <c r="H53" s="46">
        <f>SUM(H15:H52)</f>
        <v>635.87999999999988</v>
      </c>
      <c r="I53" s="47"/>
    </row>
    <row r="54" spans="1:9" ht="21.5" customHeight="1" x14ac:dyDescent="0.15">
      <c r="A54" s="157" t="s">
        <v>121</v>
      </c>
      <c r="B54" s="157"/>
      <c r="C54" s="157"/>
      <c r="D54" s="157"/>
      <c r="E54" s="157"/>
      <c r="F54" s="157"/>
      <c r="G54" s="157"/>
      <c r="H54" s="157"/>
      <c r="I54" s="157"/>
    </row>
    <row r="55" spans="1:9" ht="35" customHeight="1" x14ac:dyDescent="0.15">
      <c r="A55" s="129" t="s">
        <v>122</v>
      </c>
      <c r="B55" s="129"/>
      <c r="C55" s="129"/>
      <c r="D55" s="129"/>
      <c r="E55" s="129"/>
      <c r="F55" s="129"/>
      <c r="G55" s="129"/>
      <c r="H55" s="129"/>
      <c r="I55" s="129"/>
    </row>
    <row r="56" spans="1:9" ht="21.5" customHeight="1" x14ac:dyDescent="0.15">
      <c r="A56" s="48" t="s">
        <v>24</v>
      </c>
      <c r="B56" s="49"/>
      <c r="C56" s="49"/>
      <c r="D56" s="49"/>
      <c r="E56" s="49"/>
      <c r="F56" s="50"/>
      <c r="G56" s="51"/>
      <c r="H56" s="51"/>
      <c r="I56" s="51"/>
    </row>
    <row r="57" spans="1:9" ht="16.5" customHeight="1" x14ac:dyDescent="0.15">
      <c r="A57" s="128" t="s">
        <v>25</v>
      </c>
      <c r="B57" s="128"/>
      <c r="C57" s="128"/>
      <c r="D57" s="128"/>
      <c r="F57" s="52"/>
      <c r="G57" s="53"/>
      <c r="H57" s="52" t="s">
        <v>26</v>
      </c>
      <c r="I57" s="52"/>
    </row>
  </sheetData>
  <mergeCells count="11">
    <mergeCell ref="A13:I13"/>
    <mergeCell ref="F2:I2"/>
    <mergeCell ref="A1:I1"/>
    <mergeCell ref="A2:E2"/>
    <mergeCell ref="A3:I3"/>
    <mergeCell ref="A4:I4"/>
    <mergeCell ref="I15:I52"/>
    <mergeCell ref="A53:F53"/>
    <mergeCell ref="A54:I54"/>
    <mergeCell ref="A55:I55"/>
    <mergeCell ref="A57:D57"/>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BBGT</vt:lpstr>
      <vt:lpstr>Cầu Văn Úc - KCN Đồ Sơn</vt:lpstr>
      <vt:lpstr>Sheet3</vt:lpstr>
      <vt:lpstr>14,11</vt:lpstr>
      <vt:lpstr>Sheet1</vt:lpstr>
      <vt:lpstr>19,11</vt:lpstr>
      <vt:lpstr>Sheet2</vt:lpstr>
      <vt:lpstr>h-vdk 13,11</vt:lpstr>
      <vt:lpstr>NH-VDK</vt:lpstr>
      <vt:lpstr>nh-vdk 18,11</vt:lpstr>
      <vt:lpstr>'14,11'!Print_Area</vt:lpstr>
      <vt:lpstr>'19,11'!Print_Area</vt:lpstr>
      <vt:lpstr>BBGT!Print_Area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2026-04-22T08:28:59Z</cp:lastPrinted>
  <dcterms:created xsi:type="dcterms:W3CDTF">2025-11-20T02:09:07Z</dcterms:created>
  <dcterms:modified xsi:type="dcterms:W3CDTF">2026-04-22T09:47:51Z</dcterms:modified>
</cp:coreProperties>
</file>