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03. Thủy lợi Nội đồng - 2026/Gói TCXL/Hợp đồng (1)/"/>
    </mc:Choice>
  </mc:AlternateContent>
  <xr:revisionPtr revIDLastSave="0" documentId="13_ncr:1_{F5AFA93E-2868-974D-8155-A85EE3A8DDFA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Giá HĐ" sheetId="1" r:id="rId1"/>
  </sheets>
  <definedNames>
    <definedName name="_xlnm._FilterDatabase" localSheetId="0" hidden="1">'Giá HĐ'!$A$5:$F$40</definedName>
    <definedName name="_xlnm.Print_Area" localSheetId="0">'Giá HĐ'!$A$1:$F$44</definedName>
    <definedName name="_xlnm.Print_Titles" localSheetId="0">'Giá HĐ'!$5:$5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F30" i="1"/>
  <c r="F34" i="1"/>
  <c r="F33" i="1"/>
  <c r="F32" i="1"/>
  <c r="F31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 s="1"/>
  <c r="F13" i="1"/>
  <c r="F8" i="1"/>
  <c r="F9" i="1"/>
  <c r="F10" i="1"/>
  <c r="F11" i="1"/>
  <c r="F7" i="1"/>
  <c r="F6" i="1" s="1"/>
  <c r="F35" i="1" l="1"/>
  <c r="G36" i="1" l="1"/>
  <c r="G37" i="1" s="1"/>
  <c r="F36" i="1"/>
</calcChain>
</file>

<file path=xl/sharedStrings.xml><?xml version="1.0" encoding="utf-8"?>
<sst xmlns="http://schemas.openxmlformats.org/spreadsheetml/2006/main" count="75" uniqueCount="42">
  <si>
    <t>STT</t>
  </si>
  <si>
    <t>Tên công tác</t>
  </si>
  <si>
    <t>Đơn vị</t>
  </si>
  <si>
    <t>Khối lượng</t>
  </si>
  <si>
    <t>Đơn giá_x000D_
(đ)</t>
  </si>
  <si>
    <t>Thành tiền_x000D_
(đ)</t>
  </si>
  <si>
    <t>m3</t>
  </si>
  <si>
    <t>100m3</t>
  </si>
  <si>
    <t>100m2</t>
  </si>
  <si>
    <t>TỔNG CÔNG TRÌNH</t>
  </si>
  <si>
    <t>LÀM TRÒN</t>
  </si>
  <si>
    <t>PHỤ LỤC SỐ 01: BIỂU CHI TIẾT GIÁ HỢP ĐỒNG</t>
  </si>
  <si>
    <t>Đơn vị: Đồng</t>
  </si>
  <si>
    <t>ĐẠI DIỆN NHÀ THẦU</t>
  </si>
  <si>
    <t>ĐẠI DIỆN CHỦ ĐẦU TƯ</t>
  </si>
  <si>
    <t>Cao Đức Khải</t>
  </si>
  <si>
    <t>Hoàng Văn Đông</t>
  </si>
  <si>
    <t>kg</t>
  </si>
  <si>
    <t>Đào kênh mương, chiều rộng &lt;= 6m, máy đào 0,8m3, đất cấp I</t>
  </si>
  <si>
    <t>Đắp bờ bằng máy đào có dung tích gầu 0,65m3</t>
  </si>
  <si>
    <t>Đắp bờ kênh mương bằng thủ công, dung trọng &lt;= 1,45 T/m3</t>
  </si>
  <si>
    <t>Phát quang dọn mặt bằng thi công</t>
  </si>
  <si>
    <t>Công tác vớt rau bèo vật cản mương thoát nước</t>
  </si>
  <si>
    <t>KÊNH AO CÁ TỪ NGÕ ÔNG PHỤNG ĐẾN ĐƯỜNG QUÂN SỰ, THÔN TÂN LINH</t>
  </si>
  <si>
    <t>I</t>
  </si>
  <si>
    <t>II</t>
  </si>
  <si>
    <t>KÊNH CỬA ĐÌNH ĐẾN NGÕ ÔNG HƯỞNG, THÔN TÂN LINH</t>
  </si>
  <si>
    <t>III</t>
  </si>
  <si>
    <t>KÊNH LÃM HUYỀN ĐẾN SÔNG, THÔN CỐC LIỄN 2</t>
  </si>
  <si>
    <t>IV</t>
  </si>
  <si>
    <t>KÊNH TỪ ÔNG KIỂU ĐI LẠNG CÔN RA SÔNG ĐA ĐỘ</t>
  </si>
  <si>
    <t>V</t>
  </si>
  <si>
    <t>DI CHUYỂN MÁY MÓC THIẾT BỊ</t>
  </si>
  <si>
    <t>Tấm chống lầy phục vụ máy đào - 4 tấm kích thước 3x1,5x0,02 (tính khấu hao 10%)</t>
  </si>
  <si>
    <t>Nhân công hỗ trợ lắp ghép tấm chống lầy</t>
  </si>
  <si>
    <t>Ô tô đầu kéo + Rơ mooc vận chuyển máy chuyên dụng đến và đi</t>
  </si>
  <si>
    <t>Ô tô gắn cần trục 16T vận chuyển tôn chống lầy</t>
  </si>
  <si>
    <t>công</t>
  </si>
  <si>
    <t>ca</t>
  </si>
  <si>
    <t xml:space="preserve">Gói thầu số 03: Gói thầu xây lắp thuộc Công trình: Nạo vét các tuyến kênh thuỷ lợi nội đồng xã Kiến Minh 
</t>
  </si>
  <si>
    <t>( Bằng chữ : Sáu trăm tám mươi bảy triệu chín trăm tám mươi bảy nghìn đồng chẵn./.)</t>
  </si>
  <si>
    <t>(Kèm theo Hợp đồng số: 07.3/2026/HĐ-TCXD/GXL03 ngày 07/03/2026)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</si>
</sst>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0;\-#,##0.###0"/>
    <numFmt numFmtId="165" formatCode="#,##0.#;\-#,##0.#"/>
  </numFmts>
  <fonts count="9" x14ac:knownFonts="1">
    <font>
      <sz val="8.25"/>
      <name val="Microsoft Sans Serif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.25"/>
      <name val="Times New Roman"/>
      <family val="1"/>
    </font>
    <font>
      <b/>
      <sz val="10"/>
      <name val="Times New Roman"/>
      <family val="1"/>
    </font>
    <font>
      <b/>
      <sz val="11"/>
      <color theme="0"/>
      <name val="Times New Roman"/>
      <family val="1"/>
    </font>
    <font>
      <sz val="8.25"/>
      <color theme="0"/>
      <name val="Times New Roman"/>
      <family val="1"/>
    </font>
    <font>
      <sz val="11"/>
      <name val="Times New Roman"/>
      <family val="1"/>
      <charset val="163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43">
    <xf numFmtId="0" fontId="0" fillId="0" borderId="0" xfId="0">
      <protection locked="0"/>
    </xf>
    <xf numFmtId="0" fontId="3" fillId="2" borderId="0" xfId="0" applyFont="1" applyFill="1" applyAlignment="1">
      <alignment vertical="center"/>
      <protection locked="0"/>
    </xf>
    <xf numFmtId="0" fontId="1" fillId="2" borderId="0" xfId="0" applyFont="1" applyFill="1" applyAlignment="1">
      <alignment vertical="center" wrapText="1"/>
      <protection locked="0"/>
    </xf>
    <xf numFmtId="0" fontId="2" fillId="2" borderId="0" xfId="0" applyFont="1" applyFill="1" applyAlignment="1">
      <alignment vertical="center" wrapText="1"/>
      <protection locked="0"/>
    </xf>
    <xf numFmtId="0" fontId="2" fillId="2" borderId="0" xfId="0" applyFont="1" applyFill="1" applyAlignment="1">
      <alignment vertical="center"/>
      <protection locked="0"/>
    </xf>
    <xf numFmtId="0" fontId="1" fillId="2" borderId="1" xfId="0" applyFont="1" applyFill="1" applyBorder="1" applyAlignment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  <protection locked="0"/>
    </xf>
    <xf numFmtId="3" fontId="1" fillId="2" borderId="2" xfId="0" applyNumberFormat="1" applyFont="1" applyFill="1" applyBorder="1" applyAlignment="1">
      <alignment vertical="center" wrapText="1"/>
      <protection locked="0"/>
    </xf>
    <xf numFmtId="3" fontId="1" fillId="2" borderId="1" xfId="0" applyNumberFormat="1" applyFont="1" applyFill="1" applyBorder="1" applyAlignment="1">
      <alignment vertical="center" wrapText="1"/>
      <protection locked="0"/>
    </xf>
    <xf numFmtId="0" fontId="4" fillId="2" borderId="2" xfId="0" applyFont="1" applyFill="1" applyBorder="1" applyAlignment="1">
      <alignment horizontal="center" vertical="center" wrapText="1"/>
      <protection locked="0"/>
    </xf>
    <xf numFmtId="0" fontId="4" fillId="2" borderId="2" xfId="0" applyFont="1" applyFill="1" applyBorder="1" applyAlignment="1">
      <alignment vertical="center"/>
      <protection locked="0"/>
    </xf>
    <xf numFmtId="3" fontId="4" fillId="2" borderId="2" xfId="0" applyNumberFormat="1" applyFont="1" applyFill="1" applyBorder="1" applyAlignment="1">
      <alignment vertical="center" wrapText="1"/>
      <protection locked="0"/>
    </xf>
    <xf numFmtId="0" fontId="2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>
      <alignment horizontal="right" vertical="center"/>
      <protection locked="0"/>
    </xf>
    <xf numFmtId="0" fontId="1" fillId="2" borderId="2" xfId="0" applyFont="1" applyFill="1" applyBorder="1" applyAlignment="1">
      <alignment horizontal="right" vertical="center" wrapText="1"/>
      <protection locked="0"/>
    </xf>
    <xf numFmtId="164" fontId="1" fillId="2" borderId="2" xfId="0" applyNumberFormat="1" applyFont="1" applyFill="1" applyBorder="1" applyAlignment="1">
      <alignment horizontal="right" vertical="center" wrapText="1"/>
      <protection locked="0"/>
    </xf>
    <xf numFmtId="164" fontId="4" fillId="2" borderId="2" xfId="0" applyNumberFormat="1" applyFont="1" applyFill="1" applyBorder="1" applyAlignment="1">
      <alignment horizontal="right" vertical="center" wrapText="1"/>
      <protection locked="0"/>
    </xf>
    <xf numFmtId="0" fontId="2" fillId="2" borderId="0" xfId="0" applyFont="1" applyFill="1" applyAlignment="1" applyProtection="1">
      <alignment horizontal="right" vertical="center"/>
    </xf>
    <xf numFmtId="0" fontId="3" fillId="2" borderId="0" xfId="0" applyFont="1" applyFill="1" applyAlignment="1">
      <alignment horizontal="right" vertical="center"/>
      <protection locked="0"/>
    </xf>
    <xf numFmtId="0" fontId="5" fillId="2" borderId="0" xfId="0" applyFont="1" applyFill="1" applyAlignment="1" applyProtection="1">
      <alignment vertical="center"/>
    </xf>
    <xf numFmtId="0" fontId="6" fillId="2" borderId="0" xfId="0" applyFont="1" applyFill="1" applyAlignment="1">
      <alignment vertical="center"/>
      <protection locked="0"/>
    </xf>
    <xf numFmtId="0" fontId="5" fillId="2" borderId="0" xfId="0" applyFont="1" applyFill="1" applyAlignment="1" applyProtection="1">
      <alignment horizontal="right" vertical="center"/>
    </xf>
    <xf numFmtId="0" fontId="7" fillId="2" borderId="5" xfId="0" applyFont="1" applyFill="1" applyBorder="1" applyAlignment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  <protection locked="0"/>
    </xf>
    <xf numFmtId="0" fontId="7" fillId="2" borderId="6" xfId="0" applyFont="1" applyFill="1" applyBorder="1" applyAlignment="1">
      <alignment vertical="center" wrapText="1"/>
      <protection locked="0"/>
    </xf>
    <xf numFmtId="0" fontId="7" fillId="2" borderId="6" xfId="0" applyFont="1" applyFill="1" applyBorder="1" applyAlignment="1">
      <alignment horizontal="center" vertical="center" wrapText="1"/>
      <protection locked="0"/>
    </xf>
    <xf numFmtId="164" fontId="7" fillId="2" borderId="6" xfId="0" applyNumberFormat="1" applyFont="1" applyFill="1" applyBorder="1" applyAlignment="1">
      <alignment horizontal="right" vertical="center" wrapText="1"/>
      <protection locked="0"/>
    </xf>
    <xf numFmtId="3" fontId="7" fillId="2" borderId="6" xfId="0" applyNumberFormat="1" applyFont="1" applyFill="1" applyBorder="1" applyAlignment="1">
      <alignment vertical="center" wrapText="1"/>
      <protection locked="0"/>
    </xf>
    <xf numFmtId="0" fontId="5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165" fontId="8" fillId="0" borderId="7" xfId="0" applyNumberFormat="1" applyFont="1" applyBorder="1" applyAlignment="1">
      <alignment vertical="center" wrapText="1"/>
      <protection locked="0"/>
    </xf>
    <xf numFmtId="16" fontId="3" fillId="2" borderId="0" xfId="0" applyNumberFormat="1" applyFont="1" applyFill="1" applyAlignment="1">
      <alignment vertical="center"/>
      <protection locked="0"/>
    </xf>
    <xf numFmtId="0" fontId="7" fillId="2" borderId="8" xfId="0" applyFont="1" applyFill="1" applyBorder="1" applyAlignment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45"/>
  <sheetViews>
    <sheetView tabSelected="1" zoomScaleNormal="100" workbookViewId="0">
      <selection activeCell="H36" sqref="H36"/>
    </sheetView>
  </sheetViews>
  <sheetFormatPr baseColWidth="10" defaultColWidth="10" defaultRowHeight="15" customHeight="1" x14ac:dyDescent="0.15"/>
  <cols>
    <col min="1" max="1" width="6.5" style="1" customWidth="1"/>
    <col min="2" max="2" width="50.25" style="1" customWidth="1"/>
    <col min="3" max="3" width="9.5" style="1" customWidth="1"/>
    <col min="4" max="4" width="14" style="21" bestFit="1" customWidth="1"/>
    <col min="5" max="5" width="13.5" style="1" customWidth="1"/>
    <col min="6" max="6" width="18.5" style="1" customWidth="1"/>
    <col min="7" max="7" width="26.75" style="1" customWidth="1"/>
    <col min="8" max="8" width="24.75" style="1" customWidth="1"/>
    <col min="9" max="16384" width="10" style="1"/>
  </cols>
  <sheetData>
    <row r="1" spans="1:7" ht="26.25" customHeight="1" x14ac:dyDescent="0.15">
      <c r="A1" s="38" t="s">
        <v>11</v>
      </c>
      <c r="B1" s="38"/>
      <c r="C1" s="38"/>
      <c r="D1" s="38"/>
      <c r="E1" s="38"/>
      <c r="F1" s="38"/>
    </row>
    <row r="2" spans="1:7" ht="33" customHeight="1" x14ac:dyDescent="0.15">
      <c r="A2" s="38" t="s">
        <v>39</v>
      </c>
      <c r="B2" s="38"/>
      <c r="C2" s="38"/>
      <c r="D2" s="38"/>
      <c r="E2" s="38"/>
      <c r="F2" s="38"/>
    </row>
    <row r="3" spans="1:7" ht="31.25" customHeight="1" x14ac:dyDescent="0.15">
      <c r="A3" s="38" t="s">
        <v>41</v>
      </c>
      <c r="B3" s="38"/>
      <c r="C3" s="38"/>
      <c r="D3" s="38"/>
      <c r="E3" s="38"/>
      <c r="F3" s="38"/>
    </row>
    <row r="4" spans="1:7" ht="16.25" customHeight="1" x14ac:dyDescent="0.15">
      <c r="A4" s="2"/>
      <c r="B4" s="3"/>
      <c r="C4" s="3"/>
      <c r="D4" s="16"/>
      <c r="E4" s="4"/>
      <c r="F4" s="4" t="s">
        <v>12</v>
      </c>
    </row>
    <row r="5" spans="1:7" ht="30" customHeight="1" x14ac:dyDescent="0.15">
      <c r="A5" s="5" t="s">
        <v>0</v>
      </c>
      <c r="B5" s="6" t="s">
        <v>1</v>
      </c>
      <c r="C5" s="6" t="s">
        <v>2</v>
      </c>
      <c r="D5" s="17" t="s">
        <v>3</v>
      </c>
      <c r="E5" s="6" t="s">
        <v>4</v>
      </c>
      <c r="F5" s="6" t="s">
        <v>5</v>
      </c>
    </row>
    <row r="6" spans="1:7" ht="42" x14ac:dyDescent="0.15">
      <c r="A6" s="7" t="s">
        <v>24</v>
      </c>
      <c r="B6" s="8" t="s">
        <v>23</v>
      </c>
      <c r="C6" s="6"/>
      <c r="D6" s="18"/>
      <c r="E6" s="9"/>
      <c r="F6" s="10">
        <f>SUBTOTAL(9,F7:F11)</f>
        <v>194836452.69325727</v>
      </c>
      <c r="G6" s="34"/>
    </row>
    <row r="7" spans="1:7" ht="30" x14ac:dyDescent="0.15">
      <c r="A7" s="28">
        <v>1</v>
      </c>
      <c r="B7" s="27" t="s">
        <v>18</v>
      </c>
      <c r="C7" s="28" t="s">
        <v>7</v>
      </c>
      <c r="D7" s="29">
        <v>20.0931</v>
      </c>
      <c r="E7" s="30">
        <v>2666553.0067698383</v>
      </c>
      <c r="F7" s="33">
        <f>E7*D7</f>
        <v>53579316.220327035</v>
      </c>
      <c r="G7" s="34"/>
    </row>
    <row r="8" spans="1:7" ht="30" x14ac:dyDescent="0.15">
      <c r="A8" s="28">
        <v>2</v>
      </c>
      <c r="B8" s="27" t="s">
        <v>19</v>
      </c>
      <c r="C8" s="28" t="s">
        <v>7</v>
      </c>
      <c r="D8" s="29">
        <v>12.5932</v>
      </c>
      <c r="E8" s="30">
        <v>2988617.8487529005</v>
      </c>
      <c r="F8" s="33">
        <f t="shared" ref="F8:F11" si="0">E8*D8</f>
        <v>37636262.292915024</v>
      </c>
    </row>
    <row r="9" spans="1:7" ht="30" x14ac:dyDescent="0.15">
      <c r="A9" s="28">
        <v>3</v>
      </c>
      <c r="B9" s="27" t="s">
        <v>20</v>
      </c>
      <c r="C9" s="28" t="s">
        <v>6</v>
      </c>
      <c r="D9" s="29">
        <v>493.89</v>
      </c>
      <c r="E9" s="30">
        <v>175158.05587875002</v>
      </c>
      <c r="F9" s="33">
        <f t="shared" si="0"/>
        <v>86508812.217955843</v>
      </c>
    </row>
    <row r="10" spans="1:7" ht="30" x14ac:dyDescent="0.15">
      <c r="A10" s="28">
        <v>4</v>
      </c>
      <c r="B10" s="27" t="s">
        <v>21</v>
      </c>
      <c r="C10" s="28" t="s">
        <v>8</v>
      </c>
      <c r="D10" s="29">
        <v>14.64</v>
      </c>
      <c r="E10" s="30">
        <v>436358.66552250006</v>
      </c>
      <c r="F10" s="33">
        <f t="shared" si="0"/>
        <v>6388290.8632494006</v>
      </c>
    </row>
    <row r="11" spans="1:7" ht="30" x14ac:dyDescent="0.15">
      <c r="A11" s="28">
        <v>5</v>
      </c>
      <c r="B11" s="27" t="s">
        <v>22</v>
      </c>
      <c r="C11" s="28" t="s">
        <v>8</v>
      </c>
      <c r="D11" s="29">
        <v>19.52</v>
      </c>
      <c r="E11" s="30">
        <v>549373.51940624998</v>
      </c>
      <c r="F11" s="33">
        <f t="shared" si="0"/>
        <v>10723771.098809998</v>
      </c>
    </row>
    <row r="12" spans="1:7" ht="28" x14ac:dyDescent="0.15">
      <c r="A12" s="7" t="s">
        <v>25</v>
      </c>
      <c r="B12" s="8" t="s">
        <v>26</v>
      </c>
      <c r="C12" s="6"/>
      <c r="D12" s="18"/>
      <c r="E12" s="9"/>
      <c r="F12" s="10">
        <f>SUBTOTAL(9,F13:F17)</f>
        <v>33170267.638857137</v>
      </c>
    </row>
    <row r="13" spans="1:7" ht="30" x14ac:dyDescent="0.15">
      <c r="A13" s="26">
        <v>1</v>
      </c>
      <c r="B13" s="27" t="s">
        <v>18</v>
      </c>
      <c r="C13" s="28" t="s">
        <v>7</v>
      </c>
      <c r="D13" s="29">
        <v>3.2027999999999999</v>
      </c>
      <c r="E13" s="30">
        <v>2586551.0636589751</v>
      </c>
      <c r="F13" s="33">
        <f>E13*D13</f>
        <v>8284205.7466869652</v>
      </c>
    </row>
    <row r="14" spans="1:7" ht="30" x14ac:dyDescent="0.15">
      <c r="A14" s="26">
        <v>2</v>
      </c>
      <c r="B14" s="27" t="s">
        <v>19</v>
      </c>
      <c r="C14" s="28" t="s">
        <v>7</v>
      </c>
      <c r="D14" s="29">
        <v>1.9718</v>
      </c>
      <c r="E14" s="30">
        <v>2840160.7737793503</v>
      </c>
      <c r="F14" s="33">
        <f t="shared" ref="F14:F17" si="1">E14*D14</f>
        <v>5600229.0137381228</v>
      </c>
    </row>
    <row r="15" spans="1:7" ht="30" x14ac:dyDescent="0.15">
      <c r="A15" s="26">
        <v>3</v>
      </c>
      <c r="B15" s="27" t="s">
        <v>20</v>
      </c>
      <c r="C15" s="28" t="s">
        <v>6</v>
      </c>
      <c r="D15" s="29">
        <v>92.03</v>
      </c>
      <c r="E15" s="30">
        <v>175158.05587875002</v>
      </c>
      <c r="F15" s="33">
        <f t="shared" si="1"/>
        <v>16119795.882521365</v>
      </c>
    </row>
    <row r="16" spans="1:7" ht="30" x14ac:dyDescent="0.15">
      <c r="A16" s="25">
        <v>4</v>
      </c>
      <c r="B16" s="27" t="s">
        <v>21</v>
      </c>
      <c r="C16" s="28" t="s">
        <v>8</v>
      </c>
      <c r="D16" s="29">
        <v>2.9750000000000001</v>
      </c>
      <c r="E16" s="30">
        <v>436358.66552250006</v>
      </c>
      <c r="F16" s="33">
        <f t="shared" si="1"/>
        <v>1298167.0299294377</v>
      </c>
    </row>
    <row r="17" spans="1:6" ht="30" x14ac:dyDescent="0.15">
      <c r="A17" s="26">
        <v>5</v>
      </c>
      <c r="B17" s="27" t="s">
        <v>22</v>
      </c>
      <c r="C17" s="28" t="s">
        <v>8</v>
      </c>
      <c r="D17" s="29">
        <v>3.4</v>
      </c>
      <c r="E17" s="30">
        <v>549373.51940624998</v>
      </c>
      <c r="F17" s="33">
        <f t="shared" si="1"/>
        <v>1867869.9659812499</v>
      </c>
    </row>
    <row r="18" spans="1:6" ht="28" x14ac:dyDescent="0.15">
      <c r="A18" s="7" t="s">
        <v>27</v>
      </c>
      <c r="B18" s="8" t="s">
        <v>28</v>
      </c>
      <c r="C18" s="6"/>
      <c r="D18" s="18"/>
      <c r="E18" s="9"/>
      <c r="F18" s="10">
        <f>SUBTOTAL(9,F19:F23)</f>
        <v>152592174.29005024</v>
      </c>
    </row>
    <row r="19" spans="1:6" ht="30" x14ac:dyDescent="0.15">
      <c r="A19" s="28">
        <v>1</v>
      </c>
      <c r="B19" s="27" t="s">
        <v>18</v>
      </c>
      <c r="C19" s="28" t="s">
        <v>7</v>
      </c>
      <c r="D19" s="29">
        <v>16.355</v>
      </c>
      <c r="E19" s="30">
        <v>2666553.0067698383</v>
      </c>
      <c r="F19" s="33">
        <f>E19*D19</f>
        <v>43611474.425720707</v>
      </c>
    </row>
    <row r="20" spans="1:6" ht="30" x14ac:dyDescent="0.15">
      <c r="A20" s="28">
        <v>2</v>
      </c>
      <c r="B20" s="27" t="s">
        <v>19</v>
      </c>
      <c r="C20" s="28" t="s">
        <v>7</v>
      </c>
      <c r="D20" s="29">
        <v>12.324999999999999</v>
      </c>
      <c r="E20" s="30">
        <v>2988617.8487529005</v>
      </c>
      <c r="F20" s="33">
        <f t="shared" ref="F20:F23" si="2">E20*D20</f>
        <v>36834714.985879496</v>
      </c>
    </row>
    <row r="21" spans="1:6" ht="30" x14ac:dyDescent="0.15">
      <c r="A21" s="28">
        <v>3</v>
      </c>
      <c r="B21" s="27" t="s">
        <v>20</v>
      </c>
      <c r="C21" s="28" t="s">
        <v>6</v>
      </c>
      <c r="D21" s="29">
        <v>352.5</v>
      </c>
      <c r="E21" s="30">
        <v>175158.05587875002</v>
      </c>
      <c r="F21" s="33">
        <f t="shared" si="2"/>
        <v>61743214.697259381</v>
      </c>
    </row>
    <row r="22" spans="1:6" ht="30" x14ac:dyDescent="0.15">
      <c r="A22" s="28">
        <v>4</v>
      </c>
      <c r="B22" s="27" t="s">
        <v>21</v>
      </c>
      <c r="C22" s="28" t="s">
        <v>8</v>
      </c>
      <c r="D22" s="29">
        <v>11.25</v>
      </c>
      <c r="E22" s="30">
        <v>436358.66552250006</v>
      </c>
      <c r="F22" s="33">
        <f t="shared" si="2"/>
        <v>4909034.9871281255</v>
      </c>
    </row>
    <row r="23" spans="1:6" ht="30" x14ac:dyDescent="0.15">
      <c r="A23" s="28">
        <v>5</v>
      </c>
      <c r="B23" s="27" t="s">
        <v>22</v>
      </c>
      <c r="C23" s="28" t="s">
        <v>8</v>
      </c>
      <c r="D23" s="29">
        <v>10</v>
      </c>
      <c r="E23" s="30">
        <v>549373.51940624998</v>
      </c>
      <c r="F23" s="33">
        <f t="shared" si="2"/>
        <v>5493735.1940624993</v>
      </c>
    </row>
    <row r="24" spans="1:6" ht="28" x14ac:dyDescent="0.15">
      <c r="A24" s="7" t="s">
        <v>29</v>
      </c>
      <c r="B24" s="8" t="s">
        <v>30</v>
      </c>
      <c r="C24" s="6"/>
      <c r="D24" s="18"/>
      <c r="E24" s="9"/>
      <c r="F24" s="10">
        <f>SUBTOTAL(9,F25:F29)</f>
        <v>287690565.89376503</v>
      </c>
    </row>
    <row r="25" spans="1:6" ht="30" x14ac:dyDescent="0.15">
      <c r="A25" s="28">
        <v>1</v>
      </c>
      <c r="B25" s="27" t="s">
        <v>18</v>
      </c>
      <c r="C25" s="28" t="s">
        <v>7</v>
      </c>
      <c r="D25" s="29">
        <v>26.8185</v>
      </c>
      <c r="E25" s="30">
        <v>2666553.0067698383</v>
      </c>
      <c r="F25" s="33">
        <f>E25*D25</f>
        <v>71512951.812056914</v>
      </c>
    </row>
    <row r="26" spans="1:6" ht="30" x14ac:dyDescent="0.15">
      <c r="A26" s="28">
        <v>2</v>
      </c>
      <c r="B26" s="27" t="s">
        <v>19</v>
      </c>
      <c r="C26" s="28" t="s">
        <v>7</v>
      </c>
      <c r="D26" s="29">
        <v>18.811299999999999</v>
      </c>
      <c r="E26" s="30">
        <v>2988617.8487529005</v>
      </c>
      <c r="F26" s="33">
        <f t="shared" ref="F26:F29" si="3">E26*D26</f>
        <v>56219786.938245438</v>
      </c>
    </row>
    <row r="27" spans="1:6" ht="30" x14ac:dyDescent="0.15">
      <c r="A27" s="28">
        <v>3</v>
      </c>
      <c r="B27" s="27" t="s">
        <v>20</v>
      </c>
      <c r="C27" s="28" t="s">
        <v>6</v>
      </c>
      <c r="D27" s="29">
        <v>745</v>
      </c>
      <c r="E27" s="30">
        <v>175158.05587875002</v>
      </c>
      <c r="F27" s="33">
        <f t="shared" si="3"/>
        <v>130492751.62966876</v>
      </c>
    </row>
    <row r="28" spans="1:6" ht="30" x14ac:dyDescent="0.15">
      <c r="A28" s="28">
        <v>4</v>
      </c>
      <c r="B28" s="27" t="s">
        <v>21</v>
      </c>
      <c r="C28" s="28" t="s">
        <v>8</v>
      </c>
      <c r="D28" s="29">
        <v>27.3</v>
      </c>
      <c r="E28" s="30">
        <v>436358.66552250006</v>
      </c>
      <c r="F28" s="33">
        <f t="shared" si="3"/>
        <v>11912591.568764253</v>
      </c>
    </row>
    <row r="29" spans="1:6" ht="30" x14ac:dyDescent="0.15">
      <c r="A29" s="28">
        <v>5</v>
      </c>
      <c r="B29" s="27" t="s">
        <v>22</v>
      </c>
      <c r="C29" s="28" t="s">
        <v>8</v>
      </c>
      <c r="D29" s="29">
        <v>31.95</v>
      </c>
      <c r="E29" s="30">
        <v>549373.51940624998</v>
      </c>
      <c r="F29" s="33">
        <f t="shared" si="3"/>
        <v>17552483.945029687</v>
      </c>
    </row>
    <row r="30" spans="1:6" ht="14" x14ac:dyDescent="0.15">
      <c r="A30" s="7" t="s">
        <v>31</v>
      </c>
      <c r="B30" s="8" t="s">
        <v>32</v>
      </c>
      <c r="C30" s="6"/>
      <c r="D30" s="18"/>
      <c r="E30" s="9"/>
      <c r="F30" s="10">
        <f>SUBTOTAL(9,F31:F34)</f>
        <v>19697286.240000002</v>
      </c>
    </row>
    <row r="31" spans="1:6" ht="45" x14ac:dyDescent="0.15">
      <c r="A31" s="25">
        <v>1</v>
      </c>
      <c r="B31" s="27" t="s">
        <v>33</v>
      </c>
      <c r="C31" s="28" t="s">
        <v>17</v>
      </c>
      <c r="D31" s="29">
        <v>282.60000000000002</v>
      </c>
      <c r="E31" s="30">
        <v>21600</v>
      </c>
      <c r="F31" s="33">
        <f>E31*D31</f>
        <v>6104160.0000000009</v>
      </c>
    </row>
    <row r="32" spans="1:6" ht="30" x14ac:dyDescent="0.15">
      <c r="A32" s="26">
        <v>2</v>
      </c>
      <c r="B32" s="27" t="s">
        <v>34</v>
      </c>
      <c r="C32" s="28" t="s">
        <v>37</v>
      </c>
      <c r="D32" s="29">
        <v>8</v>
      </c>
      <c r="E32" s="30">
        <v>271620</v>
      </c>
      <c r="F32" s="33">
        <f t="shared" ref="F32:F34" si="4">E32*D32</f>
        <v>2172960</v>
      </c>
    </row>
    <row r="33" spans="1:8" ht="30" x14ac:dyDescent="0.15">
      <c r="A33" s="26">
        <v>3</v>
      </c>
      <c r="B33" s="27" t="s">
        <v>35</v>
      </c>
      <c r="C33" s="28" t="s">
        <v>38</v>
      </c>
      <c r="D33" s="29">
        <v>2</v>
      </c>
      <c r="E33" s="30">
        <v>2275538.4</v>
      </c>
      <c r="F33" s="33">
        <f t="shared" si="4"/>
        <v>4551076.8</v>
      </c>
    </row>
    <row r="34" spans="1:8" ht="30" x14ac:dyDescent="0.15">
      <c r="A34" s="26">
        <v>4</v>
      </c>
      <c r="B34" s="27" t="s">
        <v>36</v>
      </c>
      <c r="C34" s="28" t="s">
        <v>38</v>
      </c>
      <c r="D34" s="29">
        <v>2</v>
      </c>
      <c r="E34" s="30">
        <v>3434544.72</v>
      </c>
      <c r="F34" s="33">
        <f t="shared" si="4"/>
        <v>6869089.4400000004</v>
      </c>
    </row>
    <row r="35" spans="1:8" ht="14" x14ac:dyDescent="0.15">
      <c r="A35" s="36"/>
      <c r="B35" s="11" t="s">
        <v>9</v>
      </c>
      <c r="C35" s="11"/>
      <c r="D35" s="19"/>
      <c r="E35" s="12"/>
      <c r="F35" s="13">
        <f>SUBTOTAL(9,F6:F34)</f>
        <v>687986746.75592959</v>
      </c>
      <c r="G35" s="13"/>
    </row>
    <row r="36" spans="1:8" ht="14" x14ac:dyDescent="0.15">
      <c r="A36" s="35"/>
      <c r="B36" s="11" t="s">
        <v>10</v>
      </c>
      <c r="C36" s="11"/>
      <c r="D36" s="19"/>
      <c r="E36" s="12"/>
      <c r="F36" s="13">
        <f>ROUND(F35,-3)</f>
        <v>687987000</v>
      </c>
      <c r="G36" s="1">
        <f>+F35*2%</f>
        <v>13759734.935118591</v>
      </c>
      <c r="H36" s="1">
        <f>F36*5%</f>
        <v>34399350</v>
      </c>
    </row>
    <row r="37" spans="1:8" ht="14" x14ac:dyDescent="0.15">
      <c r="A37" s="39" t="s">
        <v>40</v>
      </c>
      <c r="B37" s="40"/>
      <c r="C37" s="40"/>
      <c r="D37" s="40"/>
      <c r="E37" s="40"/>
      <c r="F37" s="41"/>
      <c r="G37" s="13">
        <f>ROUNDUP(G36,-3)</f>
        <v>13760000</v>
      </c>
    </row>
    <row r="38" spans="1:8" ht="4.75" customHeight="1" x14ac:dyDescent="0.15">
      <c r="A38" s="14"/>
      <c r="B38" s="14"/>
      <c r="C38" s="14"/>
      <c r="D38" s="20"/>
      <c r="E38" s="14"/>
      <c r="F38" s="14"/>
    </row>
    <row r="39" spans="1:8" ht="15" customHeight="1" x14ac:dyDescent="0.15">
      <c r="A39" s="15"/>
      <c r="B39" s="32" t="s">
        <v>13</v>
      </c>
      <c r="C39" s="42" t="s">
        <v>14</v>
      </c>
      <c r="D39" s="42"/>
      <c r="E39" s="42"/>
      <c r="F39" s="42"/>
    </row>
    <row r="40" spans="1:8" s="23" customFormat="1" ht="15" customHeight="1" x14ac:dyDescent="0.15">
      <c r="A40" s="22"/>
      <c r="B40" s="31"/>
      <c r="C40" s="37"/>
      <c r="D40" s="37"/>
      <c r="E40" s="37"/>
      <c r="F40" s="37"/>
    </row>
    <row r="41" spans="1:8" s="23" customFormat="1" ht="15" customHeight="1" x14ac:dyDescent="0.15">
      <c r="A41" s="22"/>
      <c r="B41" s="31"/>
      <c r="C41" s="31"/>
      <c r="D41" s="24"/>
      <c r="E41" s="31"/>
      <c r="F41" s="31"/>
    </row>
    <row r="42" spans="1:8" s="23" customFormat="1" ht="29.5" customHeight="1" x14ac:dyDescent="0.15">
      <c r="A42" s="22"/>
      <c r="B42" s="31"/>
      <c r="C42" s="31"/>
      <c r="D42" s="24"/>
      <c r="E42" s="31"/>
      <c r="F42" s="31"/>
    </row>
    <row r="43" spans="1:8" s="23" customFormat="1" ht="15" hidden="1" customHeight="1" x14ac:dyDescent="0.15">
      <c r="A43" s="22"/>
      <c r="B43" s="31"/>
      <c r="C43" s="31"/>
      <c r="D43" s="24"/>
      <c r="E43" s="31"/>
      <c r="F43" s="31"/>
    </row>
    <row r="44" spans="1:8" s="23" customFormat="1" ht="15" hidden="1" customHeight="1" x14ac:dyDescent="0.15">
      <c r="A44" s="22"/>
      <c r="B44" s="31" t="s">
        <v>15</v>
      </c>
      <c r="C44" s="37" t="s">
        <v>16</v>
      </c>
      <c r="D44" s="37"/>
      <c r="E44" s="37"/>
      <c r="F44" s="37"/>
    </row>
    <row r="45" spans="1:8" ht="15" customHeight="1" x14ac:dyDescent="0.15">
      <c r="A45" s="14"/>
      <c r="B45" s="14"/>
      <c r="C45" s="14"/>
      <c r="D45" s="20"/>
      <c r="E45" s="14"/>
      <c r="F45" s="14"/>
    </row>
  </sheetData>
  <autoFilter ref="A5:F40" xr:uid="{00000000-0009-0000-0000-000000000000}"/>
  <mergeCells count="7">
    <mergeCell ref="C44:F44"/>
    <mergeCell ref="A1:F1"/>
    <mergeCell ref="A2:F2"/>
    <mergeCell ref="A3:F3"/>
    <mergeCell ref="A37:F37"/>
    <mergeCell ref="C39:F39"/>
    <mergeCell ref="C40:F40"/>
  </mergeCells>
  <pageMargins left="0.78740157480314965" right="0.39370078740157483" top="0.94" bottom="0.96" header="0.39370078740157483" footer="0.39370078740157483"/>
  <pageSetup paperSize="9" orientation="portrait" blackAndWhite="1" useFirstPageNumber="1" copies="8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Giá HĐ</vt:lpstr>
      <vt:lpstr>'Giá HĐ'!Print_Area</vt:lpstr>
      <vt:lpstr>'Giá HĐ'!Print_Titles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2026-05-07T07:29:23Z</cp:lastPrinted>
  <dcterms:created xsi:type="dcterms:W3CDTF">2023-03-14T02:19:18Z</dcterms:created>
  <dcterms:modified xsi:type="dcterms:W3CDTF">2026-05-19T08:21:05Z</dcterms:modified>
</cp:coreProperties>
</file>