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Kiến Minh-2026/Thủy lợi nội đồng/BCQT-Kênh Đất/"/>
    </mc:Choice>
  </mc:AlternateContent>
  <xr:revisionPtr revIDLastSave="0" documentId="8_{80473842-69F1-6446-AB88-F7C69C3AED05}" xr6:coauthVersionLast="47" xr6:coauthVersionMax="47" xr10:uidLastSave="{00000000-0000-0000-0000-000000000000}"/>
  <bookViews>
    <workbookView xWindow="5060" yWindow="5900" windowWidth="24100" windowHeight="12180" xr2:uid="{60896175-2711-0847-9139-49A63FF24EF9}"/>
  </bookViews>
  <sheets>
    <sheet name="Mẫu 07" sheetId="1" r:id="rId1"/>
  </sheets>
  <externalReferences>
    <externalReference r:id="rId2"/>
  </externalReferences>
  <definedNames>
    <definedName name="_xlnm.Print_Area" localSheetId="0">'Mẫu 07'!$A$1:$H$23</definedName>
    <definedName name="_xlnm.Print_Titles" localSheetId="0">'Mẫu 07'!$7:$8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D18" i="1"/>
  <c r="G18" i="1" s="1"/>
  <c r="D17" i="1"/>
  <c r="F17" i="1" s="1"/>
  <c r="D16" i="1"/>
  <c r="G16" i="1" s="1"/>
  <c r="D15" i="1"/>
  <c r="G15" i="1" s="1"/>
  <c r="D14" i="1"/>
  <c r="G14" i="1" s="1"/>
  <c r="C14" i="1"/>
  <c r="D13" i="1"/>
  <c r="G13" i="1" s="1"/>
  <c r="C13" i="1"/>
  <c r="D12" i="1"/>
  <c r="G12" i="1" s="1"/>
  <c r="C12" i="1"/>
  <c r="D11" i="1"/>
  <c r="G11" i="1" s="1"/>
  <c r="C11" i="1"/>
  <c r="D10" i="1"/>
  <c r="G10" i="1" s="1"/>
  <c r="A2" i="1"/>
  <c r="G17" i="1" l="1"/>
  <c r="G19" i="1" s="1"/>
  <c r="F15" i="1"/>
  <c r="F11" i="1"/>
  <c r="F13" i="1"/>
  <c r="F18" i="1"/>
  <c r="F16" i="1"/>
  <c r="D19" i="1"/>
  <c r="F12" i="1"/>
  <c r="F14" i="1"/>
  <c r="F19" i="1" l="1"/>
</calcChain>
</file>

<file path=xl/sharedStrings.xml><?xml version="1.0" encoding="utf-8"?>
<sst xmlns="http://schemas.openxmlformats.org/spreadsheetml/2006/main" count="39" uniqueCount="38">
  <si>
    <t>Mẫu số 07/QTDA</t>
  </si>
  <si>
    <r>
      <rPr>
        <sz val="12"/>
        <color theme="1"/>
        <rFont val="Times New Roman"/>
        <family val="1"/>
      </rPr>
      <t xml:space="preserve">UBND XÃ KIẾN MINH
</t>
    </r>
    <r>
      <rPr>
        <b/>
        <sz val="12"/>
        <color theme="1"/>
        <rFont val="Times New Roman"/>
        <family val="1"/>
      </rPr>
      <t>PHÒNG KINH TẾ</t>
    </r>
  </si>
  <si>
    <t>CỘNG HÒA XÃ HỘI CHỦ NGHĨA VIỆT NAM
Độc lập - Tự do - Hạnh phúc</t>
  </si>
  <si>
    <t>TÌNH HÌNH CÔNG NỢ CỦA DỰ ÁN</t>
  </si>
  <si>
    <t>Đơn vị tính: đồng</t>
  </si>
  <si>
    <t>Số TT</t>
  </si>
  <si>
    <t>Tên cá nhân, 
đơn vị  thực hiện</t>
  </si>
  <si>
    <t>Nội dung công việc,
 hợp đồng thực hiện</t>
  </si>
  <si>
    <t>Giá trị đề nghị quyết toán</t>
  </si>
  <si>
    <t>Vốn đã 
giải ngân</t>
  </si>
  <si>
    <t>Công nợ đến ngày khóa sổ lập báo cáo quyết toán</t>
  </si>
  <si>
    <t>Ghi chú</t>
  </si>
  <si>
    <t>Phải thu</t>
  </si>
  <si>
    <t>Phải trả</t>
  </si>
  <si>
    <t>6=5-4</t>
  </si>
  <si>
    <t>7= 4-5</t>
  </si>
  <si>
    <t>1</t>
  </si>
  <si>
    <t>Công ty TNHH xây dựng Định Sơn</t>
  </si>
  <si>
    <t>Thi công xây dựng, Hợp đồng số 06.1.TLNĐ/2026/HĐTCXD ngày 06/01/2026</t>
  </si>
  <si>
    <t>2</t>
  </si>
  <si>
    <t>Công ty CP tư vấn kiến trúc xây dựng Hải Nguyên</t>
  </si>
  <si>
    <t>3</t>
  </si>
  <si>
    <t>Công ty CP Kiến trúc xây dựng Viễn Đông</t>
  </si>
  <si>
    <t>4</t>
  </si>
  <si>
    <t>Công ty CP tư vấn xây dựng và dịch vụ Hải Phòng</t>
  </si>
  <si>
    <t>5</t>
  </si>
  <si>
    <t>6</t>
  </si>
  <si>
    <t>Công ty TNHH kiểm toán và tư vấn tài chính AFCO Việt Nam.</t>
  </si>
  <si>
    <t>Kiểm toán độc lập. Hợp đồng số 05.1/2026/HĐTV-DA ngày 05/01/2026</t>
  </si>
  <si>
    <t>7</t>
  </si>
  <si>
    <t>Phòng Kinh tế xã</t>
  </si>
  <si>
    <t>Phí thẩm định thiết kế bản vẽ thi công</t>
  </si>
  <si>
    <t>Phí thẩm định tổng dự toán</t>
  </si>
  <si>
    <t xml:space="preserve">Chi phí thẩm tra phê duyệt quyết toán </t>
  </si>
  <si>
    <t>Tổng cộng</t>
  </si>
  <si>
    <t>Hải Phòng, ngày  30  tháng 6 năm 2026</t>
  </si>
  <si>
    <r>
      <t xml:space="preserve">NGƯỜI LẬP BIỂU 
</t>
    </r>
    <r>
      <rPr>
        <i/>
        <sz val="14"/>
        <rFont val="Times New Roman"/>
        <family val="1"/>
      </rPr>
      <t xml:space="preserve">(Ký, ghi rõ họ tên) </t>
    </r>
  </si>
  <si>
    <r>
      <t xml:space="preserve">CHỦ ĐẦU TƯ
</t>
    </r>
    <r>
      <rPr>
        <i/>
        <sz val="14"/>
        <rFont val="Times New Roman"/>
        <family val="1"/>
      </rPr>
      <t xml:space="preserve">(Ký, đóng dấu, ghi rõ họ tên)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</si>
</sst>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i/>
      <sz val="13"/>
      <name val="Times New Roman"/>
      <family val="1"/>
    </font>
    <font>
      <i/>
      <sz val="14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quotePrefix="1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3" fontId="6" fillId="0" borderId="0" xfId="0" applyNumberFormat="1" applyFont="1"/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0" xfId="0" applyFont="1"/>
    <xf numFmtId="49" fontId="6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 wrapText="1"/>
    </xf>
    <xf numFmtId="0" fontId="6" fillId="0" borderId="5" xfId="0" quotePrefix="1" applyFont="1" applyBorder="1" applyAlignment="1">
      <alignment horizontal="center" vertical="center" wrapText="1"/>
    </xf>
    <xf numFmtId="3" fontId="6" fillId="2" borderId="5" xfId="0" applyNumberFormat="1" applyFont="1" applyFill="1" applyBorder="1" applyAlignment="1">
      <alignment horizontal="right" vertical="center" wrapText="1"/>
    </xf>
    <xf numFmtId="3" fontId="6" fillId="0" borderId="5" xfId="0" applyNumberFormat="1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3" fontId="3" fillId="0" borderId="0" xfId="0" applyNumberFormat="1" applyFont="1"/>
    <xf numFmtId="49" fontId="6" fillId="2" borderId="6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 wrapText="1"/>
    </xf>
    <xf numFmtId="0" fontId="6" fillId="0" borderId="6" xfId="0" quotePrefix="1" applyFont="1" applyBorder="1" applyAlignment="1">
      <alignment horizontal="center" vertical="center" wrapText="1"/>
    </xf>
    <xf numFmtId="3" fontId="6" fillId="2" borderId="6" xfId="0" applyNumberFormat="1" applyFont="1" applyFill="1" applyBorder="1" applyAlignment="1">
      <alignment horizontal="right" vertical="center" wrapText="1"/>
    </xf>
    <xf numFmtId="0" fontId="9" fillId="0" borderId="6" xfId="0" applyFont="1" applyBorder="1" applyAlignment="1">
      <alignment horizontal="center" vertical="center" wrapText="1"/>
    </xf>
    <xf numFmtId="3" fontId="9" fillId="0" borderId="0" xfId="0" applyNumberFormat="1" applyFont="1"/>
    <xf numFmtId="49" fontId="6" fillId="2" borderId="7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quotePrefix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vertical="center" wrapText="1"/>
    </xf>
    <xf numFmtId="3" fontId="7" fillId="2" borderId="9" xfId="0" applyNumberFormat="1" applyFont="1" applyFill="1" applyBorder="1" applyAlignment="1">
      <alignment horizontal="right" vertical="center"/>
    </xf>
    <xf numFmtId="3" fontId="7" fillId="2" borderId="9" xfId="0" applyNumberFormat="1" applyFont="1" applyFill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3" fontId="7" fillId="0" borderId="0" xfId="0" applyNumberFormat="1" applyFont="1"/>
    <xf numFmtId="0" fontId="1" fillId="0" borderId="0" xfId="0" applyFont="1"/>
    <xf numFmtId="49" fontId="10" fillId="2" borderId="10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wrapText="1"/>
    </xf>
    <xf numFmtId="0" fontId="10" fillId="2" borderId="10" xfId="0" applyFont="1" applyFill="1" applyBorder="1" applyAlignment="1">
      <alignment vertical="center" wrapText="1"/>
    </xf>
    <xf numFmtId="3" fontId="11" fillId="0" borderId="10" xfId="0" applyNumberFormat="1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3" fontId="7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/>
    <xf numFmtId="3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575427</xdr:colOff>
      <xdr:row>2</xdr:row>
      <xdr:rowOff>622487</xdr:rowOff>
    </xdr:from>
    <xdr:to>
      <xdr:col>5</xdr:col>
      <xdr:colOff>1080252</xdr:colOff>
      <xdr:row>2</xdr:row>
      <xdr:rowOff>622487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0A52EDE-F003-A849-B842-1B740CA47ED1}"/>
            </a:ext>
          </a:extLst>
        </xdr:cNvPr>
        <xdr:cNvCxnSpPr/>
      </xdr:nvCxnSpPr>
      <xdr:spPr>
        <a:xfrm>
          <a:off x="5579227" y="1079687"/>
          <a:ext cx="1978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526674</xdr:colOff>
      <xdr:row>2</xdr:row>
      <xdr:rowOff>605117</xdr:rowOff>
    </xdr:from>
    <xdr:to>
      <xdr:col>2</xdr:col>
      <xdr:colOff>414615</xdr:colOff>
      <xdr:row>2</xdr:row>
      <xdr:rowOff>605117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3EF291C-AC1F-DD4A-9E1C-821291C1EC4D}"/>
            </a:ext>
          </a:extLst>
        </xdr:cNvPr>
        <xdr:cNvCxnSpPr/>
      </xdr:nvCxnSpPr>
      <xdr:spPr>
        <a:xfrm>
          <a:off x="958474" y="1062317"/>
          <a:ext cx="145004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/Users/pain/Library/Mobile%20Documents/com~apple~CloudDocs/&#272;i&#803;nh%20So&#795;n/Ho&#795;&#803;p%20&#273;o&#770;&#768;ng/H&#272;-2026/Kie&#770;&#769;n%20Minh-2026/Thu&#777;y%20lo&#795;&#803;i%20no&#803;&#770;i%20&#273;o&#770;&#768;ng/Kie&#770;&#777;m%20Toa&#769;n/TLN&#272;_Bsung_HSo&#795;_KiT_20082026/10.%20Bie&#770;&#777;u%20BCQT%20TT%2091.2025%20KENH%20DAT%20KIEN%20MINH_V3.xlsx" TargetMode="External"/><Relationship Id="rId2" Type="http://schemas.microsoft.com/office/2019/04/relationships/externalLinkLongPath" Target="/Users/pain/Library/Mobile%20Documents/com~apple~CloudDocs/&#272;i&#803;nh%20So&#795;n/Ho&#795;&#803;p%20&#273;o&#770;&#768;ng/H&#272;-2026/Kie&#770;&#769;n%20Minh-2026/Thu&#777;y%20lo&#795;&#803;i%20no&#803;&#770;i%20&#273;o&#770;&#768;ng/Kie&#770;&#777;m%20Toa&#769;n/TLN&#272;_Bsung_HSo&#795;_KiT_20082026/10.%20Bie&#770;&#777;u%20BCQT%20TT%2091.2025%20KENH%20DAT%20KIEN%20MINH_V3.xlsx?81062748" TargetMode="External"/><Relationship Id="rId1" Type="http://schemas.openxmlformats.org/officeDocument/2006/relationships/externalLinkPath" Target="file:///81062748/10.%20Bie&#770;&#777;u%20BCQT%20TT%2091.2025%20KENH%20DAT%20KIEN%20MINH_V3.xlsx" TargetMode="External"/><Relationship Id="rId4" Type="http://schemas.openxmlformats.org/officeDocument/2006/relationships/externalLinkPath" Target="../Kie&#770;&#777;m%20Toa&#769;n/TLN&#272;_Bsung_HSo&#795;_KiT_20082026/10.%20Bie&#770;&#777;u%20BCQT%20TT%2091.2025%20KENH%20DAT%20KIEN%20MINH_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foxz"/>
      <sheetName val="Bìa "/>
      <sheetName val="Mẫu 01"/>
      <sheetName val="Mẫu 02"/>
      <sheetName val="Mẫu 03"/>
      <sheetName val="Mẫu 04"/>
      <sheetName val="Mẫu 05"/>
      <sheetName val="Mẫu 06"/>
      <sheetName val="Mẫu 07"/>
    </sheetNames>
    <sheetDataSet>
      <sheetData sheetId="0"/>
      <sheetData sheetId="1"/>
      <sheetData sheetId="2"/>
      <sheetData sheetId="3">
        <row r="17">
          <cell r="C17" t="str">
            <v>Hợp đồng số 05.1/2026/HĐTVQLDA ngày 05/01/2026</v>
          </cell>
        </row>
        <row r="20">
          <cell r="C20" t="str">
            <v>Hợp đồng số 30.12/2025/HĐ-TVTK ngày 30/12/2025</v>
          </cell>
        </row>
        <row r="23">
          <cell r="C23" t="str">
            <v>Hợp đồng số 30.12/2025/HĐ-TVTTr ngày 30/12/2025</v>
          </cell>
        </row>
        <row r="26">
          <cell r="C26" t="str">
            <v>Hợp đồng số 05.1/2026/HĐTVGS  ngày 05/01/2026</v>
          </cell>
        </row>
      </sheetData>
      <sheetData sheetId="4"/>
      <sheetData sheetId="5">
        <row r="9">
          <cell r="E9">
            <v>1989754000</v>
          </cell>
        </row>
        <row r="10">
          <cell r="E10">
            <v>65073000</v>
          </cell>
        </row>
        <row r="12">
          <cell r="E12">
            <v>365130000</v>
          </cell>
        </row>
        <row r="13">
          <cell r="E13">
            <v>7631000</v>
          </cell>
        </row>
        <row r="14">
          <cell r="E14">
            <v>53203000</v>
          </cell>
        </row>
        <row r="16">
          <cell r="E16">
            <v>2294000</v>
          </cell>
        </row>
        <row r="17">
          <cell r="E17">
            <v>2218000</v>
          </cell>
        </row>
        <row r="18">
          <cell r="E18">
            <v>7006000</v>
          </cell>
        </row>
        <row r="19">
          <cell r="E19">
            <v>25486000</v>
          </cell>
        </row>
      </sheetData>
      <sheetData sheetId="6">
        <row r="2">
          <cell r="A2" t="str">
            <v>(Ban hành kèm theo Thông tư số 91/2025/TT-BTC ngày 26/9/2025 của Bộ trưởng Bộ Tài chính)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C0619-D42A-844E-AD91-96C65B6D975F}">
  <sheetPr>
    <pageSetUpPr fitToPage="1"/>
  </sheetPr>
  <dimension ref="A1:L58"/>
  <sheetViews>
    <sheetView tabSelected="1" view="pageBreakPreview" topLeftCell="A14" zoomScale="85" zoomScaleNormal="85" zoomScaleSheetLayoutView="85" workbookViewId="0">
      <selection activeCell="E18" sqref="E18"/>
    </sheetView>
  </sheetViews>
  <sheetFormatPr baseColWidth="10" defaultColWidth="9.1640625" defaultRowHeight="18" x14ac:dyDescent="0.2"/>
  <cols>
    <col min="1" max="1" width="5.6640625" style="6" customWidth="1"/>
    <col min="2" max="2" width="20.5" style="7" customWidth="1"/>
    <col min="3" max="3" width="20.5" style="2" customWidth="1"/>
    <col min="4" max="4" width="19" style="8" customWidth="1"/>
    <col min="5" max="5" width="19.33203125" style="8" customWidth="1"/>
    <col min="6" max="6" width="14.33203125" style="2" customWidth="1"/>
    <col min="7" max="7" width="18.6640625" style="2" customWidth="1"/>
    <col min="8" max="8" width="9.1640625" style="9"/>
    <col min="9" max="9" width="31.83203125" style="2" customWidth="1"/>
    <col min="10" max="10" width="22.33203125" style="2" customWidth="1"/>
    <col min="11" max="11" width="20.33203125" style="2" customWidth="1"/>
    <col min="12" max="12" width="16.5" style="2" bestFit="1" customWidth="1"/>
    <col min="13" max="16384" width="9.1640625" style="2"/>
  </cols>
  <sheetData>
    <row r="1" spans="1:12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12" ht="18.75" customHeight="1" x14ac:dyDescent="0.2">
      <c r="A2" s="3" t="str">
        <f>'[1]Mẫu 05'!A2:I2</f>
        <v>(Ban hành kèm theo Thông tư số 91/2025/TT-BTC ngày 26/9/2025 của Bộ trưởng Bộ Tài chính)</v>
      </c>
      <c r="B2" s="3"/>
      <c r="C2" s="3"/>
      <c r="D2" s="3"/>
      <c r="E2" s="3"/>
      <c r="F2" s="3"/>
      <c r="G2" s="3"/>
      <c r="H2" s="3"/>
    </row>
    <row r="3" spans="1:12" ht="57.75" customHeight="1" x14ac:dyDescent="0.2">
      <c r="A3" s="4" t="s">
        <v>1</v>
      </c>
      <c r="B3" s="4"/>
      <c r="C3" s="4"/>
      <c r="D3" s="5" t="s">
        <v>2</v>
      </c>
      <c r="E3" s="5"/>
      <c r="F3" s="5"/>
      <c r="G3" s="5"/>
      <c r="H3" s="5"/>
    </row>
    <row r="4" spans="1:12" ht="13.5" hidden="1" customHeight="1" x14ac:dyDescent="0.2"/>
    <row r="5" spans="1:12" ht="30.75" customHeight="1" x14ac:dyDescent="0.2">
      <c r="A5" s="10" t="s">
        <v>3</v>
      </c>
      <c r="B5" s="10"/>
      <c r="C5" s="10"/>
      <c r="D5" s="10"/>
      <c r="E5" s="10"/>
      <c r="F5" s="10"/>
      <c r="G5" s="10"/>
      <c r="H5" s="10"/>
      <c r="I5" s="8"/>
      <c r="J5" s="8"/>
    </row>
    <row r="6" spans="1:12" ht="18" customHeight="1" x14ac:dyDescent="0.2">
      <c r="A6" s="11"/>
      <c r="B6" s="12"/>
      <c r="C6" s="11"/>
      <c r="D6" s="11"/>
      <c r="E6" s="11"/>
      <c r="F6" s="13" t="s">
        <v>4</v>
      </c>
      <c r="G6" s="13"/>
      <c r="H6" s="13"/>
      <c r="I6" s="8"/>
      <c r="J6" s="8"/>
    </row>
    <row r="7" spans="1:12" ht="72.75" customHeight="1" x14ac:dyDescent="0.2">
      <c r="A7" s="14" t="s">
        <v>5</v>
      </c>
      <c r="B7" s="15" t="s">
        <v>6</v>
      </c>
      <c r="C7" s="15" t="s">
        <v>7</v>
      </c>
      <c r="D7" s="15" t="s">
        <v>8</v>
      </c>
      <c r="E7" s="15" t="s">
        <v>9</v>
      </c>
      <c r="F7" s="15" t="s">
        <v>10</v>
      </c>
      <c r="G7" s="15"/>
      <c r="H7" s="15" t="s">
        <v>11</v>
      </c>
      <c r="I7" s="8"/>
      <c r="J7" s="8"/>
    </row>
    <row r="8" spans="1:12" ht="43.5" customHeight="1" x14ac:dyDescent="0.2">
      <c r="A8" s="16"/>
      <c r="B8" s="15"/>
      <c r="C8" s="15"/>
      <c r="D8" s="15"/>
      <c r="E8" s="15"/>
      <c r="F8" s="17" t="s">
        <v>12</v>
      </c>
      <c r="G8" s="17" t="s">
        <v>13</v>
      </c>
      <c r="H8" s="15"/>
      <c r="I8" s="18"/>
      <c r="J8" s="8"/>
    </row>
    <row r="9" spans="1:12" s="22" customFormat="1" ht="27" customHeight="1" x14ac:dyDescent="0.2">
      <c r="A9" s="19">
        <v>1</v>
      </c>
      <c r="B9" s="20">
        <v>2</v>
      </c>
      <c r="C9" s="20">
        <v>3</v>
      </c>
      <c r="D9" s="20">
        <v>4</v>
      </c>
      <c r="E9" s="20">
        <v>5</v>
      </c>
      <c r="F9" s="20" t="s">
        <v>14</v>
      </c>
      <c r="G9" s="20" t="s">
        <v>15</v>
      </c>
      <c r="H9" s="20">
        <v>8</v>
      </c>
      <c r="I9" s="21"/>
      <c r="J9" s="21"/>
    </row>
    <row r="10" spans="1:12" s="22" customFormat="1" ht="95" x14ac:dyDescent="0.2">
      <c r="A10" s="23" t="s">
        <v>16</v>
      </c>
      <c r="B10" s="24" t="s">
        <v>17</v>
      </c>
      <c r="C10" s="25" t="s">
        <v>18</v>
      </c>
      <c r="D10" s="26">
        <f>'[1]Mẫu 04'!E9</f>
        <v>1989754000</v>
      </c>
      <c r="E10" s="26">
        <v>1891333000</v>
      </c>
      <c r="F10" s="26"/>
      <c r="G10" s="27">
        <f>IF((D10-E10)&lt;0,0,(D10-E10))</f>
        <v>98421000</v>
      </c>
      <c r="H10" s="28"/>
      <c r="I10" s="21"/>
      <c r="J10" s="21"/>
      <c r="K10" s="29"/>
    </row>
    <row r="11" spans="1:12" s="22" customFormat="1" ht="101" customHeight="1" x14ac:dyDescent="0.2">
      <c r="A11" s="30" t="s">
        <v>19</v>
      </c>
      <c r="B11" s="31" t="s">
        <v>20</v>
      </c>
      <c r="C11" s="32" t="str">
        <f>_xlfn.CONCAT("Tư vấn quản lý dự án.", '[1]Mẫu 02'!C17)</f>
        <v>Tư vấn quản lý dự án.Hợp đồng số 05.1/2026/HĐTVQLDA ngày 05/01/2026</v>
      </c>
      <c r="D11" s="33">
        <f>'[1]Mẫu 04'!E10</f>
        <v>65073000</v>
      </c>
      <c r="E11" s="26">
        <v>61000000</v>
      </c>
      <c r="F11" s="26">
        <f t="shared" ref="F11:F18" si="0">IF((E11-D11)&lt;0,0,(E11-D11))</f>
        <v>0</v>
      </c>
      <c r="G11" s="27">
        <f t="shared" ref="G11:G18" si="1">IF((D11-E11)&lt;0,0,(D11-E11))</f>
        <v>4073000</v>
      </c>
      <c r="H11" s="34"/>
      <c r="I11" s="21"/>
      <c r="J11" s="21"/>
    </row>
    <row r="12" spans="1:12" s="22" customFormat="1" ht="117" customHeight="1" x14ac:dyDescent="0.2">
      <c r="A12" s="23" t="s">
        <v>21</v>
      </c>
      <c r="B12" s="31" t="s">
        <v>22</v>
      </c>
      <c r="C12" s="32" t="str">
        <f>_xlfn.CONCAT("Tư vấn khảo sát, lập báo cáo KTKT.",'[1]Mẫu 02'!C20 )</f>
        <v>Tư vấn khảo sát, lập báo cáo KTKT.Hợp đồng số 30.12/2025/HĐ-TVTK ngày 30/12/2025</v>
      </c>
      <c r="D12" s="33">
        <f>'[1]Mẫu 04'!E12</f>
        <v>365130000</v>
      </c>
      <c r="E12" s="26">
        <v>365130000</v>
      </c>
      <c r="F12" s="26">
        <f t="shared" si="0"/>
        <v>0</v>
      </c>
      <c r="G12" s="27">
        <f t="shared" si="1"/>
        <v>0</v>
      </c>
      <c r="H12" s="34"/>
      <c r="I12" s="21"/>
      <c r="J12" s="21"/>
    </row>
    <row r="13" spans="1:12" s="22" customFormat="1" ht="121" customHeight="1" x14ac:dyDescent="0.2">
      <c r="A13" s="30" t="s">
        <v>23</v>
      </c>
      <c r="B13" s="31" t="s">
        <v>24</v>
      </c>
      <c r="C13" s="32" t="str">
        <f>_xlfn.CONCAT("Tư vấn thẩm tra báo cáo KTKT.",'[1]Mẫu 02'!C23)</f>
        <v>Tư vấn thẩm tra báo cáo KTKT.Hợp đồng số 30.12/2025/HĐ-TVTTr ngày 30/12/2025</v>
      </c>
      <c r="D13" s="33">
        <f>'[1]Mẫu 04'!E13</f>
        <v>7631000</v>
      </c>
      <c r="E13" s="26">
        <v>7631000</v>
      </c>
      <c r="F13" s="26">
        <f t="shared" si="0"/>
        <v>0</v>
      </c>
      <c r="G13" s="27">
        <f t="shared" si="1"/>
        <v>0</v>
      </c>
      <c r="H13" s="34"/>
      <c r="I13" s="21"/>
      <c r="J13" s="21"/>
    </row>
    <row r="14" spans="1:12" s="22" customFormat="1" ht="123" customHeight="1" x14ac:dyDescent="0.2">
      <c r="A14" s="23" t="s">
        <v>25</v>
      </c>
      <c r="B14" s="31" t="s">
        <v>24</v>
      </c>
      <c r="C14" s="32" t="str">
        <f>_xlfn.CONCAT("Giám sát thi công xây dựng công trình.",'[1]Mẫu 02'!C26)</f>
        <v>Giám sát thi công xây dựng công trình.Hợp đồng số 05.1/2026/HĐTVGS  ngày 05/01/2026</v>
      </c>
      <c r="D14" s="33">
        <f>'[1]Mẫu 04'!E14</f>
        <v>53203000</v>
      </c>
      <c r="E14" s="26">
        <v>50000000</v>
      </c>
      <c r="F14" s="26">
        <f t="shared" si="0"/>
        <v>0</v>
      </c>
      <c r="G14" s="27">
        <f t="shared" si="1"/>
        <v>3203000</v>
      </c>
      <c r="H14" s="34"/>
      <c r="I14" s="35"/>
      <c r="J14" s="35"/>
    </row>
    <row r="15" spans="1:12" s="22" customFormat="1" ht="95" x14ac:dyDescent="0.2">
      <c r="A15" s="23" t="s">
        <v>26</v>
      </c>
      <c r="B15" s="31" t="s">
        <v>27</v>
      </c>
      <c r="C15" s="32" t="s">
        <v>28</v>
      </c>
      <c r="D15" s="33">
        <f>+'[1]Mẫu 04'!$E$19</f>
        <v>25486000</v>
      </c>
      <c r="E15" s="26">
        <v>0</v>
      </c>
      <c r="F15" s="26">
        <f t="shared" si="0"/>
        <v>0</v>
      </c>
      <c r="G15" s="27">
        <f t="shared" si="1"/>
        <v>25486000</v>
      </c>
      <c r="H15" s="34"/>
      <c r="I15" s="35"/>
      <c r="J15" s="35"/>
    </row>
    <row r="16" spans="1:12" s="22" customFormat="1" ht="38" x14ac:dyDescent="0.2">
      <c r="A16" s="36" t="s">
        <v>29</v>
      </c>
      <c r="B16" s="37" t="s">
        <v>30</v>
      </c>
      <c r="C16" s="38" t="s">
        <v>31</v>
      </c>
      <c r="D16" s="33">
        <f>+'[1]Mẫu 04'!E16</f>
        <v>2294000</v>
      </c>
      <c r="E16" s="26">
        <v>0</v>
      </c>
      <c r="F16" s="26">
        <f t="shared" si="0"/>
        <v>0</v>
      </c>
      <c r="G16" s="27">
        <f t="shared" si="1"/>
        <v>2294000</v>
      </c>
      <c r="H16" s="34"/>
      <c r="I16" s="21"/>
      <c r="J16" s="35"/>
      <c r="L16" s="29"/>
    </row>
    <row r="17" spans="1:12" s="22" customFormat="1" ht="38" x14ac:dyDescent="0.2">
      <c r="A17" s="39"/>
      <c r="B17" s="40"/>
      <c r="C17" s="38" t="s">
        <v>32</v>
      </c>
      <c r="D17" s="33">
        <f>+'[1]Mẫu 04'!E17</f>
        <v>2218000</v>
      </c>
      <c r="E17" s="26">
        <v>0</v>
      </c>
      <c r="F17" s="26">
        <f t="shared" si="0"/>
        <v>0</v>
      </c>
      <c r="G17" s="27">
        <f t="shared" si="1"/>
        <v>2218000</v>
      </c>
      <c r="H17" s="34"/>
      <c r="I17" s="21"/>
      <c r="J17" s="35"/>
      <c r="L17" s="29"/>
    </row>
    <row r="18" spans="1:12" s="22" customFormat="1" ht="57" x14ac:dyDescent="0.2">
      <c r="A18" s="41"/>
      <c r="B18" s="42"/>
      <c r="C18" s="38" t="s">
        <v>33</v>
      </c>
      <c r="D18" s="33">
        <f>+'[1]Mẫu 04'!E18</f>
        <v>7006000</v>
      </c>
      <c r="E18" s="26">
        <v>0</v>
      </c>
      <c r="F18" s="26">
        <f t="shared" si="0"/>
        <v>0</v>
      </c>
      <c r="G18" s="27">
        <f t="shared" si="1"/>
        <v>7006000</v>
      </c>
      <c r="H18" s="34"/>
      <c r="I18" s="35"/>
      <c r="J18" s="21"/>
    </row>
    <row r="19" spans="1:12" s="50" customFormat="1" ht="33.75" customHeight="1" x14ac:dyDescent="0.2">
      <c r="A19" s="43"/>
      <c r="B19" s="44" t="s">
        <v>34</v>
      </c>
      <c r="C19" s="45"/>
      <c r="D19" s="46">
        <f>ROUND(SUM(D10:D18),0)</f>
        <v>2517795000</v>
      </c>
      <c r="E19" s="46">
        <f>SUM(E10:E18)</f>
        <v>2375094000</v>
      </c>
      <c r="F19" s="46">
        <f>SUM(F10:F18)</f>
        <v>0</v>
      </c>
      <c r="G19" s="47">
        <f>SUM(G10:G18)</f>
        <v>142701000</v>
      </c>
      <c r="H19" s="48"/>
      <c r="I19" s="49"/>
      <c r="J19" s="49"/>
    </row>
    <row r="20" spans="1:12" ht="31.5" customHeight="1" x14ac:dyDescent="0.2">
      <c r="A20" s="51"/>
      <c r="B20" s="52"/>
      <c r="C20" s="53"/>
      <c r="D20" s="54"/>
      <c r="E20" s="55" t="s">
        <v>35</v>
      </c>
      <c r="F20" s="55"/>
      <c r="G20" s="55"/>
      <c r="H20" s="55"/>
      <c r="I20" s="8"/>
      <c r="J20" s="8"/>
    </row>
    <row r="21" spans="1:12" ht="42.75" customHeight="1" x14ac:dyDescent="0.2">
      <c r="A21" s="10" t="s">
        <v>36</v>
      </c>
      <c r="B21" s="10"/>
      <c r="C21" s="10"/>
      <c r="D21" s="56"/>
      <c r="E21" s="10" t="s">
        <v>37</v>
      </c>
      <c r="F21" s="10"/>
      <c r="G21" s="10"/>
      <c r="H21" s="10"/>
      <c r="I21" s="8"/>
      <c r="J21" s="8"/>
    </row>
    <row r="22" spans="1:12" s="9" customFormat="1" ht="60" customHeight="1" x14ac:dyDescent="0.2">
      <c r="A22" s="57"/>
      <c r="B22" s="58"/>
      <c r="C22" s="57"/>
      <c r="D22" s="59"/>
      <c r="E22" s="11"/>
      <c r="F22" s="57"/>
      <c r="G22" s="57"/>
      <c r="H22" s="57"/>
    </row>
    <row r="23" spans="1:12" s="63" customFormat="1" ht="25.5" customHeight="1" x14ac:dyDescent="0.2">
      <c r="A23" s="60"/>
      <c r="B23" s="60"/>
      <c r="C23" s="50"/>
      <c r="D23" s="61"/>
      <c r="E23" s="61"/>
      <c r="F23" s="62"/>
      <c r="G23" s="5"/>
      <c r="H23" s="5"/>
    </row>
    <row r="24" spans="1:12" s="50" customFormat="1" ht="19.5" customHeight="1" x14ac:dyDescent="0.2">
      <c r="A24" s="6"/>
      <c r="B24" s="7"/>
      <c r="C24" s="2"/>
      <c r="D24" s="8"/>
      <c r="E24" s="8"/>
      <c r="F24" s="2"/>
      <c r="G24" s="2"/>
      <c r="H24" s="9"/>
    </row>
    <row r="25" spans="1:12" ht="19.5" customHeight="1" x14ac:dyDescent="0.2"/>
    <row r="26" spans="1:12" ht="19.5" customHeight="1" x14ac:dyDescent="0.2"/>
    <row r="27" spans="1:12" ht="19.5" customHeight="1" x14ac:dyDescent="0.2"/>
    <row r="28" spans="1:12" ht="19.5" customHeight="1" x14ac:dyDescent="0.2"/>
    <row r="29" spans="1:12" ht="19.5" customHeight="1" x14ac:dyDescent="0.2"/>
    <row r="30" spans="1:12" ht="19.5" customHeight="1" x14ac:dyDescent="0.2"/>
    <row r="31" spans="1:12" ht="19.5" customHeight="1" x14ac:dyDescent="0.2"/>
    <row r="32" spans="1:12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</sheetData>
  <mergeCells count="20">
    <mergeCell ref="A23:B23"/>
    <mergeCell ref="F23:H23"/>
    <mergeCell ref="H7:H8"/>
    <mergeCell ref="A16:A18"/>
    <mergeCell ref="B16:B18"/>
    <mergeCell ref="E20:H20"/>
    <mergeCell ref="A21:C21"/>
    <mergeCell ref="E21:H21"/>
    <mergeCell ref="A7:A8"/>
    <mergeCell ref="B7:B8"/>
    <mergeCell ref="C7:C8"/>
    <mergeCell ref="D7:D8"/>
    <mergeCell ref="E7:E8"/>
    <mergeCell ref="F7:G7"/>
    <mergeCell ref="A1:H1"/>
    <mergeCell ref="A2:H2"/>
    <mergeCell ref="A3:C3"/>
    <mergeCell ref="D3:H3"/>
    <mergeCell ref="A5:H5"/>
    <mergeCell ref="F6:H6"/>
  </mergeCells>
  <pageMargins left="0.7" right="0.7" top="0.75" bottom="0.75" header="0.3" footer="0.3"/>
  <pageSetup paperSize="9" scale="57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Mẫu 07</vt:lpstr>
      <vt:lpstr>'Mẫu 07'!Print_Area</vt:lpstr>
      <vt:lpstr>'Mẫu 07'!Print_Titles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2026-08-26T00:23:15Z</dcterms:created>
  <dcterms:modified xsi:type="dcterms:W3CDTF">2026-08-26T00:23:29Z</dcterms:modified>
</cp:coreProperties>
</file>