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ôi\Bảo Bình\Bảo Bình\Dữ liệu 2025\hợp đồng MB đất san lấp\HĐ đầu vào\Minh An 688\"/>
    </mc:Choice>
  </mc:AlternateContent>
  <bookViews>
    <workbookView xWindow="0" yWindow="0" windowWidth="23040" windowHeight="8616" tabRatio="827" firstSheet="1" activeTab="3"/>
  </bookViews>
  <sheets>
    <sheet name="DS XE" sheetId="3" state="hidden" r:id="rId1"/>
    <sheet name="BBGN Minh An (2)" sheetId="4" r:id="rId2"/>
    <sheet name="BBGN Minh An" sheetId="1" state="hidden" r:id="rId3"/>
    <sheet name="BBXN l1" sheetId="2" r:id="rId4"/>
    <sheet name="BBXN l2" sheetId="5" r:id="rId5"/>
    <sheet name="BBXN l3" sheetId="6" r:id="rId6"/>
    <sheet name="BBXN l4" sheetId="7" r:id="rId7"/>
    <sheet name="BBXN l5" sheetId="8" r:id="rId8"/>
    <sheet name="BBXN l6" sheetId="9" r:id="rId9"/>
  </sheets>
  <definedNames>
    <definedName name="_xlnm._FilterDatabase" localSheetId="2" hidden="1">'BBGN Minh An'!$A$12:$I$33</definedName>
    <definedName name="_xlnm._FilterDatabase" localSheetId="1" hidden="1">'BBGN Minh An (2)'!$A$12:$I$16</definedName>
    <definedName name="_xlnm.Print_Area" localSheetId="1">'BBGN Minh An (2)'!$A$1:$G$23</definedName>
    <definedName name="_xlnm.Print_Area" localSheetId="3">'BBXN l1'!$A$1:$I$29</definedName>
    <definedName name="_xlnm.Print_Area" localSheetId="4">'BBXN l2'!$A$1:$I$29</definedName>
    <definedName name="_xlnm.Print_Area" localSheetId="5">'BBXN l3'!$A$1:$I$27</definedName>
    <definedName name="_xlnm.Print_Area" localSheetId="6">'BBXN l4'!$A$1:$I$27</definedName>
    <definedName name="_xlnm.Print_Area" localSheetId="7">'BBXN l5'!$A$1:$I$32</definedName>
    <definedName name="_xlnm.Print_Area" localSheetId="8">'BBXN l6'!$A$1:$I$27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8" l="1"/>
  <c r="I21" i="8"/>
  <c r="I22" i="8"/>
  <c r="I23" i="8"/>
  <c r="I24" i="8"/>
  <c r="I25" i="8"/>
  <c r="I20" i="8"/>
  <c r="I20" i="9"/>
  <c r="I19" i="9"/>
  <c r="G20" i="9"/>
  <c r="G19" i="9"/>
  <c r="D20" i="9"/>
  <c r="D19" i="9"/>
  <c r="B20" i="9"/>
  <c r="B19" i="9"/>
  <c r="G137" i="9"/>
  <c r="F137" i="9"/>
  <c r="I136" i="9"/>
  <c r="I135" i="9"/>
  <c r="I134" i="9"/>
  <c r="G133" i="9"/>
  <c r="I133" i="9" s="1"/>
  <c r="I137" i="9" s="1"/>
  <c r="E133" i="9"/>
  <c r="D133" i="9"/>
  <c r="B133" i="9"/>
  <c r="G79" i="9"/>
  <c r="F79" i="9"/>
  <c r="I78" i="9"/>
  <c r="I77" i="9"/>
  <c r="I76" i="9"/>
  <c r="G75" i="9"/>
  <c r="I75" i="9" s="1"/>
  <c r="E75" i="9"/>
  <c r="D75" i="9"/>
  <c r="B75" i="9"/>
  <c r="F21" i="9"/>
  <c r="E19" i="9"/>
  <c r="D20" i="8"/>
  <c r="D21" i="8"/>
  <c r="D22" i="8"/>
  <c r="D23" i="8"/>
  <c r="D24" i="8"/>
  <c r="D25" i="8"/>
  <c r="D19" i="8"/>
  <c r="B20" i="8"/>
  <c r="B21" i="8"/>
  <c r="B22" i="8"/>
  <c r="B23" i="8"/>
  <c r="B24" i="8"/>
  <c r="B25" i="8"/>
  <c r="B19" i="8"/>
  <c r="F142" i="8"/>
  <c r="I141" i="8"/>
  <c r="I140" i="8"/>
  <c r="I139" i="8"/>
  <c r="G138" i="8"/>
  <c r="I138" i="8" s="1"/>
  <c r="I142" i="8" s="1"/>
  <c r="E138" i="8"/>
  <c r="D138" i="8"/>
  <c r="B138" i="8"/>
  <c r="G84" i="8"/>
  <c r="F84" i="8"/>
  <c r="I83" i="8"/>
  <c r="I82" i="8"/>
  <c r="I81" i="8"/>
  <c r="I80" i="8"/>
  <c r="G80" i="8"/>
  <c r="E80" i="8"/>
  <c r="D80" i="8"/>
  <c r="B80" i="8"/>
  <c r="F26" i="8"/>
  <c r="E19" i="8"/>
  <c r="D20" i="7"/>
  <c r="D19" i="7"/>
  <c r="B20" i="7"/>
  <c r="B19" i="7"/>
  <c r="G137" i="7"/>
  <c r="F137" i="7"/>
  <c r="I136" i="7"/>
  <c r="I135" i="7"/>
  <c r="I134" i="7"/>
  <c r="I133" i="7"/>
  <c r="I137" i="7" s="1"/>
  <c r="G133" i="7"/>
  <c r="E133" i="7"/>
  <c r="D133" i="7"/>
  <c r="B133" i="7"/>
  <c r="F79" i="7"/>
  <c r="I78" i="7"/>
  <c r="I77" i="7"/>
  <c r="I76" i="7"/>
  <c r="G75" i="7"/>
  <c r="G79" i="7" s="1"/>
  <c r="E75" i="7"/>
  <c r="D75" i="7"/>
  <c r="B75" i="7"/>
  <c r="F21" i="7"/>
  <c r="E19" i="7"/>
  <c r="G20" i="6"/>
  <c r="I20" i="6" s="1"/>
  <c r="G19" i="6"/>
  <c r="I19" i="6" s="1"/>
  <c r="I21" i="6" s="1"/>
  <c r="D20" i="6"/>
  <c r="D19" i="6"/>
  <c r="B20" i="6"/>
  <c r="B19" i="6"/>
  <c r="F137" i="6"/>
  <c r="I136" i="6"/>
  <c r="I135" i="6"/>
  <c r="I134" i="6"/>
  <c r="G133" i="6"/>
  <c r="G137" i="6" s="1"/>
  <c r="E133" i="6"/>
  <c r="D133" i="6"/>
  <c r="B133" i="6"/>
  <c r="F79" i="6"/>
  <c r="I78" i="6"/>
  <c r="I77" i="6"/>
  <c r="I76" i="6"/>
  <c r="G75" i="6"/>
  <c r="G79" i="6" s="1"/>
  <c r="E75" i="6"/>
  <c r="D75" i="6"/>
  <c r="B75" i="6"/>
  <c r="F21" i="6"/>
  <c r="E19" i="6"/>
  <c r="G20" i="5"/>
  <c r="G21" i="5"/>
  <c r="I21" i="5" s="1"/>
  <c r="G22" i="5"/>
  <c r="I22" i="5" s="1"/>
  <c r="G19" i="5"/>
  <c r="D20" i="5"/>
  <c r="D21" i="5"/>
  <c r="D22" i="5"/>
  <c r="D19" i="5"/>
  <c r="B20" i="5"/>
  <c r="B21" i="5"/>
  <c r="B22" i="5"/>
  <c r="B19" i="5"/>
  <c r="G139" i="5"/>
  <c r="F139" i="5"/>
  <c r="I138" i="5"/>
  <c r="I137" i="5"/>
  <c r="I136" i="5"/>
  <c r="G135" i="5"/>
  <c r="I135" i="5" s="1"/>
  <c r="I139" i="5" s="1"/>
  <c r="E135" i="5"/>
  <c r="D135" i="5"/>
  <c r="B135" i="5"/>
  <c r="G81" i="5"/>
  <c r="F81" i="5"/>
  <c r="I80" i="5"/>
  <c r="I79" i="5"/>
  <c r="I78" i="5"/>
  <c r="G77" i="5"/>
  <c r="I77" i="5" s="1"/>
  <c r="I81" i="5" s="1"/>
  <c r="E77" i="5"/>
  <c r="D77" i="5"/>
  <c r="B77" i="5"/>
  <c r="F23" i="5"/>
  <c r="E19" i="5"/>
  <c r="D20" i="2"/>
  <c r="D21" i="2"/>
  <c r="D22" i="2"/>
  <c r="B20" i="2"/>
  <c r="B21" i="2"/>
  <c r="B22" i="2"/>
  <c r="B19" i="2"/>
  <c r="I195" i="4"/>
  <c r="F195" i="4"/>
  <c r="D195" i="4"/>
  <c r="F194" i="4"/>
  <c r="F193" i="4"/>
  <c r="F156" i="4"/>
  <c r="F157" i="4"/>
  <c r="F158" i="4"/>
  <c r="F159" i="4"/>
  <c r="F160" i="4"/>
  <c r="F161" i="4"/>
  <c r="I162" i="4"/>
  <c r="D162" i="4"/>
  <c r="F155" i="4"/>
  <c r="F162" i="4" s="1"/>
  <c r="I124" i="4"/>
  <c r="F124" i="4"/>
  <c r="D124" i="4"/>
  <c r="F123" i="4"/>
  <c r="F122" i="4"/>
  <c r="E86" i="4"/>
  <c r="F86" i="4" s="1"/>
  <c r="D88" i="4"/>
  <c r="I88" i="4"/>
  <c r="F87" i="4"/>
  <c r="D52" i="4"/>
  <c r="I51" i="4"/>
  <c r="I52" i="4" s="1"/>
  <c r="F51" i="4"/>
  <c r="F50" i="4"/>
  <c r="F49" i="4"/>
  <c r="F48" i="4"/>
  <c r="D17" i="4"/>
  <c r="F16" i="4"/>
  <c r="F15" i="4"/>
  <c r="E14" i="4"/>
  <c r="I16" i="4" s="1"/>
  <c r="F13" i="4"/>
  <c r="D34" i="1"/>
  <c r="I31" i="1"/>
  <c r="K31" i="1" s="1"/>
  <c r="I21" i="1"/>
  <c r="K22" i="1" s="1"/>
  <c r="I33" i="1"/>
  <c r="K33" i="1" s="1"/>
  <c r="J24" i="1"/>
  <c r="F30" i="1"/>
  <c r="G24" i="8" s="1"/>
  <c r="F29" i="1"/>
  <c r="F28" i="1"/>
  <c r="G22" i="8" s="1"/>
  <c r="F27" i="1"/>
  <c r="G21" i="8" s="1"/>
  <c r="F26" i="1"/>
  <c r="E21" i="1"/>
  <c r="F21" i="1" s="1"/>
  <c r="I19" i="1"/>
  <c r="K20" i="1" s="1"/>
  <c r="E14" i="1"/>
  <c r="I16" i="1" s="1"/>
  <c r="K16" i="1" s="1"/>
  <c r="F15" i="1"/>
  <c r="G21" i="2" s="1"/>
  <c r="F16" i="1"/>
  <c r="G22" i="2" s="1"/>
  <c r="F17" i="1"/>
  <c r="F18" i="1"/>
  <c r="F19" i="1"/>
  <c r="F20" i="1"/>
  <c r="F22" i="1"/>
  <c r="F23" i="1"/>
  <c r="F24" i="1"/>
  <c r="G20" i="7" s="1"/>
  <c r="I20" i="7" s="1"/>
  <c r="F25" i="1"/>
  <c r="F31" i="1"/>
  <c r="F32" i="1"/>
  <c r="F33" i="1"/>
  <c r="F13" i="1"/>
  <c r="I79" i="9" l="1"/>
  <c r="G19" i="8"/>
  <c r="I26" i="8" s="1"/>
  <c r="K142" i="8" s="1"/>
  <c r="G25" i="8"/>
  <c r="G23" i="8"/>
  <c r="G20" i="8"/>
  <c r="G26" i="8"/>
  <c r="G19" i="7"/>
  <c r="I19" i="7" s="1"/>
  <c r="I21" i="7" s="1"/>
  <c r="I84" i="8"/>
  <c r="G142" i="8"/>
  <c r="I75" i="7"/>
  <c r="I79" i="7" s="1"/>
  <c r="I75" i="6"/>
  <c r="I79" i="6" s="1"/>
  <c r="G21" i="6"/>
  <c r="I133" i="6"/>
  <c r="I137" i="6" s="1"/>
  <c r="I19" i="5"/>
  <c r="F52" i="4"/>
  <c r="F88" i="4"/>
  <c r="K51" i="4"/>
  <c r="F14" i="4"/>
  <c r="F17" i="4" s="1"/>
  <c r="I17" i="4"/>
  <c r="K16" i="4"/>
  <c r="F14" i="1"/>
  <c r="I34" i="1"/>
  <c r="I21" i="9" l="1"/>
  <c r="K137" i="9" s="1"/>
  <c r="K137" i="7"/>
  <c r="G21" i="7"/>
  <c r="G21" i="9"/>
  <c r="K137" i="6"/>
  <c r="F34" i="1"/>
  <c r="G20" i="2"/>
  <c r="D135" i="2"/>
  <c r="B135" i="2"/>
  <c r="F139" i="2"/>
  <c r="I138" i="2"/>
  <c r="I137" i="2"/>
  <c r="I136" i="2"/>
  <c r="E135" i="2"/>
  <c r="D77" i="2"/>
  <c r="B77" i="2"/>
  <c r="F81" i="2"/>
  <c r="I80" i="2"/>
  <c r="I79" i="2"/>
  <c r="I78" i="2"/>
  <c r="E77" i="2"/>
  <c r="F122" i="1"/>
  <c r="G135" i="2" s="1"/>
  <c r="G139" i="2" s="1"/>
  <c r="D122" i="1"/>
  <c r="F121" i="1"/>
  <c r="I20" i="5" l="1"/>
  <c r="I23" i="5" s="1"/>
  <c r="K139" i="5" s="1"/>
  <c r="G23" i="5"/>
  <c r="I135" i="2"/>
  <c r="I139" i="2" s="1"/>
  <c r="D78" i="1" l="1"/>
  <c r="F77" i="1"/>
  <c r="F78" i="1" s="1"/>
  <c r="G77" i="2" s="1"/>
  <c r="G81" i="2" l="1"/>
  <c r="I77" i="2"/>
  <c r="I81" i="2" s="1"/>
  <c r="G19" i="2" l="1"/>
  <c r="E19" i="2" l="1"/>
  <c r="D19" i="2"/>
  <c r="I20" i="2" l="1"/>
  <c r="I21" i="2"/>
  <c r="I19" i="2"/>
  <c r="I22" i="2"/>
  <c r="F23" i="2"/>
  <c r="I23" i="2" l="1"/>
  <c r="K139" i="2" s="1"/>
  <c r="G23" i="2"/>
</calcChain>
</file>

<file path=xl/sharedStrings.xml><?xml version="1.0" encoding="utf-8"?>
<sst xmlns="http://schemas.openxmlformats.org/spreadsheetml/2006/main" count="1176" uniqueCount="134">
  <si>
    <t>CÔNG TY TNHH THƯƠNG MẠI VÀ SẢN XUẤT BẢO BÌNH</t>
  </si>
  <si>
    <t>CỘNG HÒA XÃ HỘI CHỦ NGHĨA VIỆT NAM</t>
  </si>
  <si>
    <t>Độc lập - Tự do - Hạnh phúc</t>
  </si>
  <si>
    <t xml:space="preserve">1. Đại diện bên mua: </t>
  </si>
  <si>
    <t xml:space="preserve">Ông: </t>
  </si>
  <si>
    <t xml:space="preserve">Chức vụ: </t>
  </si>
  <si>
    <t>…………………………</t>
  </si>
  <si>
    <t>……………………………</t>
  </si>
  <si>
    <t xml:space="preserve">Ông/Bà: </t>
  </si>
  <si>
    <t xml:space="preserve">2. Đại diện bên bán: </t>
  </si>
  <si>
    <t>STT</t>
  </si>
  <si>
    <t>Ngày tháng</t>
  </si>
  <si>
    <t>Biển số xe</t>
  </si>
  <si>
    <t>Tổng (m3)</t>
  </si>
  <si>
    <t>Ghi chú</t>
  </si>
  <si>
    <t>Số chuyến</t>
  </si>
  <si>
    <t>Tổng</t>
  </si>
  <si>
    <t>ĐẠI DIỆN BÊN MUA</t>
  </si>
  <si>
    <t>ĐẠI DIỆN BÊN BÁN</t>
  </si>
  <si>
    <t>KL xe</t>
  </si>
  <si>
    <t>Đơn giá 
(VNĐ)</t>
  </si>
  <si>
    <t>Thành tiền
(VNĐ)</t>
  </si>
  <si>
    <t xml:space="preserve">   - Biên bản được lập thành 02 bản có giá trị pháp lý như nhau, mỗi bên giữ 01 bản.</t>
  </si>
  <si>
    <t xml:space="preserve">   - Hai bên đã kiểm tra đều nhận thấy hàng hóa đảm bảo chất lượng như yêu cầu và đồng ý nghiệm thu.</t>
  </si>
  <si>
    <t xml:space="preserve">   - Hai bên đồng ý nghiệm thu giá trị hàng hóa trên.</t>
  </si>
  <si>
    <t>Tên vật tư</t>
  </si>
  <si>
    <t xml:space="preserve">   - Biên bản được lập thành 02 bản có giá trị pháp lý như nhau, mỗi bên giữ 01 bản làm cơ sở thanh toán.</t>
  </si>
  <si>
    <t xml:space="preserve">Địa chỉ: </t>
  </si>
  <si>
    <t xml:space="preserve">MST: </t>
  </si>
  <si>
    <t>Phó Giám đốc</t>
  </si>
  <si>
    <t>Nguyễn Công Thứ</t>
  </si>
  <si>
    <t>Giám đốc</t>
  </si>
  <si>
    <t>Thôn Kim Sơn (tại nhà Vũ Thị Hệ), xã Kiến Hưng, Thành phố Hải Phòng</t>
  </si>
  <si>
    <t>0201961003</t>
  </si>
  <si>
    <t>Khối lượng
 (m3)</t>
  </si>
  <si>
    <t xml:space="preserve">      Căn cứ vào khối lượng giao nhận thực tế tại Khu vực bến quanh phà Dương Áo, tại xã Kiến Hưng, TP Hải Phòng</t>
  </si>
  <si>
    <t xml:space="preserve">     Căn cứ vào khối lượng giao nhận thực tế tại Khu vực bến quanh phà Dương Áo, tại xã Kiến Hưng, TP Hải Phòng.</t>
  </si>
  <si>
    <t>DANH SÁCH XE VẬN CHUYỂN</t>
  </si>
  <si>
    <t>Số khối</t>
  </si>
  <si>
    <t>12C-09230</t>
  </si>
  <si>
    <t>98B-07901</t>
  </si>
  <si>
    <t>20C-19093</t>
  </si>
  <si>
    <t>98C-13769</t>
  </si>
  <si>
    <t>34C-37602</t>
  </si>
  <si>
    <t>98A-88923</t>
  </si>
  <si>
    <t>15C-29514</t>
  </si>
  <si>
    <t>34C-29314</t>
  </si>
  <si>
    <t>98A-71539</t>
  </si>
  <si>
    <t>34C-06696</t>
  </si>
  <si>
    <t>14C-30392</t>
  </si>
  <si>
    <t>89C-31872</t>
  </si>
  <si>
    <t>98B-12867</t>
  </si>
  <si>
    <t>14K-03425</t>
  </si>
  <si>
    <t>98C-35230</t>
  </si>
  <si>
    <t>15K-45403</t>
  </si>
  <si>
    <t>36H-12782</t>
  </si>
  <si>
    <t>15C-45022</t>
  </si>
  <si>
    <t>88C-18233</t>
  </si>
  <si>
    <t>19A-93695</t>
  </si>
  <si>
    <t>29H-45886</t>
  </si>
  <si>
    <t>18C-03258</t>
  </si>
  <si>
    <t>99C-35031</t>
  </si>
  <si>
    <t>Biển số tàu</t>
  </si>
  <si>
    <t>KL tàu</t>
  </si>
  <si>
    <t>Đất san lấp</t>
  </si>
  <si>
    <t xml:space="preserve">   - Đơn giá trên đã bao gồm thuế VAT.</t>
  </si>
  <si>
    <t xml:space="preserve">         Hai bên cùng nhau lập biên bản xác nhận khối lượng đất san lấp thực tế giao nhận ngày 13 tháng 11 năm 2025 như sau:</t>
  </si>
  <si>
    <t>CÔNG TY TNHH MTV THƯƠNG MẠI VÀ DỊCH VỤ XUÂN THẮNG</t>
  </si>
  <si>
    <t>CÔNG TY TNHH MTV TM</t>
  </si>
  <si>
    <t>VÀ DV XUÂN THẮNG</t>
  </si>
  <si>
    <t>Nguyễn Xuân Thắng</t>
  </si>
  <si>
    <t xml:space="preserve">Xóm Phong Tĩnh, Xã Gia Phong, Tỉnh Ninh Bình, Việt Nam </t>
  </si>
  <si>
    <t>2700968093</t>
  </si>
  <si>
    <t xml:space="preserve">         Hai bên cùng nhau lập biên bản xác nhận khối lượng đất san lấp thực tế giao nhận ngày 14 tháng 11 năm 2025 như sau:</t>
  </si>
  <si>
    <t>NB-8912</t>
  </si>
  <si>
    <t xml:space="preserve">         Hai bên cùng nhau lập biên bản xác nhận khối lượng đất san lấp thực tế giao nhận ngày 18 tháng 11 năm 2025 như sau:</t>
  </si>
  <si>
    <t>BIÊN BẢN XÁC NHẬN KHỐI LƯỢNG HÀNG HÓA
Số: 002/2025/BBGN/XT-BB</t>
  </si>
  <si>
    <t>BIÊN BẢN XÁC NHẬN KHỐI LƯỢNG HÀNG HÓA
Số: 003/2025/BBGN/XT-BB</t>
  </si>
  <si>
    <t xml:space="preserve">      Hôm nay, ngày 15 tháng 11 năm 2025 chúng tôi gồm có:</t>
  </si>
  <si>
    <t xml:space="preserve">         Hai bên cùng nhau lập biên bản xác nhận giá trị khối lượng đất san lấp thực tế giao nhận từ ngày 13/11/2025 như sau:</t>
  </si>
  <si>
    <r>
      <rPr>
        <b/>
        <sz val="15"/>
        <color theme="1"/>
        <rFont val="Times New Roman"/>
        <family val="1"/>
      </rPr>
      <t>BIÊN BẢN XÁC NHẬN GIÁ TRỊ HÀNG HÓA</t>
    </r>
    <r>
      <rPr>
        <b/>
        <sz val="16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>Số: 02/2025/BBXN/XT-BB</t>
    </r>
  </si>
  <si>
    <t xml:space="preserve">     Căn cứ vào BB xác nhận khối lượng hàng hóa giao nhận từ ngày 14/11/2025</t>
  </si>
  <si>
    <r>
      <rPr>
        <b/>
        <sz val="15"/>
        <color theme="1"/>
        <rFont val="Times New Roman"/>
        <family val="1"/>
      </rPr>
      <t>BIÊN BẢN XÁC NHẬN GIÁ TRỊ HÀNG HÓA</t>
    </r>
    <r>
      <rPr>
        <b/>
        <sz val="16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>Số: 03/2025/BBXN/XT-BB</t>
    </r>
  </si>
  <si>
    <t xml:space="preserve">     Căn cứ vào BB xác nhận khối lượng hàng hóa giao nhận từ ngày 18/11/2025</t>
  </si>
  <si>
    <t>NĐ-3265</t>
  </si>
  <si>
    <t xml:space="preserve">      Hôm nay, ngày 08 tháng 12 năm 2025 chúng tôi gồm có:</t>
  </si>
  <si>
    <t>Mặc Đăng Phú</t>
  </si>
  <si>
    <t>Nhân viên</t>
  </si>
  <si>
    <t>CÔNG TY CỔ PHẦN</t>
  </si>
  <si>
    <t>MINH AN BG 688</t>
  </si>
  <si>
    <t>BIÊN BẢN XÁC NHẬN KHỐI LƯỢNG HÀNG HÓA
Số: 001/2025/BBGN/MA-BB</t>
  </si>
  <si>
    <t>NB - 6672</t>
  </si>
  <si>
    <t>NB - 9798</t>
  </si>
  <si>
    <t>HD - 3969</t>
  </si>
  <si>
    <t>HD - 2056</t>
  </si>
  <si>
    <t>CÔNG TY CỔ PHẦN MINH AN BG 688</t>
  </si>
  <si>
    <t xml:space="preserve">         Hai bên cùng nhau lập biên bản xác nhận khối lượng đất san lấp thực tế giao nhận từ ngày 10/11/2025 đến ngày 13/11/2025 như sau:</t>
  </si>
  <si>
    <t>BIÊN BẢN XÁC NHẬN KHỐI LƯỢNG HÀNG HÓA
Số: 002/2025/BBGN/MA-BB</t>
  </si>
  <si>
    <t xml:space="preserve">         Hai bên cùng nhau lập biên bản xác nhận khối lượng đất san lấp thực tế giao nhận từ ngày 13/11/2025 đến ngày 17/11/2025 như sau:</t>
  </si>
  <si>
    <t>BIÊN BẢN XÁC NHẬN KHỐI LƯỢNG HÀNG HÓA
Số: 003/2025/BBGN/MA-BB</t>
  </si>
  <si>
    <t>BIÊN BẢN XÁC NHẬN KHỐI LƯỢNG HÀNG HÓA
Số: 004/2025/BBGN/MA-BB</t>
  </si>
  <si>
    <t xml:space="preserve">         Hai bên cùng nhau lập biên bản xác nhận khối lượng đất san lấp thực tế giao nhận từ ngày 17/11/2025 đến ngày 20/11/2025 như sau:</t>
  </si>
  <si>
    <t xml:space="preserve">         Hai bên cùng nhau lập biên bản xác nhận khối lượng đất san lấp thực tế giao nhận từ ngày 30/11/2025 đến ngày 01/12/2025 như sau:</t>
  </si>
  <si>
    <t>BIÊN BẢN XÁC NHẬN KHỐI LƯỢNG HÀNG HÓA
Số: 005/2025/BBGN/MA-BB</t>
  </si>
  <si>
    <t xml:space="preserve">         Hai bên cùng nhau lập biên bản xác nhận khối lượng đất san lấp thực tế giao nhận từ ngày 04/12/2025 đến ngày 08/12/2025 như sau:</t>
  </si>
  <si>
    <t>BIÊN BẢN XÁC NHẬN KHỐI LƯỢNG HÀNG HÓA
Số: 006/2025/BBGN/MA-BB</t>
  </si>
  <si>
    <t xml:space="preserve">         Hai bên cùng nhau lập biên bản xác nhận khối lượng đất san lấp thực tế giao nhận ngày 21/12/2025 như sau:</t>
  </si>
  <si>
    <r>
      <rPr>
        <b/>
        <sz val="15"/>
        <color theme="1"/>
        <rFont val="Times New Roman"/>
        <family val="1"/>
      </rPr>
      <t>BIÊN BẢN XÁC NHẬN GIÁ TRỊ HÀNG HÓA</t>
    </r>
    <r>
      <rPr>
        <b/>
        <sz val="16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>Số: 01/2025/BBXN/MA-BB</t>
    </r>
  </si>
  <si>
    <t xml:space="preserve">     Căn cứ vào BB xác nhận khối lượng hàng hóa giao nhận từ ngày 10/11/2025 đến ngày 13/11/2025</t>
  </si>
  <si>
    <t xml:space="preserve">      Hôm nay, ngày 18 tháng 11 năm 2025 chúng tôi gồm có:</t>
  </si>
  <si>
    <t xml:space="preserve">Bà: </t>
  </si>
  <si>
    <t>Lê Thị Tiến</t>
  </si>
  <si>
    <t>2401023223</t>
  </si>
  <si>
    <t>Lô số 38-OL4.1, đường Song Khê 4, Khu dân cư Song Khê, Phường Tiền Phong, Tỉnh Bắc Ninh</t>
  </si>
  <si>
    <t xml:space="preserve">         Hai bên cùng nhau lập biên bản xác nhận giá trị khối lượng đất san lấp thực tế giao nhận từ ngày 10/11/2025 đến ngày 13/11/2025 như sau:</t>
  </si>
  <si>
    <r>
      <rPr>
        <b/>
        <sz val="15"/>
        <color theme="1"/>
        <rFont val="Times New Roman"/>
        <family val="1"/>
      </rPr>
      <t>BIÊN BẢN XÁC NHẬN GIÁ TRỊ HÀNG HÓA</t>
    </r>
    <r>
      <rPr>
        <b/>
        <sz val="16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>Số: 02/2025/BBXN/MA-BB</t>
    </r>
  </si>
  <si>
    <t xml:space="preserve">     Căn cứ vào BB xác nhận khối lượng hàng hóa giao nhận từ ngày 13/11/2025 đến ngày 17/11/2025</t>
  </si>
  <si>
    <t xml:space="preserve">         Hai bên cùng nhau lập biên bản xác nhận giá trị khối lượng đất san lấp thực tế giao nhận từ ngày 13/11/2025 đến ngày 17/11/2025 như sau:</t>
  </si>
  <si>
    <t xml:space="preserve">      Hôm nay, ngày 20 tháng 11 năm 2025 chúng tôi gồm có:</t>
  </si>
  <si>
    <r>
      <rPr>
        <b/>
        <sz val="15"/>
        <color theme="1"/>
        <rFont val="Times New Roman"/>
        <family val="1"/>
      </rPr>
      <t>BIÊN BẢN XÁC NHẬN GIÁ TRỊ HÀNG HÓA</t>
    </r>
    <r>
      <rPr>
        <b/>
        <sz val="16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>Số: 03/2025/BBXN/MA-BB</t>
    </r>
  </si>
  <si>
    <t xml:space="preserve">     Căn cứ vào BB xác nhận khối lượng hàng hóa giao nhận từ ngày 17/11/2025 đến ngày 20/11/2025</t>
  </si>
  <si>
    <t xml:space="preserve">         Hai bên cùng nhau lập biên bản xác nhận giá trị khối lượng đất san lấp thực tế giao nhận từ ngày 17/11/2025 đến ngày 20/11/2025 như sau:</t>
  </si>
  <si>
    <t xml:space="preserve">      Hôm nay, ngày 22 tháng 11 năm 2025 chúng tôi gồm có:</t>
  </si>
  <si>
    <r>
      <rPr>
        <b/>
        <sz val="15"/>
        <color theme="1"/>
        <rFont val="Times New Roman"/>
        <family val="1"/>
      </rPr>
      <t>BIÊN BẢN XÁC NHẬN GIÁ TRỊ HÀNG HÓA</t>
    </r>
    <r>
      <rPr>
        <b/>
        <sz val="16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>Số: 04/2025/BBXN/MA-BB</t>
    </r>
  </si>
  <si>
    <t xml:space="preserve">     Căn cứ vào BB xác nhận khối lượng hàng hóa giao nhận từ ngày 30/11/2025 đến ngày 01/12/2025</t>
  </si>
  <si>
    <t xml:space="preserve">         Hai bên cùng nhau lập biên bản xác nhận giá trị khối lượng đất san lấp thực tế giao nhận từ ngày 30/11/2025 đến ngày 01/12/2025 như sau:</t>
  </si>
  <si>
    <t xml:space="preserve">      Hôm nay, ngày 02 tháng 12 năm 2025 chúng tôi gồm có:</t>
  </si>
  <si>
    <r>
      <rPr>
        <b/>
        <sz val="15"/>
        <color theme="1"/>
        <rFont val="Times New Roman"/>
        <family val="1"/>
      </rPr>
      <t>BIÊN BẢN XÁC NHẬN GIÁ TRỊ HÀNG HÓA</t>
    </r>
    <r>
      <rPr>
        <b/>
        <sz val="16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>Số: 05/2025/BBXN/MA-BB</t>
    </r>
  </si>
  <si>
    <t xml:space="preserve">     Căn cứ vào BB xác nhận khối lượng hàng hóa giao nhận từ ngày 04/12/2025 đến ngày 08/12/2025</t>
  </si>
  <si>
    <t xml:space="preserve">         Hai bên cùng nhau lập biên bản xác nhận giá trị khối lượng đất san lấp thực tế giao nhận từ ngày 04/12/2025 đến ngày 08/12/2025 như sau:</t>
  </si>
  <si>
    <r>
      <rPr>
        <b/>
        <sz val="15"/>
        <color theme="1"/>
        <rFont val="Times New Roman"/>
        <family val="1"/>
      </rPr>
      <t>BIÊN BẢN XÁC NHẬN GIÁ TRỊ HÀNG HÓA</t>
    </r>
    <r>
      <rPr>
        <b/>
        <sz val="16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>Số: 06/2025/BBXN/MA-BB</t>
    </r>
  </si>
  <si>
    <t xml:space="preserve">     Căn cứ vào BB xác nhận khối lượng hàng hóa giao nhận từ ngày 21/12/2025</t>
  </si>
  <si>
    <t xml:space="preserve">         Hai bên cùng nhau lập biên bản xác nhận giá trị khối lượng đất san lấp thực tế giao nhận từ ngày 21/12/2025 như sau:</t>
  </si>
  <si>
    <t xml:space="preserve">      Hôm nay, ngày 22 tháng 12 năm 2025 chúng tôi gồm có: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</si>
</sst>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b/>
      <u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3" fontId="2" fillId="0" borderId="0" xfId="0" applyNumberFormat="1" applyFont="1"/>
    <xf numFmtId="3" fontId="3" fillId="0" borderId="0" xfId="0" applyNumberFormat="1" applyFont="1"/>
    <xf numFmtId="3" fontId="2" fillId="0" borderId="1" xfId="0" applyNumberFormat="1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14" fontId="2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14" fontId="2" fillId="0" borderId="0" xfId="0" applyNumberFormat="1" applyFont="1"/>
    <xf numFmtId="14" fontId="3" fillId="0" borderId="0" xfId="0" applyNumberFormat="1" applyFont="1"/>
    <xf numFmtId="14" fontId="2" fillId="0" borderId="0" xfId="0" quotePrefix="1" applyNumberFormat="1" applyFont="1"/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activeCell="E12" sqref="E12"/>
    </sheetView>
  </sheetViews>
  <sheetFormatPr defaultRowHeight="14.4" x14ac:dyDescent="0.3"/>
  <cols>
    <col min="2" max="2" width="11.44140625" customWidth="1"/>
    <col min="3" max="3" width="10.88671875" customWidth="1"/>
  </cols>
  <sheetData>
    <row r="1" spans="1:4" x14ac:dyDescent="0.3">
      <c r="A1" t="s">
        <v>37</v>
      </c>
    </row>
    <row r="3" spans="1:4" x14ac:dyDescent="0.3">
      <c r="A3" s="23" t="s">
        <v>10</v>
      </c>
      <c r="B3" s="23" t="s">
        <v>12</v>
      </c>
      <c r="C3" s="23" t="s">
        <v>38</v>
      </c>
      <c r="D3" s="23" t="s">
        <v>14</v>
      </c>
    </row>
    <row r="4" spans="1:4" x14ac:dyDescent="0.3">
      <c r="A4" s="23">
        <v>1</v>
      </c>
      <c r="B4" s="23" t="s">
        <v>39</v>
      </c>
      <c r="C4" s="23">
        <v>17</v>
      </c>
      <c r="D4" s="24"/>
    </row>
    <row r="5" spans="1:4" x14ac:dyDescent="0.3">
      <c r="A5" s="23">
        <v>2</v>
      </c>
      <c r="B5" s="23" t="s">
        <v>40</v>
      </c>
      <c r="C5" s="23">
        <v>12.5</v>
      </c>
      <c r="D5" s="24"/>
    </row>
    <row r="6" spans="1:4" x14ac:dyDescent="0.3">
      <c r="A6" s="23">
        <v>3</v>
      </c>
      <c r="B6" s="23" t="s">
        <v>41</v>
      </c>
      <c r="C6" s="23">
        <v>18</v>
      </c>
      <c r="D6" s="24"/>
    </row>
    <row r="7" spans="1:4" x14ac:dyDescent="0.3">
      <c r="A7" s="23">
        <v>4</v>
      </c>
      <c r="B7" s="23" t="s">
        <v>42</v>
      </c>
      <c r="C7" s="23">
        <v>17</v>
      </c>
      <c r="D7" s="24"/>
    </row>
    <row r="8" spans="1:4" x14ac:dyDescent="0.3">
      <c r="A8" s="23">
        <v>5</v>
      </c>
      <c r="B8" s="23" t="s">
        <v>43</v>
      </c>
      <c r="C8" s="23">
        <v>14</v>
      </c>
      <c r="D8" s="24"/>
    </row>
    <row r="9" spans="1:4" x14ac:dyDescent="0.3">
      <c r="A9" s="23">
        <v>6</v>
      </c>
      <c r="B9" s="23" t="s">
        <v>44</v>
      </c>
      <c r="C9" s="23">
        <v>17</v>
      </c>
      <c r="D9" s="24"/>
    </row>
    <row r="10" spans="1:4" x14ac:dyDescent="0.3">
      <c r="A10" s="23">
        <v>7</v>
      </c>
      <c r="B10" s="23" t="s">
        <v>45</v>
      </c>
      <c r="C10" s="23">
        <v>12.5</v>
      </c>
      <c r="D10" s="24"/>
    </row>
    <row r="11" spans="1:4" x14ac:dyDescent="0.3">
      <c r="A11" s="23">
        <v>8</v>
      </c>
      <c r="B11" s="23" t="s">
        <v>46</v>
      </c>
      <c r="C11" s="23">
        <v>20</v>
      </c>
      <c r="D11" s="24"/>
    </row>
    <row r="12" spans="1:4" x14ac:dyDescent="0.3">
      <c r="A12" s="23">
        <v>9</v>
      </c>
      <c r="B12" s="23" t="s">
        <v>47</v>
      </c>
      <c r="C12" s="23">
        <v>17</v>
      </c>
      <c r="D12" s="24"/>
    </row>
    <row r="13" spans="1:4" x14ac:dyDescent="0.3">
      <c r="A13" s="23">
        <v>10</v>
      </c>
      <c r="B13" s="23" t="s">
        <v>48</v>
      </c>
      <c r="C13" s="23">
        <v>13</v>
      </c>
      <c r="D13" s="24"/>
    </row>
    <row r="14" spans="1:4" x14ac:dyDescent="0.3">
      <c r="A14" s="23">
        <v>11</v>
      </c>
      <c r="B14" s="23" t="s">
        <v>49</v>
      </c>
      <c r="C14" s="23">
        <v>19</v>
      </c>
      <c r="D14" s="24"/>
    </row>
    <row r="15" spans="1:4" x14ac:dyDescent="0.3">
      <c r="A15" s="23">
        <v>12</v>
      </c>
      <c r="B15" s="23" t="s">
        <v>50</v>
      </c>
      <c r="C15" s="23">
        <v>21</v>
      </c>
      <c r="D15" s="24"/>
    </row>
    <row r="16" spans="1:4" x14ac:dyDescent="0.3">
      <c r="A16" s="23">
        <v>13</v>
      </c>
      <c r="B16" s="23" t="s">
        <v>51</v>
      </c>
      <c r="C16" s="23">
        <v>20</v>
      </c>
      <c r="D16" s="24"/>
    </row>
    <row r="17" spans="1:4" x14ac:dyDescent="0.3">
      <c r="A17" s="23">
        <v>14</v>
      </c>
      <c r="B17" s="23" t="s">
        <v>52</v>
      </c>
      <c r="C17" s="23">
        <v>13</v>
      </c>
      <c r="D17" s="24"/>
    </row>
    <row r="18" spans="1:4" x14ac:dyDescent="0.3">
      <c r="A18" s="23">
        <v>15</v>
      </c>
      <c r="B18" s="23" t="s">
        <v>53</v>
      </c>
      <c r="C18" s="23">
        <v>20</v>
      </c>
      <c r="D18" s="24"/>
    </row>
    <row r="19" spans="1:4" x14ac:dyDescent="0.3">
      <c r="A19" s="23">
        <v>16</v>
      </c>
      <c r="B19" s="23" t="s">
        <v>61</v>
      </c>
      <c r="C19" s="23">
        <v>20</v>
      </c>
      <c r="D19" s="24"/>
    </row>
    <row r="20" spans="1:4" x14ac:dyDescent="0.3">
      <c r="A20" s="23">
        <v>17</v>
      </c>
      <c r="B20" s="23" t="s">
        <v>54</v>
      </c>
      <c r="C20" s="24"/>
      <c r="D20" s="24"/>
    </row>
    <row r="21" spans="1:4" x14ac:dyDescent="0.3">
      <c r="A21" s="23">
        <v>18</v>
      </c>
      <c r="B21" s="23" t="s">
        <v>55</v>
      </c>
      <c r="C21" s="24"/>
      <c r="D21" s="24"/>
    </row>
    <row r="22" spans="1:4" x14ac:dyDescent="0.3">
      <c r="A22" s="23">
        <v>19</v>
      </c>
      <c r="B22" s="23" t="s">
        <v>56</v>
      </c>
      <c r="C22" s="24"/>
      <c r="D22" s="24"/>
    </row>
    <row r="23" spans="1:4" x14ac:dyDescent="0.3">
      <c r="A23" s="23">
        <v>20</v>
      </c>
      <c r="B23" s="23" t="s">
        <v>57</v>
      </c>
      <c r="C23" s="24"/>
      <c r="D23" s="24"/>
    </row>
    <row r="24" spans="1:4" x14ac:dyDescent="0.3">
      <c r="A24" s="23">
        <v>21</v>
      </c>
      <c r="B24" s="23" t="s">
        <v>58</v>
      </c>
      <c r="C24" s="24"/>
      <c r="D24" s="24"/>
    </row>
    <row r="25" spans="1:4" x14ac:dyDescent="0.3">
      <c r="A25" s="23">
        <v>22</v>
      </c>
      <c r="B25" s="23" t="s">
        <v>59</v>
      </c>
      <c r="C25" s="24"/>
      <c r="D25" s="24"/>
    </row>
    <row r="26" spans="1:4" x14ac:dyDescent="0.3">
      <c r="A26" s="23">
        <v>23</v>
      </c>
      <c r="B26" s="23" t="s">
        <v>60</v>
      </c>
      <c r="C26" s="24"/>
      <c r="D26" s="24"/>
    </row>
    <row r="27" spans="1:4" x14ac:dyDescent="0.3">
      <c r="A27" s="23">
        <v>24</v>
      </c>
      <c r="B27" s="23"/>
      <c r="C27" s="24"/>
      <c r="D27" s="24"/>
    </row>
    <row r="28" spans="1:4" x14ac:dyDescent="0.3">
      <c r="A28" s="23">
        <v>25</v>
      </c>
      <c r="B28" s="23"/>
      <c r="C28" s="24"/>
      <c r="D28" s="24"/>
    </row>
    <row r="29" spans="1:4" x14ac:dyDescent="0.3">
      <c r="A29" s="23">
        <v>26</v>
      </c>
      <c r="B29" s="23"/>
      <c r="C29" s="24"/>
      <c r="D29" s="24"/>
    </row>
    <row r="30" spans="1:4" x14ac:dyDescent="0.3">
      <c r="A30" s="23">
        <v>27</v>
      </c>
      <c r="B30" s="23"/>
      <c r="C30" s="24"/>
      <c r="D30" s="24"/>
    </row>
    <row r="31" spans="1:4" x14ac:dyDescent="0.3">
      <c r="A31" s="23">
        <v>28</v>
      </c>
      <c r="B31" s="23"/>
      <c r="C31" s="24"/>
      <c r="D31" s="24"/>
    </row>
    <row r="32" spans="1:4" x14ac:dyDescent="0.3">
      <c r="A32" s="23">
        <v>29</v>
      </c>
      <c r="B32" s="23"/>
      <c r="C32" s="24"/>
      <c r="D32" s="24"/>
    </row>
    <row r="33" spans="1:4" x14ac:dyDescent="0.3">
      <c r="A33" s="23">
        <v>30</v>
      </c>
      <c r="B33" s="23"/>
      <c r="C33" s="24"/>
      <c r="D33" s="24"/>
    </row>
    <row r="34" spans="1:4" x14ac:dyDescent="0.3">
      <c r="A34" s="23">
        <v>31</v>
      </c>
      <c r="B34" s="23"/>
      <c r="C34" s="24"/>
      <c r="D34" s="24"/>
    </row>
    <row r="35" spans="1:4" x14ac:dyDescent="0.3">
      <c r="A35" s="23">
        <v>32</v>
      </c>
      <c r="B35" s="23"/>
      <c r="C35" s="24"/>
      <c r="D35" s="24"/>
    </row>
    <row r="36" spans="1:4" x14ac:dyDescent="0.3">
      <c r="A36" s="23">
        <v>33</v>
      </c>
      <c r="B36" s="23"/>
      <c r="C36" s="24"/>
      <c r="D36" s="24"/>
    </row>
    <row r="37" spans="1:4" x14ac:dyDescent="0.3">
      <c r="A37" s="23">
        <v>34</v>
      </c>
      <c r="B37" s="23"/>
      <c r="C37" s="24"/>
      <c r="D37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topLeftCell="A25" zoomScale="76" zoomScaleNormal="76" workbookViewId="0">
      <selection activeCell="J44" sqref="J44"/>
    </sheetView>
  </sheetViews>
  <sheetFormatPr defaultRowHeight="16.8" x14ac:dyDescent="0.3"/>
  <cols>
    <col min="1" max="1" width="8.88671875" style="1"/>
    <col min="2" max="2" width="14.88671875" style="1" customWidth="1"/>
    <col min="3" max="3" width="17" style="1" customWidth="1"/>
    <col min="4" max="4" width="14.109375" style="1" customWidth="1"/>
    <col min="5" max="5" width="15.33203125" style="1" customWidth="1"/>
    <col min="6" max="6" width="19.5546875" style="1" customWidth="1"/>
    <col min="7" max="7" width="18.44140625" style="1" customWidth="1"/>
    <col min="8" max="8" width="8.88671875" style="1"/>
    <col min="9" max="9" width="14.44140625" style="1" customWidth="1"/>
    <col min="10" max="10" width="9.77734375" style="1" customWidth="1"/>
    <col min="11" max="16384" width="8.88671875" style="1"/>
  </cols>
  <sheetData>
    <row r="1" spans="1:11" ht="21" customHeight="1" x14ac:dyDescent="0.3">
      <c r="A1" s="47" t="s">
        <v>88</v>
      </c>
      <c r="B1" s="47"/>
      <c r="C1" s="47"/>
      <c r="D1" s="38"/>
      <c r="E1" s="48" t="s">
        <v>1</v>
      </c>
      <c r="F1" s="48"/>
      <c r="G1" s="48"/>
    </row>
    <row r="2" spans="1:11" ht="21" customHeight="1" x14ac:dyDescent="0.3">
      <c r="A2" s="42" t="s">
        <v>89</v>
      </c>
      <c r="B2" s="42"/>
      <c r="C2" s="42"/>
      <c r="D2" s="39"/>
      <c r="E2" s="43" t="s">
        <v>2</v>
      </c>
      <c r="F2" s="43"/>
      <c r="G2" s="43"/>
    </row>
    <row r="3" spans="1:11" ht="65.400000000000006" customHeight="1" x14ac:dyDescent="0.3">
      <c r="A3" s="44" t="s">
        <v>90</v>
      </c>
      <c r="B3" s="45"/>
      <c r="C3" s="45"/>
      <c r="D3" s="45"/>
      <c r="E3" s="45"/>
      <c r="F3" s="45"/>
      <c r="G3" s="45"/>
    </row>
    <row r="4" spans="1:11" ht="33.6" customHeight="1" x14ac:dyDescent="0.3">
      <c r="A4" s="46" t="s">
        <v>35</v>
      </c>
      <c r="B4" s="46"/>
      <c r="C4" s="46"/>
      <c r="D4" s="46"/>
      <c r="E4" s="46"/>
      <c r="F4" s="46"/>
      <c r="G4" s="46"/>
    </row>
    <row r="5" spans="1:11" s="4" customFormat="1" ht="22.2" customHeight="1" x14ac:dyDescent="0.3">
      <c r="A5" s="4" t="s">
        <v>3</v>
      </c>
      <c r="C5" s="4" t="s">
        <v>0</v>
      </c>
    </row>
    <row r="6" spans="1:11" ht="22.2" customHeight="1" x14ac:dyDescent="0.3">
      <c r="A6" s="1" t="s">
        <v>8</v>
      </c>
      <c r="B6" s="1" t="s">
        <v>86</v>
      </c>
      <c r="E6" s="16" t="s">
        <v>5</v>
      </c>
      <c r="F6" s="1" t="s">
        <v>87</v>
      </c>
    </row>
    <row r="7" spans="1:11" s="4" customFormat="1" ht="22.2" customHeight="1" x14ac:dyDescent="0.3">
      <c r="A7" s="4" t="s">
        <v>9</v>
      </c>
      <c r="C7" s="4" t="s">
        <v>95</v>
      </c>
    </row>
    <row r="8" spans="1:11" ht="22.2" customHeight="1" x14ac:dyDescent="0.3">
      <c r="A8" s="1" t="s">
        <v>8</v>
      </c>
      <c r="B8" s="1" t="s">
        <v>7</v>
      </c>
      <c r="E8" s="16" t="s">
        <v>5</v>
      </c>
      <c r="F8" s="1" t="s">
        <v>6</v>
      </c>
    </row>
    <row r="9" spans="1:11" ht="10.199999999999999" customHeight="1" x14ac:dyDescent="0.3"/>
    <row r="10" spans="1:11" ht="45.6" customHeight="1" x14ac:dyDescent="0.3">
      <c r="A10" s="46" t="s">
        <v>96</v>
      </c>
      <c r="B10" s="46"/>
      <c r="C10" s="46"/>
      <c r="D10" s="46"/>
      <c r="E10" s="46"/>
      <c r="F10" s="46"/>
      <c r="G10" s="46"/>
    </row>
    <row r="11" spans="1:11" ht="16.2" customHeight="1" x14ac:dyDescent="0.3"/>
    <row r="12" spans="1:11" s="40" customFormat="1" ht="22.8" customHeight="1" x14ac:dyDescent="0.3">
      <c r="A12" s="6" t="s">
        <v>10</v>
      </c>
      <c r="B12" s="6" t="s">
        <v>11</v>
      </c>
      <c r="C12" s="6" t="s">
        <v>62</v>
      </c>
      <c r="D12" s="6" t="s">
        <v>15</v>
      </c>
      <c r="E12" s="6" t="s">
        <v>63</v>
      </c>
      <c r="F12" s="6" t="s">
        <v>13</v>
      </c>
      <c r="G12" s="6" t="s">
        <v>14</v>
      </c>
    </row>
    <row r="13" spans="1:11" ht="22.8" customHeight="1" x14ac:dyDescent="0.3">
      <c r="A13" s="2">
        <v>1</v>
      </c>
      <c r="B13" s="25">
        <v>45971</v>
      </c>
      <c r="C13" s="2" t="s">
        <v>92</v>
      </c>
      <c r="D13" s="2">
        <v>1</v>
      </c>
      <c r="E13" s="54">
        <v>770</v>
      </c>
      <c r="F13" s="2">
        <f>E13*D13</f>
        <v>770</v>
      </c>
      <c r="G13" s="2"/>
      <c r="H13" s="1">
        <v>1</v>
      </c>
    </row>
    <row r="14" spans="1:11" ht="22.8" customHeight="1" x14ac:dyDescent="0.3">
      <c r="A14" s="2">
        <v>2</v>
      </c>
      <c r="B14" s="25">
        <v>45973</v>
      </c>
      <c r="C14" s="2" t="s">
        <v>92</v>
      </c>
      <c r="D14" s="2">
        <v>1</v>
      </c>
      <c r="E14" s="54">
        <f>763+40</f>
        <v>803</v>
      </c>
      <c r="F14" s="2">
        <f t="shared" ref="F14:F16" si="0">E14*D14</f>
        <v>803</v>
      </c>
      <c r="G14" s="2"/>
      <c r="H14" s="1">
        <v>1</v>
      </c>
    </row>
    <row r="15" spans="1:11" ht="22.8" customHeight="1" x14ac:dyDescent="0.3">
      <c r="A15" s="2">
        <v>3</v>
      </c>
      <c r="B15" s="25">
        <v>45973</v>
      </c>
      <c r="C15" s="2" t="s">
        <v>93</v>
      </c>
      <c r="D15" s="2">
        <v>1</v>
      </c>
      <c r="E15" s="54">
        <v>693</v>
      </c>
      <c r="F15" s="2">
        <f t="shared" si="0"/>
        <v>693</v>
      </c>
      <c r="G15" s="2"/>
      <c r="H15" s="1">
        <v>1</v>
      </c>
    </row>
    <row r="16" spans="1:11" ht="22.8" customHeight="1" x14ac:dyDescent="0.3">
      <c r="A16" s="2">
        <v>4</v>
      </c>
      <c r="B16" s="25">
        <v>45974</v>
      </c>
      <c r="C16" s="2" t="s">
        <v>91</v>
      </c>
      <c r="D16" s="2">
        <v>1</v>
      </c>
      <c r="E16" s="54">
        <v>554</v>
      </c>
      <c r="F16" s="2">
        <f t="shared" si="0"/>
        <v>554</v>
      </c>
      <c r="G16" s="2"/>
      <c r="H16" s="1">
        <v>1</v>
      </c>
      <c r="I16" s="1">
        <f>SUM(E13:E16)</f>
        <v>2820</v>
      </c>
      <c r="J16" s="1">
        <v>2820</v>
      </c>
      <c r="K16" s="1">
        <f>J16-I16</f>
        <v>0</v>
      </c>
    </row>
    <row r="17" spans="1:9" s="4" customFormat="1" ht="22.8" customHeight="1" x14ac:dyDescent="0.3">
      <c r="A17" s="3"/>
      <c r="B17" s="6" t="s">
        <v>16</v>
      </c>
      <c r="C17" s="3"/>
      <c r="D17" s="6">
        <f>SUBTOTAL(9,D13:D16)</f>
        <v>4</v>
      </c>
      <c r="E17" s="3"/>
      <c r="F17" s="26">
        <f>SUBTOTAL(9,F13:F16)</f>
        <v>2820</v>
      </c>
      <c r="G17" s="3"/>
      <c r="I17" s="26">
        <f>SUM(I13:I16)</f>
        <v>2820</v>
      </c>
    </row>
    <row r="19" spans="1:9" x14ac:dyDescent="0.3">
      <c r="A19" s="1" t="s">
        <v>23</v>
      </c>
    </row>
    <row r="20" spans="1:9" x14ac:dyDescent="0.3">
      <c r="A20" s="1" t="s">
        <v>22</v>
      </c>
    </row>
    <row r="22" spans="1:9" s="8" customFormat="1" ht="15.6" x14ac:dyDescent="0.3">
      <c r="B22" s="41" t="s">
        <v>17</v>
      </c>
      <c r="C22" s="41"/>
      <c r="D22" s="37"/>
      <c r="E22" s="41" t="s">
        <v>18</v>
      </c>
      <c r="F22" s="41"/>
    </row>
    <row r="36" spans="1:8" ht="21" customHeight="1" x14ac:dyDescent="0.3">
      <c r="A36" s="47" t="s">
        <v>88</v>
      </c>
      <c r="B36" s="47"/>
      <c r="C36" s="47"/>
      <c r="D36" s="38"/>
      <c r="E36" s="48" t="s">
        <v>1</v>
      </c>
      <c r="F36" s="48"/>
      <c r="G36" s="48"/>
    </row>
    <row r="37" spans="1:8" ht="21" customHeight="1" x14ac:dyDescent="0.3">
      <c r="A37" s="42" t="s">
        <v>89</v>
      </c>
      <c r="B37" s="42"/>
      <c r="C37" s="42"/>
      <c r="D37" s="39"/>
      <c r="E37" s="43" t="s">
        <v>2</v>
      </c>
      <c r="F37" s="43"/>
      <c r="G37" s="43"/>
    </row>
    <row r="38" spans="1:8" ht="65.400000000000006" customHeight="1" x14ac:dyDescent="0.3">
      <c r="A38" s="44" t="s">
        <v>97</v>
      </c>
      <c r="B38" s="45"/>
      <c r="C38" s="45"/>
      <c r="D38" s="45"/>
      <c r="E38" s="45"/>
      <c r="F38" s="45"/>
      <c r="G38" s="45"/>
    </row>
    <row r="39" spans="1:8" ht="33.6" customHeight="1" x14ac:dyDescent="0.3">
      <c r="A39" s="46" t="s">
        <v>35</v>
      </c>
      <c r="B39" s="46"/>
      <c r="C39" s="46"/>
      <c r="D39" s="46"/>
      <c r="E39" s="46"/>
      <c r="F39" s="46"/>
      <c r="G39" s="46"/>
    </row>
    <row r="40" spans="1:8" s="4" customFormat="1" ht="22.2" customHeight="1" x14ac:dyDescent="0.3">
      <c r="A40" s="4" t="s">
        <v>3</v>
      </c>
      <c r="C40" s="4" t="s">
        <v>0</v>
      </c>
    </row>
    <row r="41" spans="1:8" ht="22.2" customHeight="1" x14ac:dyDescent="0.3">
      <c r="A41" s="1" t="s">
        <v>8</v>
      </c>
      <c r="B41" s="1" t="s">
        <v>86</v>
      </c>
      <c r="E41" s="16" t="s">
        <v>5</v>
      </c>
      <c r="F41" s="1" t="s">
        <v>87</v>
      </c>
    </row>
    <row r="42" spans="1:8" s="4" customFormat="1" ht="22.2" customHeight="1" x14ac:dyDescent="0.3">
      <c r="A42" s="4" t="s">
        <v>9</v>
      </c>
      <c r="C42" s="4" t="s">
        <v>95</v>
      </c>
    </row>
    <row r="43" spans="1:8" ht="22.2" customHeight="1" x14ac:dyDescent="0.3">
      <c r="A43" s="1" t="s">
        <v>8</v>
      </c>
      <c r="B43" s="1" t="s">
        <v>7</v>
      </c>
      <c r="E43" s="16" t="s">
        <v>5</v>
      </c>
      <c r="F43" s="1" t="s">
        <v>6</v>
      </c>
    </row>
    <row r="44" spans="1:8" ht="10.199999999999999" customHeight="1" x14ac:dyDescent="0.3"/>
    <row r="45" spans="1:8" ht="45.6" customHeight="1" x14ac:dyDescent="0.3">
      <c r="A45" s="46" t="s">
        <v>98</v>
      </c>
      <c r="B45" s="46"/>
      <c r="C45" s="46"/>
      <c r="D45" s="46"/>
      <c r="E45" s="46"/>
      <c r="F45" s="46"/>
      <c r="G45" s="46"/>
    </row>
    <row r="46" spans="1:8" ht="16.2" customHeight="1" x14ac:dyDescent="0.3"/>
    <row r="47" spans="1:8" s="40" customFormat="1" ht="22.8" customHeight="1" x14ac:dyDescent="0.3">
      <c r="A47" s="6" t="s">
        <v>10</v>
      </c>
      <c r="B47" s="6" t="s">
        <v>11</v>
      </c>
      <c r="C47" s="6" t="s">
        <v>62</v>
      </c>
      <c r="D47" s="6" t="s">
        <v>15</v>
      </c>
      <c r="E47" s="6" t="s">
        <v>63</v>
      </c>
      <c r="F47" s="6" t="s">
        <v>13</v>
      </c>
      <c r="G47" s="6" t="s">
        <v>14</v>
      </c>
    </row>
    <row r="48" spans="1:8" ht="22.8" customHeight="1" x14ac:dyDescent="0.3">
      <c r="A48" s="2">
        <v>1</v>
      </c>
      <c r="B48" s="25">
        <v>45974</v>
      </c>
      <c r="C48" s="2" t="s">
        <v>94</v>
      </c>
      <c r="D48" s="2">
        <v>1</v>
      </c>
      <c r="E48" s="57">
        <v>623</v>
      </c>
      <c r="F48" s="2">
        <f>E48*D48</f>
        <v>623</v>
      </c>
      <c r="G48" s="2"/>
      <c r="H48" s="1">
        <v>1</v>
      </c>
    </row>
    <row r="49" spans="1:11" ht="22.8" customHeight="1" x14ac:dyDescent="0.3">
      <c r="A49" s="2">
        <v>2</v>
      </c>
      <c r="B49" s="25">
        <v>45975</v>
      </c>
      <c r="C49" s="2" t="s">
        <v>93</v>
      </c>
      <c r="D49" s="2">
        <v>1</v>
      </c>
      <c r="E49" s="57">
        <v>637.5</v>
      </c>
      <c r="F49" s="2">
        <f t="shared" ref="F49:F51" si="1">E49*D49</f>
        <v>637.5</v>
      </c>
      <c r="G49" s="2"/>
      <c r="H49" s="1">
        <v>1</v>
      </c>
    </row>
    <row r="50" spans="1:11" ht="22.8" customHeight="1" x14ac:dyDescent="0.3">
      <c r="A50" s="2">
        <v>3</v>
      </c>
      <c r="B50" s="25">
        <v>45975</v>
      </c>
      <c r="C50" s="2" t="s">
        <v>91</v>
      </c>
      <c r="D50" s="2">
        <v>1</v>
      </c>
      <c r="E50" s="57">
        <v>568</v>
      </c>
      <c r="F50" s="2">
        <f t="shared" si="1"/>
        <v>568</v>
      </c>
      <c r="G50" s="2"/>
      <c r="H50" s="1">
        <v>1</v>
      </c>
    </row>
    <row r="51" spans="1:11" ht="22.8" customHeight="1" x14ac:dyDescent="0.3">
      <c r="A51" s="2">
        <v>4</v>
      </c>
      <c r="B51" s="25">
        <v>45978</v>
      </c>
      <c r="C51" s="2" t="s">
        <v>92</v>
      </c>
      <c r="D51" s="2">
        <v>1</v>
      </c>
      <c r="E51" s="57">
        <v>851.5</v>
      </c>
      <c r="F51" s="2">
        <f t="shared" si="1"/>
        <v>851.5</v>
      </c>
      <c r="G51" s="2"/>
      <c r="H51" s="1">
        <v>1</v>
      </c>
      <c r="I51" s="1">
        <f>SUM(E48:E51)</f>
        <v>2680</v>
      </c>
      <c r="J51" s="1">
        <v>2820</v>
      </c>
      <c r="K51" s="1">
        <f>J51-I51</f>
        <v>140</v>
      </c>
    </row>
    <row r="52" spans="1:11" s="4" customFormat="1" ht="22.8" customHeight="1" x14ac:dyDescent="0.3">
      <c r="A52" s="3"/>
      <c r="B52" s="6" t="s">
        <v>16</v>
      </c>
      <c r="C52" s="3"/>
      <c r="D52" s="6">
        <f>SUBTOTAL(9,D48:D51)</f>
        <v>4</v>
      </c>
      <c r="E52" s="3"/>
      <c r="F52" s="26">
        <f>SUBTOTAL(9,F48:F51)</f>
        <v>2680</v>
      </c>
      <c r="G52" s="3"/>
      <c r="I52" s="26">
        <f>SUM(I48:I51)</f>
        <v>2680</v>
      </c>
    </row>
    <row r="54" spans="1:11" x14ac:dyDescent="0.3">
      <c r="A54" s="1" t="s">
        <v>23</v>
      </c>
    </row>
    <row r="55" spans="1:11" x14ac:dyDescent="0.3">
      <c r="A55" s="1" t="s">
        <v>22</v>
      </c>
    </row>
    <row r="57" spans="1:11" s="8" customFormat="1" ht="15.6" x14ac:dyDescent="0.3">
      <c r="B57" s="41" t="s">
        <v>17</v>
      </c>
      <c r="C57" s="41"/>
      <c r="D57" s="37"/>
      <c r="E57" s="41" t="s">
        <v>18</v>
      </c>
      <c r="F57" s="41"/>
    </row>
    <row r="74" spans="1:7" ht="21" customHeight="1" x14ac:dyDescent="0.3">
      <c r="A74" s="47" t="s">
        <v>88</v>
      </c>
      <c r="B74" s="47"/>
      <c r="C74" s="47"/>
      <c r="D74" s="38"/>
      <c r="E74" s="48" t="s">
        <v>1</v>
      </c>
      <c r="F74" s="48"/>
      <c r="G74" s="48"/>
    </row>
    <row r="75" spans="1:7" ht="21" customHeight="1" x14ac:dyDescent="0.3">
      <c r="A75" s="42" t="s">
        <v>89</v>
      </c>
      <c r="B75" s="42"/>
      <c r="C75" s="42"/>
      <c r="D75" s="39"/>
      <c r="E75" s="43" t="s">
        <v>2</v>
      </c>
      <c r="F75" s="43"/>
      <c r="G75" s="43"/>
    </row>
    <row r="76" spans="1:7" ht="65.400000000000006" customHeight="1" x14ac:dyDescent="0.3">
      <c r="A76" s="44" t="s">
        <v>99</v>
      </c>
      <c r="B76" s="45"/>
      <c r="C76" s="45"/>
      <c r="D76" s="45"/>
      <c r="E76" s="45"/>
      <c r="F76" s="45"/>
      <c r="G76" s="45"/>
    </row>
    <row r="77" spans="1:7" ht="33.6" customHeight="1" x14ac:dyDescent="0.3">
      <c r="A77" s="46" t="s">
        <v>35</v>
      </c>
      <c r="B77" s="46"/>
      <c r="C77" s="46"/>
      <c r="D77" s="46"/>
      <c r="E77" s="46"/>
      <c r="F77" s="46"/>
      <c r="G77" s="46"/>
    </row>
    <row r="78" spans="1:7" s="4" customFormat="1" ht="22.2" customHeight="1" x14ac:dyDescent="0.3">
      <c r="A78" s="4" t="s">
        <v>3</v>
      </c>
      <c r="C78" s="4" t="s">
        <v>0</v>
      </c>
    </row>
    <row r="79" spans="1:7" ht="22.2" customHeight="1" x14ac:dyDescent="0.3">
      <c r="A79" s="1" t="s">
        <v>8</v>
      </c>
      <c r="B79" s="1" t="s">
        <v>86</v>
      </c>
      <c r="E79" s="16" t="s">
        <v>5</v>
      </c>
      <c r="F79" s="1" t="s">
        <v>87</v>
      </c>
    </row>
    <row r="80" spans="1:7" s="4" customFormat="1" ht="22.2" customHeight="1" x14ac:dyDescent="0.3">
      <c r="A80" s="4" t="s">
        <v>9</v>
      </c>
      <c r="C80" s="4" t="s">
        <v>95</v>
      </c>
    </row>
    <row r="81" spans="1:9" ht="22.2" customHeight="1" x14ac:dyDescent="0.3">
      <c r="A81" s="1" t="s">
        <v>8</v>
      </c>
      <c r="B81" s="1" t="s">
        <v>7</v>
      </c>
      <c r="E81" s="16" t="s">
        <v>5</v>
      </c>
      <c r="F81" s="1" t="s">
        <v>6</v>
      </c>
    </row>
    <row r="82" spans="1:9" ht="10.199999999999999" customHeight="1" x14ac:dyDescent="0.3"/>
    <row r="83" spans="1:9" ht="45.6" customHeight="1" x14ac:dyDescent="0.3">
      <c r="A83" s="46" t="s">
        <v>101</v>
      </c>
      <c r="B83" s="46"/>
      <c r="C83" s="46"/>
      <c r="D83" s="46"/>
      <c r="E83" s="46"/>
      <c r="F83" s="46"/>
      <c r="G83" s="46"/>
    </row>
    <row r="84" spans="1:9" ht="16.2" customHeight="1" x14ac:dyDescent="0.3"/>
    <row r="85" spans="1:9" s="40" customFormat="1" ht="22.8" customHeight="1" x14ac:dyDescent="0.3">
      <c r="A85" s="6" t="s">
        <v>10</v>
      </c>
      <c r="B85" s="6" t="s">
        <v>11</v>
      </c>
      <c r="C85" s="6" t="s">
        <v>62</v>
      </c>
      <c r="D85" s="6" t="s">
        <v>15</v>
      </c>
      <c r="E85" s="6" t="s">
        <v>63</v>
      </c>
      <c r="F85" s="6" t="s">
        <v>13</v>
      </c>
      <c r="G85" s="6" t="s">
        <v>14</v>
      </c>
    </row>
    <row r="86" spans="1:9" ht="22.8" customHeight="1" x14ac:dyDescent="0.3">
      <c r="A86" s="2">
        <v>1</v>
      </c>
      <c r="B86" s="25">
        <v>45978</v>
      </c>
      <c r="C86" s="2" t="s">
        <v>93</v>
      </c>
      <c r="D86" s="2">
        <v>1</v>
      </c>
      <c r="E86" s="55">
        <f>651-93.46</f>
        <v>557.54</v>
      </c>
      <c r="F86" s="2">
        <f>E86*D86</f>
        <v>557.54</v>
      </c>
      <c r="G86" s="2"/>
      <c r="H86" s="1">
        <v>1</v>
      </c>
    </row>
    <row r="87" spans="1:9" ht="22.8" customHeight="1" x14ac:dyDescent="0.3">
      <c r="A87" s="2">
        <v>2</v>
      </c>
      <c r="B87" s="25">
        <v>45981</v>
      </c>
      <c r="C87" s="2" t="s">
        <v>92</v>
      </c>
      <c r="D87" s="2">
        <v>1</v>
      </c>
      <c r="E87" s="54">
        <v>689</v>
      </c>
      <c r="F87" s="2">
        <f t="shared" ref="F87" si="2">E87*D87</f>
        <v>689</v>
      </c>
      <c r="G87" s="2"/>
      <c r="H87" s="1">
        <v>1</v>
      </c>
    </row>
    <row r="88" spans="1:9" s="4" customFormat="1" ht="22.8" customHeight="1" x14ac:dyDescent="0.3">
      <c r="A88" s="3"/>
      <c r="B88" s="6" t="s">
        <v>16</v>
      </c>
      <c r="C88" s="3"/>
      <c r="D88" s="6">
        <f>SUBTOTAL(9,D86:D87)</f>
        <v>2</v>
      </c>
      <c r="E88" s="3"/>
      <c r="F88" s="26">
        <f>SUBTOTAL(9,F86:F87)</f>
        <v>1246.54</v>
      </c>
      <c r="G88" s="3"/>
      <c r="I88" s="26">
        <f>SUM(I86:I87)</f>
        <v>0</v>
      </c>
    </row>
    <row r="90" spans="1:9" x14ac:dyDescent="0.3">
      <c r="A90" s="1" t="s">
        <v>23</v>
      </c>
    </row>
    <row r="91" spans="1:9" x14ac:dyDescent="0.3">
      <c r="A91" s="1" t="s">
        <v>22</v>
      </c>
    </row>
    <row r="93" spans="1:9" s="8" customFormat="1" ht="15.6" x14ac:dyDescent="0.3">
      <c r="B93" s="41" t="s">
        <v>17</v>
      </c>
      <c r="C93" s="41"/>
      <c r="D93" s="37"/>
      <c r="E93" s="41" t="s">
        <v>18</v>
      </c>
      <c r="F93" s="41"/>
    </row>
    <row r="110" spans="1:7" ht="21" customHeight="1" x14ac:dyDescent="0.3">
      <c r="A110" s="47" t="s">
        <v>88</v>
      </c>
      <c r="B110" s="47"/>
      <c r="C110" s="47"/>
      <c r="D110" s="38"/>
      <c r="E110" s="48" t="s">
        <v>1</v>
      </c>
      <c r="F110" s="48"/>
      <c r="G110" s="48"/>
    </row>
    <row r="111" spans="1:7" ht="21" customHeight="1" x14ac:dyDescent="0.3">
      <c r="A111" s="42" t="s">
        <v>89</v>
      </c>
      <c r="B111" s="42"/>
      <c r="C111" s="42"/>
      <c r="D111" s="39"/>
      <c r="E111" s="43" t="s">
        <v>2</v>
      </c>
      <c r="F111" s="43"/>
      <c r="G111" s="43"/>
    </row>
    <row r="112" spans="1:7" ht="65.400000000000006" customHeight="1" x14ac:dyDescent="0.3">
      <c r="A112" s="44" t="s">
        <v>100</v>
      </c>
      <c r="B112" s="45"/>
      <c r="C112" s="45"/>
      <c r="D112" s="45"/>
      <c r="E112" s="45"/>
      <c r="F112" s="45"/>
      <c r="G112" s="45"/>
    </row>
    <row r="113" spans="1:9" ht="33.6" customHeight="1" x14ac:dyDescent="0.3">
      <c r="A113" s="46" t="s">
        <v>35</v>
      </c>
      <c r="B113" s="46"/>
      <c r="C113" s="46"/>
      <c r="D113" s="46"/>
      <c r="E113" s="46"/>
      <c r="F113" s="46"/>
      <c r="G113" s="46"/>
    </row>
    <row r="114" spans="1:9" s="4" customFormat="1" ht="22.2" customHeight="1" x14ac:dyDescent="0.3">
      <c r="A114" s="4" t="s">
        <v>3</v>
      </c>
      <c r="C114" s="4" t="s">
        <v>0</v>
      </c>
    </row>
    <row r="115" spans="1:9" ht="22.2" customHeight="1" x14ac:dyDescent="0.3">
      <c r="A115" s="1" t="s">
        <v>8</v>
      </c>
      <c r="B115" s="1" t="s">
        <v>86</v>
      </c>
      <c r="E115" s="16" t="s">
        <v>5</v>
      </c>
      <c r="F115" s="1" t="s">
        <v>87</v>
      </c>
    </row>
    <row r="116" spans="1:9" s="4" customFormat="1" ht="22.2" customHeight="1" x14ac:dyDescent="0.3">
      <c r="A116" s="4" t="s">
        <v>9</v>
      </c>
      <c r="C116" s="4" t="s">
        <v>95</v>
      </c>
    </row>
    <row r="117" spans="1:9" ht="22.2" customHeight="1" x14ac:dyDescent="0.3">
      <c r="A117" s="1" t="s">
        <v>8</v>
      </c>
      <c r="B117" s="1" t="s">
        <v>7</v>
      </c>
      <c r="E117" s="16" t="s">
        <v>5</v>
      </c>
      <c r="F117" s="1" t="s">
        <v>6</v>
      </c>
    </row>
    <row r="118" spans="1:9" ht="10.199999999999999" customHeight="1" x14ac:dyDescent="0.3"/>
    <row r="119" spans="1:9" ht="45.6" customHeight="1" x14ac:dyDescent="0.3">
      <c r="A119" s="46" t="s">
        <v>102</v>
      </c>
      <c r="B119" s="46"/>
      <c r="C119" s="46"/>
      <c r="D119" s="46"/>
      <c r="E119" s="46"/>
      <c r="F119" s="46"/>
      <c r="G119" s="46"/>
    </row>
    <row r="120" spans="1:9" ht="16.2" customHeight="1" x14ac:dyDescent="0.3"/>
    <row r="121" spans="1:9" s="40" customFormat="1" ht="22.8" customHeight="1" x14ac:dyDescent="0.3">
      <c r="A121" s="6" t="s">
        <v>10</v>
      </c>
      <c r="B121" s="6" t="s">
        <v>11</v>
      </c>
      <c r="C121" s="6" t="s">
        <v>62</v>
      </c>
      <c r="D121" s="6" t="s">
        <v>15</v>
      </c>
      <c r="E121" s="6" t="s">
        <v>63</v>
      </c>
      <c r="F121" s="6" t="s">
        <v>13</v>
      </c>
      <c r="G121" s="6" t="s">
        <v>14</v>
      </c>
    </row>
    <row r="122" spans="1:9" ht="22.8" customHeight="1" x14ac:dyDescent="0.3">
      <c r="A122" s="2">
        <v>1</v>
      </c>
      <c r="B122" s="25">
        <v>45991</v>
      </c>
      <c r="C122" s="2" t="s">
        <v>93</v>
      </c>
      <c r="D122" s="2">
        <v>1</v>
      </c>
      <c r="E122" s="55">
        <v>533</v>
      </c>
      <c r="F122" s="2">
        <f>E122*D122</f>
        <v>533</v>
      </c>
      <c r="G122" s="2"/>
      <c r="H122" s="1">
        <v>1</v>
      </c>
    </row>
    <row r="123" spans="1:9" ht="22.8" customHeight="1" x14ac:dyDescent="0.3">
      <c r="A123" s="2">
        <v>2</v>
      </c>
      <c r="B123" s="25">
        <v>45992</v>
      </c>
      <c r="C123" s="2" t="s">
        <v>92</v>
      </c>
      <c r="D123" s="2">
        <v>1</v>
      </c>
      <c r="E123" s="55">
        <v>867</v>
      </c>
      <c r="F123" s="2">
        <f t="shared" ref="F123" si="3">E123*D123</f>
        <v>867</v>
      </c>
      <c r="G123" s="2"/>
      <c r="H123" s="1">
        <v>1</v>
      </c>
    </row>
    <row r="124" spans="1:9" s="4" customFormat="1" ht="22.8" customHeight="1" x14ac:dyDescent="0.3">
      <c r="A124" s="3"/>
      <c r="B124" s="6" t="s">
        <v>16</v>
      </c>
      <c r="C124" s="3"/>
      <c r="D124" s="6">
        <f>SUBTOTAL(9,D122:D123)</f>
        <v>2</v>
      </c>
      <c r="E124" s="3"/>
      <c r="F124" s="26">
        <f>SUBTOTAL(9,F122:F123)</f>
        <v>1400</v>
      </c>
      <c r="G124" s="3"/>
      <c r="I124" s="26">
        <f>SUM(I122:I123)</f>
        <v>0</v>
      </c>
    </row>
    <row r="126" spans="1:9" x14ac:dyDescent="0.3">
      <c r="A126" s="1" t="s">
        <v>23</v>
      </c>
    </row>
    <row r="127" spans="1:9" x14ac:dyDescent="0.3">
      <c r="A127" s="1" t="s">
        <v>22</v>
      </c>
    </row>
    <row r="129" spans="1:7" s="8" customFormat="1" ht="15.6" x14ac:dyDescent="0.3">
      <c r="B129" s="41" t="s">
        <v>17</v>
      </c>
      <c r="C129" s="41"/>
      <c r="D129" s="37"/>
      <c r="E129" s="41" t="s">
        <v>18</v>
      </c>
      <c r="F129" s="41"/>
    </row>
    <row r="143" spans="1:7" ht="21" customHeight="1" x14ac:dyDescent="0.3">
      <c r="A143" s="47" t="s">
        <v>88</v>
      </c>
      <c r="B143" s="47"/>
      <c r="C143" s="47"/>
      <c r="D143" s="38"/>
      <c r="E143" s="48" t="s">
        <v>1</v>
      </c>
      <c r="F143" s="48"/>
      <c r="G143" s="48"/>
    </row>
    <row r="144" spans="1:7" ht="21" customHeight="1" x14ac:dyDescent="0.3">
      <c r="A144" s="42" t="s">
        <v>89</v>
      </c>
      <c r="B144" s="42"/>
      <c r="C144" s="42"/>
      <c r="D144" s="39"/>
      <c r="E144" s="43" t="s">
        <v>2</v>
      </c>
      <c r="F144" s="43"/>
      <c r="G144" s="43"/>
    </row>
    <row r="145" spans="1:8" ht="65.400000000000006" customHeight="1" x14ac:dyDescent="0.3">
      <c r="A145" s="44" t="s">
        <v>103</v>
      </c>
      <c r="B145" s="45"/>
      <c r="C145" s="45"/>
      <c r="D145" s="45"/>
      <c r="E145" s="45"/>
      <c r="F145" s="45"/>
      <c r="G145" s="45"/>
    </row>
    <row r="146" spans="1:8" ht="33.6" customHeight="1" x14ac:dyDescent="0.3">
      <c r="A146" s="46" t="s">
        <v>35</v>
      </c>
      <c r="B146" s="46"/>
      <c r="C146" s="46"/>
      <c r="D146" s="46"/>
      <c r="E146" s="46"/>
      <c r="F146" s="46"/>
      <c r="G146" s="46"/>
    </row>
    <row r="147" spans="1:8" s="4" customFormat="1" ht="22.2" customHeight="1" x14ac:dyDescent="0.3">
      <c r="A147" s="4" t="s">
        <v>3</v>
      </c>
      <c r="C147" s="4" t="s">
        <v>0</v>
      </c>
    </row>
    <row r="148" spans="1:8" ht="22.2" customHeight="1" x14ac:dyDescent="0.3">
      <c r="A148" s="1" t="s">
        <v>8</v>
      </c>
      <c r="B148" s="1" t="s">
        <v>86</v>
      </c>
      <c r="E148" s="16" t="s">
        <v>5</v>
      </c>
      <c r="F148" s="1" t="s">
        <v>87</v>
      </c>
    </row>
    <row r="149" spans="1:8" s="4" customFormat="1" ht="22.2" customHeight="1" x14ac:dyDescent="0.3">
      <c r="A149" s="4" t="s">
        <v>9</v>
      </c>
      <c r="C149" s="4" t="s">
        <v>95</v>
      </c>
    </row>
    <row r="150" spans="1:8" ht="22.2" customHeight="1" x14ac:dyDescent="0.3">
      <c r="A150" s="1" t="s">
        <v>8</v>
      </c>
      <c r="B150" s="1" t="s">
        <v>7</v>
      </c>
      <c r="E150" s="16" t="s">
        <v>5</v>
      </c>
      <c r="F150" s="1" t="s">
        <v>6</v>
      </c>
    </row>
    <row r="151" spans="1:8" ht="10.199999999999999" customHeight="1" x14ac:dyDescent="0.3"/>
    <row r="152" spans="1:8" ht="45.6" customHeight="1" x14ac:dyDescent="0.3">
      <c r="A152" s="46" t="s">
        <v>104</v>
      </c>
      <c r="B152" s="46"/>
      <c r="C152" s="46"/>
      <c r="D152" s="46"/>
      <c r="E152" s="46"/>
      <c r="F152" s="46"/>
      <c r="G152" s="46"/>
    </row>
    <row r="153" spans="1:8" ht="16.2" customHeight="1" x14ac:dyDescent="0.3"/>
    <row r="154" spans="1:8" s="40" customFormat="1" ht="22.8" customHeight="1" x14ac:dyDescent="0.3">
      <c r="A154" s="6" t="s">
        <v>10</v>
      </c>
      <c r="B154" s="6" t="s">
        <v>11</v>
      </c>
      <c r="C154" s="6" t="s">
        <v>62</v>
      </c>
      <c r="D154" s="6" t="s">
        <v>15</v>
      </c>
      <c r="E154" s="6" t="s">
        <v>63</v>
      </c>
      <c r="F154" s="6" t="s">
        <v>13</v>
      </c>
      <c r="G154" s="6" t="s">
        <v>14</v>
      </c>
    </row>
    <row r="155" spans="1:8" ht="22.8" customHeight="1" x14ac:dyDescent="0.3">
      <c r="A155" s="2">
        <v>1</v>
      </c>
      <c r="B155" s="58">
        <v>45995</v>
      </c>
      <c r="C155" s="54" t="s">
        <v>92</v>
      </c>
      <c r="D155" s="54">
        <v>1</v>
      </c>
      <c r="E155" s="55">
        <v>1091.19</v>
      </c>
      <c r="F155" s="2">
        <f>E155*D155</f>
        <v>1091.19</v>
      </c>
      <c r="G155" s="2"/>
      <c r="H155" s="1">
        <v>1</v>
      </c>
    </row>
    <row r="156" spans="1:8" ht="22.8" customHeight="1" x14ac:dyDescent="0.3">
      <c r="A156" s="2">
        <v>2</v>
      </c>
      <c r="B156" s="58">
        <v>45997</v>
      </c>
      <c r="C156" s="54" t="s">
        <v>91</v>
      </c>
      <c r="D156" s="54">
        <v>1</v>
      </c>
      <c r="E156" s="55">
        <v>654</v>
      </c>
      <c r="F156" s="2">
        <f t="shared" ref="F156:F161" si="4">E156*D156</f>
        <v>654</v>
      </c>
      <c r="G156" s="2"/>
    </row>
    <row r="157" spans="1:8" ht="22.8" customHeight="1" x14ac:dyDescent="0.3">
      <c r="A157" s="2">
        <v>3</v>
      </c>
      <c r="B157" s="58">
        <v>45997</v>
      </c>
      <c r="C157" s="54" t="s">
        <v>93</v>
      </c>
      <c r="D157" s="54">
        <v>1</v>
      </c>
      <c r="E157" s="55">
        <v>568</v>
      </c>
      <c r="F157" s="2">
        <f t="shared" si="4"/>
        <v>568</v>
      </c>
      <c r="G157" s="2"/>
    </row>
    <row r="158" spans="1:8" ht="22.8" customHeight="1" x14ac:dyDescent="0.3">
      <c r="A158" s="2">
        <v>4</v>
      </c>
      <c r="B158" s="58">
        <v>45998</v>
      </c>
      <c r="C158" s="54" t="s">
        <v>94</v>
      </c>
      <c r="D158" s="54">
        <v>1</v>
      </c>
      <c r="E158" s="55">
        <v>629</v>
      </c>
      <c r="F158" s="2">
        <f t="shared" si="4"/>
        <v>629</v>
      </c>
      <c r="G158" s="2"/>
    </row>
    <row r="159" spans="1:8" ht="22.8" customHeight="1" x14ac:dyDescent="0.3">
      <c r="A159" s="2">
        <v>5</v>
      </c>
      <c r="B159" s="58">
        <v>45998</v>
      </c>
      <c r="C159" s="54" t="s">
        <v>92</v>
      </c>
      <c r="D159" s="54">
        <v>1</v>
      </c>
      <c r="E159" s="55">
        <v>986</v>
      </c>
      <c r="F159" s="2">
        <f t="shared" si="4"/>
        <v>986</v>
      </c>
      <c r="G159" s="2"/>
    </row>
    <row r="160" spans="1:8" ht="22.8" customHeight="1" x14ac:dyDescent="0.3">
      <c r="A160" s="2">
        <v>6</v>
      </c>
      <c r="B160" s="58">
        <v>45999</v>
      </c>
      <c r="C160" s="54" t="s">
        <v>91</v>
      </c>
      <c r="D160" s="54">
        <v>1</v>
      </c>
      <c r="E160" s="55">
        <v>546</v>
      </c>
      <c r="F160" s="2">
        <f t="shared" si="4"/>
        <v>546</v>
      </c>
      <c r="G160" s="2"/>
    </row>
    <row r="161" spans="1:9" ht="22.8" customHeight="1" x14ac:dyDescent="0.3">
      <c r="A161" s="2">
        <v>7</v>
      </c>
      <c r="B161" s="58">
        <v>45999</v>
      </c>
      <c r="C161" s="54" t="s">
        <v>93</v>
      </c>
      <c r="D161" s="54">
        <v>1</v>
      </c>
      <c r="E161" s="55">
        <v>545.80999999999995</v>
      </c>
      <c r="F161" s="2">
        <f t="shared" si="4"/>
        <v>545.80999999999995</v>
      </c>
      <c r="G161" s="2"/>
      <c r="H161" s="1">
        <v>1</v>
      </c>
    </row>
    <row r="162" spans="1:9" s="4" customFormat="1" ht="22.8" customHeight="1" x14ac:dyDescent="0.3">
      <c r="A162" s="3"/>
      <c r="B162" s="6" t="s">
        <v>16</v>
      </c>
      <c r="C162" s="3"/>
      <c r="D162" s="6">
        <f>SUBTOTAL(9,D155:D161)</f>
        <v>7</v>
      </c>
      <c r="E162" s="3"/>
      <c r="F162" s="26">
        <f>SUBTOTAL(9,F155:F161)</f>
        <v>5020</v>
      </c>
      <c r="G162" s="3"/>
      <c r="I162" s="26">
        <f>SUM(I155:I161)</f>
        <v>0</v>
      </c>
    </row>
    <row r="164" spans="1:9" x14ac:dyDescent="0.3">
      <c r="A164" s="1" t="s">
        <v>23</v>
      </c>
    </row>
    <row r="165" spans="1:9" x14ac:dyDescent="0.3">
      <c r="A165" s="1" t="s">
        <v>22</v>
      </c>
    </row>
    <row r="167" spans="1:9" s="8" customFormat="1" ht="15.6" x14ac:dyDescent="0.3">
      <c r="B167" s="41" t="s">
        <v>17</v>
      </c>
      <c r="C167" s="41"/>
      <c r="D167" s="37"/>
      <c r="E167" s="41" t="s">
        <v>18</v>
      </c>
      <c r="F167" s="41"/>
    </row>
    <row r="181" spans="1:7" ht="21" customHeight="1" x14ac:dyDescent="0.3">
      <c r="A181" s="47" t="s">
        <v>88</v>
      </c>
      <c r="B181" s="47"/>
      <c r="C181" s="47"/>
      <c r="D181" s="38"/>
      <c r="E181" s="48" t="s">
        <v>1</v>
      </c>
      <c r="F181" s="48"/>
      <c r="G181" s="48"/>
    </row>
    <row r="182" spans="1:7" ht="21" customHeight="1" x14ac:dyDescent="0.3">
      <c r="A182" s="42" t="s">
        <v>89</v>
      </c>
      <c r="B182" s="42"/>
      <c r="C182" s="42"/>
      <c r="D182" s="39"/>
      <c r="E182" s="43" t="s">
        <v>2</v>
      </c>
      <c r="F182" s="43"/>
      <c r="G182" s="43"/>
    </row>
    <row r="183" spans="1:7" ht="65.400000000000006" customHeight="1" x14ac:dyDescent="0.3">
      <c r="A183" s="44" t="s">
        <v>105</v>
      </c>
      <c r="B183" s="45"/>
      <c r="C183" s="45"/>
      <c r="D183" s="45"/>
      <c r="E183" s="45"/>
      <c r="F183" s="45"/>
      <c r="G183" s="45"/>
    </row>
    <row r="184" spans="1:7" ht="33.6" customHeight="1" x14ac:dyDescent="0.3">
      <c r="A184" s="46" t="s">
        <v>35</v>
      </c>
      <c r="B184" s="46"/>
      <c r="C184" s="46"/>
      <c r="D184" s="46"/>
      <c r="E184" s="46"/>
      <c r="F184" s="46"/>
      <c r="G184" s="46"/>
    </row>
    <row r="185" spans="1:7" s="4" customFormat="1" ht="22.2" customHeight="1" x14ac:dyDescent="0.3">
      <c r="A185" s="4" t="s">
        <v>3</v>
      </c>
      <c r="C185" s="4" t="s">
        <v>0</v>
      </c>
    </row>
    <row r="186" spans="1:7" ht="22.2" customHeight="1" x14ac:dyDescent="0.3">
      <c r="A186" s="1" t="s">
        <v>8</v>
      </c>
      <c r="B186" s="1" t="s">
        <v>86</v>
      </c>
      <c r="E186" s="16" t="s">
        <v>5</v>
      </c>
      <c r="F186" s="1" t="s">
        <v>87</v>
      </c>
    </row>
    <row r="187" spans="1:7" s="4" customFormat="1" ht="22.2" customHeight="1" x14ac:dyDescent="0.3">
      <c r="A187" s="4" t="s">
        <v>9</v>
      </c>
      <c r="C187" s="4" t="s">
        <v>95</v>
      </c>
    </row>
    <row r="188" spans="1:7" ht="22.2" customHeight="1" x14ac:dyDescent="0.3">
      <c r="A188" s="1" t="s">
        <v>8</v>
      </c>
      <c r="B188" s="1" t="s">
        <v>7</v>
      </c>
      <c r="E188" s="16" t="s">
        <v>5</v>
      </c>
      <c r="F188" s="1" t="s">
        <v>6</v>
      </c>
    </row>
    <row r="189" spans="1:7" ht="10.199999999999999" customHeight="1" x14ac:dyDescent="0.3"/>
    <row r="190" spans="1:7" ht="45.6" customHeight="1" x14ac:dyDescent="0.3">
      <c r="A190" s="46" t="s">
        <v>106</v>
      </c>
      <c r="B190" s="46"/>
      <c r="C190" s="46"/>
      <c r="D190" s="46"/>
      <c r="E190" s="46"/>
      <c r="F190" s="46"/>
      <c r="G190" s="46"/>
    </row>
    <row r="191" spans="1:7" ht="16.2" customHeight="1" x14ac:dyDescent="0.3"/>
    <row r="192" spans="1:7" s="40" customFormat="1" ht="22.8" customHeight="1" x14ac:dyDescent="0.3">
      <c r="A192" s="6" t="s">
        <v>10</v>
      </c>
      <c r="B192" s="6" t="s">
        <v>11</v>
      </c>
      <c r="C192" s="6" t="s">
        <v>62</v>
      </c>
      <c r="D192" s="6" t="s">
        <v>15</v>
      </c>
      <c r="E192" s="6" t="s">
        <v>63</v>
      </c>
      <c r="F192" s="6" t="s">
        <v>13</v>
      </c>
      <c r="G192" s="6" t="s">
        <v>14</v>
      </c>
    </row>
    <row r="193" spans="1:9" ht="22.8" customHeight="1" x14ac:dyDescent="0.3">
      <c r="A193" s="2">
        <v>1</v>
      </c>
      <c r="B193" s="25">
        <v>46012</v>
      </c>
      <c r="C193" s="2" t="s">
        <v>92</v>
      </c>
      <c r="D193" s="2">
        <v>1</v>
      </c>
      <c r="E193" s="55">
        <v>896</v>
      </c>
      <c r="F193" s="2">
        <f>E193*D193</f>
        <v>896</v>
      </c>
      <c r="G193" s="2"/>
      <c r="H193" s="1">
        <v>1</v>
      </c>
    </row>
    <row r="194" spans="1:9" ht="22.8" customHeight="1" x14ac:dyDescent="0.3">
      <c r="A194" s="2">
        <v>2</v>
      </c>
      <c r="B194" s="25">
        <v>46012</v>
      </c>
      <c r="C194" s="2" t="s">
        <v>91</v>
      </c>
      <c r="D194" s="2">
        <v>1</v>
      </c>
      <c r="E194" s="55">
        <v>529</v>
      </c>
      <c r="F194" s="2">
        <f t="shared" ref="F194" si="5">E194*D194</f>
        <v>529</v>
      </c>
      <c r="G194" s="2"/>
    </row>
    <row r="195" spans="1:9" s="4" customFormat="1" ht="22.8" customHeight="1" x14ac:dyDescent="0.3">
      <c r="A195" s="3"/>
      <c r="B195" s="6" t="s">
        <v>16</v>
      </c>
      <c r="C195" s="3"/>
      <c r="D195" s="6">
        <f>SUBTOTAL(9,D193:D194)</f>
        <v>2</v>
      </c>
      <c r="E195" s="3"/>
      <c r="F195" s="26">
        <f>SUBTOTAL(9,F193:F194)</f>
        <v>1425</v>
      </c>
      <c r="G195" s="3"/>
      <c r="I195" s="26">
        <f>SUM(I193:I194)</f>
        <v>0</v>
      </c>
    </row>
    <row r="197" spans="1:9" x14ac:dyDescent="0.3">
      <c r="A197" s="1" t="s">
        <v>23</v>
      </c>
    </row>
    <row r="198" spans="1:9" x14ac:dyDescent="0.3">
      <c r="A198" s="1" t="s">
        <v>22</v>
      </c>
    </row>
    <row r="200" spans="1:9" s="8" customFormat="1" ht="15.6" x14ac:dyDescent="0.3">
      <c r="B200" s="41" t="s">
        <v>17</v>
      </c>
      <c r="C200" s="41"/>
      <c r="D200" s="37"/>
      <c r="E200" s="41" t="s">
        <v>18</v>
      </c>
      <c r="F200" s="41"/>
    </row>
  </sheetData>
  <autoFilter ref="A12:I16"/>
  <mergeCells count="54">
    <mergeCell ref="A182:C182"/>
    <mergeCell ref="E182:G182"/>
    <mergeCell ref="A183:G183"/>
    <mergeCell ref="A184:G184"/>
    <mergeCell ref="A190:G190"/>
    <mergeCell ref="B200:C200"/>
    <mergeCell ref="E200:F200"/>
    <mergeCell ref="A145:G145"/>
    <mergeCell ref="A146:G146"/>
    <mergeCell ref="A152:G152"/>
    <mergeCell ref="B167:C167"/>
    <mergeCell ref="E167:F167"/>
    <mergeCell ref="A181:C181"/>
    <mergeCell ref="E181:G181"/>
    <mergeCell ref="B129:C129"/>
    <mergeCell ref="E129:F129"/>
    <mergeCell ref="A143:C143"/>
    <mergeCell ref="E143:G143"/>
    <mergeCell ref="A144:C144"/>
    <mergeCell ref="E144:G144"/>
    <mergeCell ref="B93:C93"/>
    <mergeCell ref="E93:F93"/>
    <mergeCell ref="A111:C111"/>
    <mergeCell ref="E111:G111"/>
    <mergeCell ref="A113:G113"/>
    <mergeCell ref="A119:G119"/>
    <mergeCell ref="A45:G45"/>
    <mergeCell ref="B57:C57"/>
    <mergeCell ref="E57:F57"/>
    <mergeCell ref="A74:C74"/>
    <mergeCell ref="E74:G74"/>
    <mergeCell ref="A75:C75"/>
    <mergeCell ref="E75:G75"/>
    <mergeCell ref="A36:C36"/>
    <mergeCell ref="E36:G36"/>
    <mergeCell ref="A37:C37"/>
    <mergeCell ref="E37:G37"/>
    <mergeCell ref="A38:G38"/>
    <mergeCell ref="A39:G39"/>
    <mergeCell ref="A110:C110"/>
    <mergeCell ref="E110:G110"/>
    <mergeCell ref="A112:G112"/>
    <mergeCell ref="A76:G76"/>
    <mergeCell ref="A77:G77"/>
    <mergeCell ref="A83:G83"/>
    <mergeCell ref="A10:G10"/>
    <mergeCell ref="B22:C22"/>
    <mergeCell ref="E22:F22"/>
    <mergeCell ref="A1:C1"/>
    <mergeCell ref="E1:G1"/>
    <mergeCell ref="A2:C2"/>
    <mergeCell ref="E2:G2"/>
    <mergeCell ref="A3:G3"/>
    <mergeCell ref="A4:G4"/>
  </mergeCells>
  <pageMargins left="0.7" right="0.7" top="0.75" bottom="0.75" header="0.3" footer="0.3"/>
  <pageSetup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127"/>
  <sheetViews>
    <sheetView zoomScale="76" zoomScaleNormal="76" workbookViewId="0">
      <selection activeCell="M29" sqref="M29"/>
    </sheetView>
  </sheetViews>
  <sheetFormatPr defaultRowHeight="16.8" x14ac:dyDescent="0.3"/>
  <cols>
    <col min="1" max="1" width="8.88671875" style="1"/>
    <col min="2" max="2" width="14.88671875" style="1" customWidth="1"/>
    <col min="3" max="3" width="17" style="1" customWidth="1"/>
    <col min="4" max="4" width="14.109375" style="1" customWidth="1"/>
    <col min="5" max="5" width="15.33203125" style="1" customWidth="1"/>
    <col min="6" max="6" width="19.5546875" style="1" customWidth="1"/>
    <col min="7" max="7" width="18.44140625" style="1" customWidth="1"/>
    <col min="8" max="8" width="8.88671875" style="1"/>
    <col min="9" max="9" width="14.44140625" style="1" customWidth="1"/>
    <col min="10" max="10" width="9.77734375" style="1" customWidth="1"/>
    <col min="11" max="16384" width="8.88671875" style="1"/>
  </cols>
  <sheetData>
    <row r="1" spans="1:11" ht="21" customHeight="1" x14ac:dyDescent="0.3">
      <c r="A1" s="47" t="s">
        <v>88</v>
      </c>
      <c r="B1" s="47"/>
      <c r="C1" s="47"/>
      <c r="D1" s="21"/>
      <c r="E1" s="48" t="s">
        <v>1</v>
      </c>
      <c r="F1" s="48"/>
      <c r="G1" s="48"/>
    </row>
    <row r="2" spans="1:11" ht="21" customHeight="1" x14ac:dyDescent="0.3">
      <c r="A2" s="42" t="s">
        <v>89</v>
      </c>
      <c r="B2" s="42"/>
      <c r="C2" s="42"/>
      <c r="D2" s="22"/>
      <c r="E2" s="43" t="s">
        <v>2</v>
      </c>
      <c r="F2" s="43"/>
      <c r="G2" s="43"/>
    </row>
    <row r="3" spans="1:11" ht="65.400000000000006" customHeight="1" x14ac:dyDescent="0.3">
      <c r="A3" s="44" t="s">
        <v>90</v>
      </c>
      <c r="B3" s="45"/>
      <c r="C3" s="45"/>
      <c r="D3" s="45"/>
      <c r="E3" s="45"/>
      <c r="F3" s="45"/>
      <c r="G3" s="45"/>
    </row>
    <row r="4" spans="1:11" ht="33.6" customHeight="1" x14ac:dyDescent="0.3">
      <c r="A4" s="46" t="s">
        <v>35</v>
      </c>
      <c r="B4" s="46"/>
      <c r="C4" s="46"/>
      <c r="D4" s="46"/>
      <c r="E4" s="46"/>
      <c r="F4" s="46"/>
      <c r="G4" s="46"/>
    </row>
    <row r="5" spans="1:11" s="4" customFormat="1" ht="22.2" customHeight="1" x14ac:dyDescent="0.3">
      <c r="A5" s="4" t="s">
        <v>3</v>
      </c>
      <c r="C5" s="4" t="s">
        <v>0</v>
      </c>
    </row>
    <row r="6" spans="1:11" ht="22.2" customHeight="1" x14ac:dyDescent="0.3">
      <c r="A6" s="1" t="s">
        <v>8</v>
      </c>
      <c r="B6" s="1" t="s">
        <v>86</v>
      </c>
      <c r="E6" s="16" t="s">
        <v>5</v>
      </c>
      <c r="F6" s="1" t="s">
        <v>87</v>
      </c>
    </row>
    <row r="7" spans="1:11" s="4" customFormat="1" ht="22.2" customHeight="1" x14ac:dyDescent="0.3">
      <c r="A7" s="4" t="s">
        <v>9</v>
      </c>
      <c r="C7" s="4" t="s">
        <v>67</v>
      </c>
    </row>
    <row r="8" spans="1:11" ht="22.2" customHeight="1" x14ac:dyDescent="0.3">
      <c r="A8" s="1" t="s">
        <v>8</v>
      </c>
      <c r="B8" s="1" t="s">
        <v>7</v>
      </c>
      <c r="E8" s="16" t="s">
        <v>5</v>
      </c>
      <c r="F8" s="1" t="s">
        <v>6</v>
      </c>
    </row>
    <row r="9" spans="1:11" ht="10.199999999999999" customHeight="1" x14ac:dyDescent="0.3"/>
    <row r="10" spans="1:11" ht="45.6" customHeight="1" x14ac:dyDescent="0.3">
      <c r="A10" s="46" t="s">
        <v>66</v>
      </c>
      <c r="B10" s="46"/>
      <c r="C10" s="46"/>
      <c r="D10" s="46"/>
      <c r="E10" s="46"/>
      <c r="F10" s="46"/>
      <c r="G10" s="46"/>
    </row>
    <row r="11" spans="1:11" ht="16.2" customHeight="1" x14ac:dyDescent="0.3"/>
    <row r="12" spans="1:11" s="7" customFormat="1" ht="22.8" customHeight="1" x14ac:dyDescent="0.3">
      <c r="A12" s="6" t="s">
        <v>10</v>
      </c>
      <c r="B12" s="6" t="s">
        <v>11</v>
      </c>
      <c r="C12" s="6" t="s">
        <v>62</v>
      </c>
      <c r="D12" s="6" t="s">
        <v>15</v>
      </c>
      <c r="E12" s="6" t="s">
        <v>63</v>
      </c>
      <c r="F12" s="6" t="s">
        <v>13</v>
      </c>
      <c r="G12" s="6" t="s">
        <v>14</v>
      </c>
    </row>
    <row r="13" spans="1:11" ht="22.8" hidden="1" customHeight="1" x14ac:dyDescent="0.3">
      <c r="A13" s="2">
        <v>1</v>
      </c>
      <c r="B13" s="25">
        <v>45971</v>
      </c>
      <c r="C13" s="2" t="s">
        <v>92</v>
      </c>
      <c r="D13" s="2">
        <v>1</v>
      </c>
      <c r="E13" s="50">
        <v>770</v>
      </c>
      <c r="F13" s="2">
        <f>E13*D13</f>
        <v>770</v>
      </c>
      <c r="G13" s="2"/>
      <c r="H13" s="1">
        <v>1</v>
      </c>
    </row>
    <row r="14" spans="1:11" ht="22.8" hidden="1" customHeight="1" x14ac:dyDescent="0.3">
      <c r="A14" s="2">
        <v>2</v>
      </c>
      <c r="B14" s="25">
        <v>45973</v>
      </c>
      <c r="C14" s="2" t="s">
        <v>92</v>
      </c>
      <c r="D14" s="2">
        <v>1</v>
      </c>
      <c r="E14" s="50">
        <f>763+40</f>
        <v>803</v>
      </c>
      <c r="F14" s="2">
        <f t="shared" ref="F14:F33" si="0">E14*D14</f>
        <v>803</v>
      </c>
      <c r="G14" s="2"/>
      <c r="H14" s="1">
        <v>1</v>
      </c>
    </row>
    <row r="15" spans="1:11" ht="22.8" hidden="1" customHeight="1" x14ac:dyDescent="0.3">
      <c r="A15" s="2">
        <v>3</v>
      </c>
      <c r="B15" s="25">
        <v>45973</v>
      </c>
      <c r="C15" s="2" t="s">
        <v>93</v>
      </c>
      <c r="D15" s="2">
        <v>1</v>
      </c>
      <c r="E15" s="50">
        <v>693</v>
      </c>
      <c r="F15" s="2">
        <f t="shared" si="0"/>
        <v>693</v>
      </c>
      <c r="G15" s="2"/>
      <c r="H15" s="1">
        <v>1</v>
      </c>
    </row>
    <row r="16" spans="1:11" ht="22.8" hidden="1" customHeight="1" x14ac:dyDescent="0.3">
      <c r="A16" s="2">
        <v>4</v>
      </c>
      <c r="B16" s="25">
        <v>45974</v>
      </c>
      <c r="C16" s="2" t="s">
        <v>91</v>
      </c>
      <c r="D16" s="2">
        <v>1</v>
      </c>
      <c r="E16" s="50">
        <v>554</v>
      </c>
      <c r="F16" s="2">
        <f t="shared" si="0"/>
        <v>554</v>
      </c>
      <c r="G16" s="2"/>
      <c r="H16" s="1">
        <v>1</v>
      </c>
      <c r="I16" s="1">
        <f>SUM(E13:E16)</f>
        <v>2820</v>
      </c>
      <c r="J16" s="1">
        <v>2820</v>
      </c>
      <c r="K16" s="1">
        <f>J16-I16</f>
        <v>0</v>
      </c>
    </row>
    <row r="17" spans="1:11" ht="22.8" hidden="1" customHeight="1" x14ac:dyDescent="0.3">
      <c r="A17" s="2">
        <v>1</v>
      </c>
      <c r="B17" s="25">
        <v>45974</v>
      </c>
      <c r="C17" s="2" t="s">
        <v>94</v>
      </c>
      <c r="D17" s="2">
        <v>1</v>
      </c>
      <c r="E17" s="51">
        <v>623</v>
      </c>
      <c r="F17" s="2">
        <f t="shared" si="0"/>
        <v>623</v>
      </c>
      <c r="G17" s="2"/>
      <c r="H17" s="1">
        <v>2</v>
      </c>
    </row>
    <row r="18" spans="1:11" ht="22.8" hidden="1" customHeight="1" x14ac:dyDescent="0.3">
      <c r="A18" s="2">
        <v>2</v>
      </c>
      <c r="B18" s="25">
        <v>45975</v>
      </c>
      <c r="C18" s="2" t="s">
        <v>93</v>
      </c>
      <c r="D18" s="2">
        <v>1</v>
      </c>
      <c r="E18" s="51">
        <v>637.5</v>
      </c>
      <c r="F18" s="2">
        <f t="shared" si="0"/>
        <v>637.5</v>
      </c>
      <c r="G18" s="2"/>
      <c r="H18" s="1">
        <v>2</v>
      </c>
      <c r="I18" s="49"/>
    </row>
    <row r="19" spans="1:11" ht="22.8" hidden="1" customHeight="1" x14ac:dyDescent="0.3">
      <c r="A19" s="2">
        <v>3</v>
      </c>
      <c r="B19" s="25">
        <v>45975</v>
      </c>
      <c r="C19" s="2" t="s">
        <v>91</v>
      </c>
      <c r="D19" s="2">
        <v>1</v>
      </c>
      <c r="E19" s="51">
        <v>568</v>
      </c>
      <c r="F19" s="2">
        <f t="shared" si="0"/>
        <v>568</v>
      </c>
      <c r="G19" s="2"/>
      <c r="H19" s="1">
        <v>2</v>
      </c>
      <c r="I19" s="1">
        <f>SUM(E17:E20)</f>
        <v>2680</v>
      </c>
    </row>
    <row r="20" spans="1:11" ht="22.8" hidden="1" customHeight="1" x14ac:dyDescent="0.3">
      <c r="A20" s="2">
        <v>4</v>
      </c>
      <c r="B20" s="25">
        <v>45978</v>
      </c>
      <c r="C20" s="2" t="s">
        <v>92</v>
      </c>
      <c r="D20" s="2">
        <v>1</v>
      </c>
      <c r="E20" s="51">
        <v>851.5</v>
      </c>
      <c r="F20" s="2">
        <f t="shared" si="0"/>
        <v>851.5</v>
      </c>
      <c r="G20" s="2"/>
      <c r="H20" s="1">
        <v>2</v>
      </c>
      <c r="J20" s="1">
        <v>2680</v>
      </c>
      <c r="K20" s="1">
        <f>J20-I19</f>
        <v>0</v>
      </c>
    </row>
    <row r="21" spans="1:11" ht="22.8" hidden="1" customHeight="1" x14ac:dyDescent="0.3">
      <c r="A21" s="2">
        <v>1</v>
      </c>
      <c r="B21" s="25">
        <v>45978</v>
      </c>
      <c r="C21" s="2" t="s">
        <v>93</v>
      </c>
      <c r="D21" s="2">
        <v>1</v>
      </c>
      <c r="E21" s="53">
        <f>651-93.46</f>
        <v>557.54</v>
      </c>
      <c r="F21" s="2">
        <f t="shared" si="0"/>
        <v>557.54</v>
      </c>
      <c r="G21" s="2"/>
      <c r="H21" s="1">
        <v>3</v>
      </c>
      <c r="I21" s="1">
        <f>E21+E22</f>
        <v>1246.54</v>
      </c>
    </row>
    <row r="22" spans="1:11" ht="22.8" hidden="1" customHeight="1" x14ac:dyDescent="0.3">
      <c r="A22" s="2">
        <v>2</v>
      </c>
      <c r="B22" s="25">
        <v>45981</v>
      </c>
      <c r="C22" s="2" t="s">
        <v>92</v>
      </c>
      <c r="D22" s="2">
        <v>1</v>
      </c>
      <c r="E22" s="50">
        <v>689</v>
      </c>
      <c r="F22" s="2">
        <f t="shared" si="0"/>
        <v>689</v>
      </c>
      <c r="G22" s="2"/>
      <c r="H22" s="1">
        <v>3</v>
      </c>
      <c r="J22" s="1">
        <v>1246.54</v>
      </c>
      <c r="K22" s="1">
        <f>I21-J22</f>
        <v>0</v>
      </c>
    </row>
    <row r="23" spans="1:11" ht="22.8" hidden="1" customHeight="1" x14ac:dyDescent="0.3">
      <c r="A23" s="2">
        <v>1</v>
      </c>
      <c r="B23" s="25">
        <v>45991</v>
      </c>
      <c r="C23" s="2" t="s">
        <v>93</v>
      </c>
      <c r="D23" s="2">
        <v>1</v>
      </c>
      <c r="E23" s="56">
        <v>533</v>
      </c>
      <c r="F23" s="2">
        <f t="shared" si="0"/>
        <v>533</v>
      </c>
      <c r="G23" s="2"/>
      <c r="H23" s="1">
        <v>4</v>
      </c>
    </row>
    <row r="24" spans="1:11" ht="22.8" hidden="1" customHeight="1" x14ac:dyDescent="0.3">
      <c r="A24" s="2">
        <v>2</v>
      </c>
      <c r="B24" s="25">
        <v>45992</v>
      </c>
      <c r="C24" s="2" t="s">
        <v>92</v>
      </c>
      <c r="D24" s="2">
        <v>1</v>
      </c>
      <c r="E24" s="56">
        <v>867</v>
      </c>
      <c r="F24" s="2">
        <f t="shared" si="0"/>
        <v>867</v>
      </c>
      <c r="G24" s="2"/>
      <c r="H24" s="1">
        <v>4</v>
      </c>
      <c r="I24" s="1">
        <v>1400</v>
      </c>
      <c r="J24" s="1">
        <f>SUM(E23:E25)</f>
        <v>2491.19</v>
      </c>
    </row>
    <row r="25" spans="1:11" ht="22.8" hidden="1" customHeight="1" x14ac:dyDescent="0.3">
      <c r="A25" s="2">
        <v>1</v>
      </c>
      <c r="B25" s="25">
        <v>45995</v>
      </c>
      <c r="C25" s="2" t="s">
        <v>92</v>
      </c>
      <c r="D25" s="2">
        <v>1</v>
      </c>
      <c r="E25" s="52">
        <v>1091.19</v>
      </c>
      <c r="F25" s="2">
        <f t="shared" si="0"/>
        <v>1091.19</v>
      </c>
      <c r="G25" s="2"/>
      <c r="H25" s="1">
        <v>5</v>
      </c>
    </row>
    <row r="26" spans="1:11" ht="22.8" hidden="1" customHeight="1" x14ac:dyDescent="0.3">
      <c r="A26" s="2">
        <v>2</v>
      </c>
      <c r="B26" s="25">
        <v>45997</v>
      </c>
      <c r="C26" s="2" t="s">
        <v>91</v>
      </c>
      <c r="D26" s="2">
        <v>1</v>
      </c>
      <c r="E26" s="52">
        <v>654</v>
      </c>
      <c r="F26" s="2">
        <f t="shared" ref="F26:F30" si="1">E26*D26</f>
        <v>654</v>
      </c>
      <c r="G26" s="2"/>
      <c r="H26" s="1">
        <v>5</v>
      </c>
    </row>
    <row r="27" spans="1:11" ht="22.8" hidden="1" customHeight="1" x14ac:dyDescent="0.3">
      <c r="A27" s="2">
        <v>3</v>
      </c>
      <c r="B27" s="25">
        <v>45997</v>
      </c>
      <c r="C27" s="2" t="s">
        <v>93</v>
      </c>
      <c r="D27" s="2">
        <v>1</v>
      </c>
      <c r="E27" s="52">
        <v>568</v>
      </c>
      <c r="F27" s="2">
        <f t="shared" si="1"/>
        <v>568</v>
      </c>
      <c r="G27" s="2"/>
      <c r="H27" s="1">
        <v>5</v>
      </c>
    </row>
    <row r="28" spans="1:11" ht="22.8" hidden="1" customHeight="1" x14ac:dyDescent="0.3">
      <c r="A28" s="2">
        <v>4</v>
      </c>
      <c r="B28" s="25">
        <v>45998</v>
      </c>
      <c r="C28" s="2" t="s">
        <v>94</v>
      </c>
      <c r="D28" s="2">
        <v>1</v>
      </c>
      <c r="E28" s="52">
        <v>629</v>
      </c>
      <c r="F28" s="2">
        <f t="shared" si="1"/>
        <v>629</v>
      </c>
      <c r="G28" s="2"/>
      <c r="H28" s="1">
        <v>5</v>
      </c>
    </row>
    <row r="29" spans="1:11" ht="22.8" hidden="1" customHeight="1" x14ac:dyDescent="0.3">
      <c r="A29" s="2">
        <v>5</v>
      </c>
      <c r="B29" s="25">
        <v>45998</v>
      </c>
      <c r="C29" s="2" t="s">
        <v>92</v>
      </c>
      <c r="D29" s="2">
        <v>1</v>
      </c>
      <c r="E29" s="52">
        <v>986</v>
      </c>
      <c r="F29" s="2">
        <f t="shared" si="1"/>
        <v>986</v>
      </c>
      <c r="G29" s="2"/>
      <c r="H29" s="1">
        <v>5</v>
      </c>
    </row>
    <row r="30" spans="1:11" ht="22.8" hidden="1" customHeight="1" x14ac:dyDescent="0.3">
      <c r="A30" s="2">
        <v>6</v>
      </c>
      <c r="B30" s="25">
        <v>45999</v>
      </c>
      <c r="C30" s="2" t="s">
        <v>91</v>
      </c>
      <c r="D30" s="2">
        <v>1</v>
      </c>
      <c r="E30" s="52">
        <v>546</v>
      </c>
      <c r="F30" s="2">
        <f t="shared" si="1"/>
        <v>546</v>
      </c>
      <c r="G30" s="2"/>
      <c r="H30" s="1">
        <v>5</v>
      </c>
    </row>
    <row r="31" spans="1:11" ht="22.8" hidden="1" customHeight="1" x14ac:dyDescent="0.3">
      <c r="A31" s="2">
        <v>7</v>
      </c>
      <c r="B31" s="25">
        <v>45999</v>
      </c>
      <c r="C31" s="2" t="s">
        <v>93</v>
      </c>
      <c r="D31" s="2">
        <v>1</v>
      </c>
      <c r="E31" s="52">
        <v>545.80999999999995</v>
      </c>
      <c r="F31" s="2">
        <f t="shared" si="0"/>
        <v>545.80999999999995</v>
      </c>
      <c r="G31" s="2"/>
      <c r="H31" s="1">
        <v>5</v>
      </c>
      <c r="I31" s="1">
        <f>SUM(E25:E31)</f>
        <v>5020</v>
      </c>
      <c r="J31" s="1">
        <v>5020</v>
      </c>
      <c r="K31" s="1">
        <f>J31-I31</f>
        <v>0</v>
      </c>
    </row>
    <row r="32" spans="1:11" ht="22.8" customHeight="1" x14ac:dyDescent="0.3">
      <c r="A32" s="2">
        <v>1</v>
      </c>
      <c r="B32" s="25">
        <v>46012</v>
      </c>
      <c r="C32" s="2" t="s">
        <v>92</v>
      </c>
      <c r="D32" s="2">
        <v>1</v>
      </c>
      <c r="E32" s="55">
        <v>896</v>
      </c>
      <c r="F32" s="2">
        <f t="shared" si="0"/>
        <v>896</v>
      </c>
      <c r="G32" s="2"/>
      <c r="H32" s="1">
        <v>6</v>
      </c>
    </row>
    <row r="33" spans="1:11" ht="22.8" customHeight="1" x14ac:dyDescent="0.3">
      <c r="A33" s="2">
        <v>2</v>
      </c>
      <c r="B33" s="25">
        <v>46012</v>
      </c>
      <c r="C33" s="2" t="s">
        <v>91</v>
      </c>
      <c r="D33" s="2">
        <v>1</v>
      </c>
      <c r="E33" s="55">
        <v>529</v>
      </c>
      <c r="F33" s="2">
        <f t="shared" si="0"/>
        <v>529</v>
      </c>
      <c r="G33" s="2"/>
      <c r="H33" s="1">
        <v>6</v>
      </c>
      <c r="I33" s="1">
        <f>SUM(E32:E33)</f>
        <v>1425</v>
      </c>
      <c r="J33" s="1">
        <v>1425</v>
      </c>
      <c r="K33" s="1">
        <f>I33-J33</f>
        <v>0</v>
      </c>
    </row>
    <row r="34" spans="1:11" s="4" customFormat="1" ht="22.8" customHeight="1" x14ac:dyDescent="0.3">
      <c r="A34" s="3"/>
      <c r="B34" s="6" t="s">
        <v>16</v>
      </c>
      <c r="C34" s="3"/>
      <c r="D34" s="6">
        <f>SUBTOTAL(9,D13:D33)</f>
        <v>2</v>
      </c>
      <c r="E34" s="3"/>
      <c r="F34" s="26">
        <f>SUBTOTAL(9,F13:F33)</f>
        <v>1425</v>
      </c>
      <c r="G34" s="3"/>
      <c r="I34" s="26">
        <f>SUM(I13:I33)</f>
        <v>14591.54</v>
      </c>
    </row>
    <row r="36" spans="1:11" x14ac:dyDescent="0.3">
      <c r="A36" s="1" t="s">
        <v>23</v>
      </c>
    </row>
    <row r="37" spans="1:11" x14ac:dyDescent="0.3">
      <c r="A37" s="1" t="s">
        <v>22</v>
      </c>
    </row>
    <row r="39" spans="1:11" s="8" customFormat="1" ht="15.6" x14ac:dyDescent="0.3">
      <c r="B39" s="41" t="s">
        <v>17</v>
      </c>
      <c r="C39" s="41"/>
      <c r="D39" s="20"/>
      <c r="E39" s="41" t="s">
        <v>18</v>
      </c>
      <c r="F39" s="41"/>
    </row>
    <row r="65" spans="1:8" ht="21" customHeight="1" x14ac:dyDescent="0.3">
      <c r="A65" s="47" t="s">
        <v>68</v>
      </c>
      <c r="B65" s="47"/>
      <c r="C65" s="47"/>
      <c r="D65" s="33"/>
      <c r="E65" s="48" t="s">
        <v>1</v>
      </c>
      <c r="F65" s="48"/>
      <c r="G65" s="48"/>
    </row>
    <row r="66" spans="1:8" ht="21" customHeight="1" x14ac:dyDescent="0.3">
      <c r="A66" s="42" t="s">
        <v>69</v>
      </c>
      <c r="B66" s="42"/>
      <c r="C66" s="42"/>
      <c r="D66" s="34"/>
      <c r="E66" s="43" t="s">
        <v>2</v>
      </c>
      <c r="F66" s="43"/>
      <c r="G66" s="43"/>
    </row>
    <row r="67" spans="1:8" ht="65.400000000000006" customHeight="1" x14ac:dyDescent="0.3">
      <c r="A67" s="44" t="s">
        <v>76</v>
      </c>
      <c r="B67" s="45"/>
      <c r="C67" s="45"/>
      <c r="D67" s="45"/>
      <c r="E67" s="45"/>
      <c r="F67" s="45"/>
      <c r="G67" s="45"/>
    </row>
    <row r="68" spans="1:8" ht="33.6" customHeight="1" x14ac:dyDescent="0.3">
      <c r="A68" s="46" t="s">
        <v>35</v>
      </c>
      <c r="B68" s="46"/>
      <c r="C68" s="46"/>
      <c r="D68" s="46"/>
      <c r="E68" s="46"/>
      <c r="F68" s="46"/>
      <c r="G68" s="46"/>
    </row>
    <row r="69" spans="1:8" s="4" customFormat="1" ht="22.2" customHeight="1" x14ac:dyDescent="0.3">
      <c r="A69" s="4" t="s">
        <v>3</v>
      </c>
      <c r="C69" s="4" t="s">
        <v>0</v>
      </c>
    </row>
    <row r="70" spans="1:8" ht="22.2" customHeight="1" x14ac:dyDescent="0.3">
      <c r="A70" s="1" t="s">
        <v>8</v>
      </c>
      <c r="B70" s="1" t="s">
        <v>86</v>
      </c>
      <c r="E70" s="16" t="s">
        <v>5</v>
      </c>
      <c r="F70" s="1" t="s">
        <v>87</v>
      </c>
    </row>
    <row r="71" spans="1:8" s="4" customFormat="1" ht="22.2" customHeight="1" x14ac:dyDescent="0.3">
      <c r="A71" s="4" t="s">
        <v>9</v>
      </c>
      <c r="C71" s="4" t="s">
        <v>67</v>
      </c>
    </row>
    <row r="72" spans="1:8" ht="22.2" customHeight="1" x14ac:dyDescent="0.3">
      <c r="A72" s="1" t="s">
        <v>8</v>
      </c>
      <c r="B72" s="1" t="s">
        <v>7</v>
      </c>
      <c r="E72" s="16" t="s">
        <v>5</v>
      </c>
      <c r="F72" s="1" t="s">
        <v>6</v>
      </c>
    </row>
    <row r="73" spans="1:8" ht="10.199999999999999" customHeight="1" x14ac:dyDescent="0.3"/>
    <row r="74" spans="1:8" ht="45.6" customHeight="1" x14ac:dyDescent="0.3">
      <c r="A74" s="46" t="s">
        <v>73</v>
      </c>
      <c r="B74" s="46"/>
      <c r="C74" s="46"/>
      <c r="D74" s="46"/>
      <c r="E74" s="46"/>
      <c r="F74" s="46"/>
      <c r="G74" s="46"/>
    </row>
    <row r="75" spans="1:8" ht="16.2" customHeight="1" x14ac:dyDescent="0.3"/>
    <row r="76" spans="1:8" s="35" customFormat="1" ht="22.8" customHeight="1" x14ac:dyDescent="0.3">
      <c r="A76" s="6" t="s">
        <v>10</v>
      </c>
      <c r="B76" s="6" t="s">
        <v>11</v>
      </c>
      <c r="C76" s="6" t="s">
        <v>62</v>
      </c>
      <c r="D76" s="6" t="s">
        <v>15</v>
      </c>
      <c r="E76" s="6" t="s">
        <v>63</v>
      </c>
      <c r="F76" s="6" t="s">
        <v>13</v>
      </c>
      <c r="G76" s="6" t="s">
        <v>14</v>
      </c>
    </row>
    <row r="77" spans="1:8" ht="22.8" customHeight="1" x14ac:dyDescent="0.3">
      <c r="A77" s="2">
        <v>1</v>
      </c>
      <c r="B77" s="25">
        <v>45975</v>
      </c>
      <c r="C77" s="2" t="s">
        <v>74</v>
      </c>
      <c r="D77" s="2">
        <v>1</v>
      </c>
      <c r="E77" s="2">
        <v>1099.5</v>
      </c>
      <c r="F77" s="2">
        <f>D77*E77</f>
        <v>1099.5</v>
      </c>
      <c r="G77" s="2"/>
      <c r="H77" s="1">
        <v>1</v>
      </c>
    </row>
    <row r="78" spans="1:8" s="4" customFormat="1" ht="22.8" customHeight="1" x14ac:dyDescent="0.3">
      <c r="A78" s="3"/>
      <c r="B78" s="6" t="s">
        <v>16</v>
      </c>
      <c r="C78" s="3"/>
      <c r="D78" s="6">
        <f>SUBTOTAL(9,D77:D77)</f>
        <v>1</v>
      </c>
      <c r="E78" s="3"/>
      <c r="F78" s="26">
        <f>SUBTOTAL(9,F77:F77)</f>
        <v>1099.5</v>
      </c>
      <c r="G78" s="3"/>
    </row>
    <row r="80" spans="1:8" x14ac:dyDescent="0.3">
      <c r="A80" s="1" t="s">
        <v>23</v>
      </c>
    </row>
    <row r="81" spans="1:6" x14ac:dyDescent="0.3">
      <c r="A81" s="1" t="s">
        <v>22</v>
      </c>
    </row>
    <row r="83" spans="1:6" s="8" customFormat="1" ht="15.6" x14ac:dyDescent="0.3">
      <c r="B83" s="41" t="s">
        <v>17</v>
      </c>
      <c r="C83" s="41"/>
      <c r="D83" s="32"/>
      <c r="E83" s="41" t="s">
        <v>18</v>
      </c>
      <c r="F83" s="41"/>
    </row>
    <row r="109" spans="1:7" ht="21" customHeight="1" x14ac:dyDescent="0.3">
      <c r="A109" s="47" t="s">
        <v>68</v>
      </c>
      <c r="B109" s="47"/>
      <c r="C109" s="47"/>
      <c r="D109" s="33"/>
      <c r="E109" s="48" t="s">
        <v>1</v>
      </c>
      <c r="F109" s="48"/>
      <c r="G109" s="48"/>
    </row>
    <row r="110" spans="1:7" ht="21" customHeight="1" x14ac:dyDescent="0.3">
      <c r="A110" s="42" t="s">
        <v>69</v>
      </c>
      <c r="B110" s="42"/>
      <c r="C110" s="42"/>
      <c r="D110" s="34"/>
      <c r="E110" s="43" t="s">
        <v>2</v>
      </c>
      <c r="F110" s="43"/>
      <c r="G110" s="43"/>
    </row>
    <row r="111" spans="1:7" ht="65.400000000000006" customHeight="1" x14ac:dyDescent="0.3">
      <c r="A111" s="44" t="s">
        <v>77</v>
      </c>
      <c r="B111" s="45"/>
      <c r="C111" s="45"/>
      <c r="D111" s="45"/>
      <c r="E111" s="45"/>
      <c r="F111" s="45"/>
      <c r="G111" s="45"/>
    </row>
    <row r="112" spans="1:7" ht="33.6" customHeight="1" x14ac:dyDescent="0.3">
      <c r="A112" s="46" t="s">
        <v>35</v>
      </c>
      <c r="B112" s="46"/>
      <c r="C112" s="46"/>
      <c r="D112" s="46"/>
      <c r="E112" s="46"/>
      <c r="F112" s="46"/>
      <c r="G112" s="46"/>
    </row>
    <row r="113" spans="1:8" s="4" customFormat="1" ht="22.2" customHeight="1" x14ac:dyDescent="0.3">
      <c r="A113" s="4" t="s">
        <v>3</v>
      </c>
      <c r="C113" s="4" t="s">
        <v>0</v>
      </c>
    </row>
    <row r="114" spans="1:8" ht="22.2" customHeight="1" x14ac:dyDescent="0.3">
      <c r="A114" s="1" t="s">
        <v>8</v>
      </c>
      <c r="B114" s="1" t="s">
        <v>86</v>
      </c>
      <c r="E114" s="16" t="s">
        <v>5</v>
      </c>
      <c r="F114" s="1" t="s">
        <v>87</v>
      </c>
    </row>
    <row r="115" spans="1:8" s="4" customFormat="1" ht="22.2" customHeight="1" x14ac:dyDescent="0.3">
      <c r="A115" s="4" t="s">
        <v>9</v>
      </c>
      <c r="C115" s="4" t="s">
        <v>67</v>
      </c>
    </row>
    <row r="116" spans="1:8" ht="22.2" customHeight="1" x14ac:dyDescent="0.3">
      <c r="A116" s="1" t="s">
        <v>8</v>
      </c>
      <c r="B116" s="1" t="s">
        <v>7</v>
      </c>
      <c r="E116" s="16" t="s">
        <v>5</v>
      </c>
      <c r="F116" s="1" t="s">
        <v>6</v>
      </c>
    </row>
    <row r="117" spans="1:8" ht="10.199999999999999" customHeight="1" x14ac:dyDescent="0.3"/>
    <row r="118" spans="1:8" ht="45.6" customHeight="1" x14ac:dyDescent="0.3">
      <c r="A118" s="46" t="s">
        <v>75</v>
      </c>
      <c r="B118" s="46"/>
      <c r="C118" s="46"/>
      <c r="D118" s="46"/>
      <c r="E118" s="46"/>
      <c r="F118" s="46"/>
      <c r="G118" s="46"/>
    </row>
    <row r="119" spans="1:8" ht="16.2" customHeight="1" x14ac:dyDescent="0.3"/>
    <row r="120" spans="1:8" s="35" customFormat="1" ht="22.8" customHeight="1" x14ac:dyDescent="0.3">
      <c r="A120" s="6" t="s">
        <v>10</v>
      </c>
      <c r="B120" s="6" t="s">
        <v>11</v>
      </c>
      <c r="C120" s="6" t="s">
        <v>62</v>
      </c>
      <c r="D120" s="6" t="s">
        <v>15</v>
      </c>
      <c r="E120" s="6" t="s">
        <v>63</v>
      </c>
      <c r="F120" s="6" t="s">
        <v>13</v>
      </c>
      <c r="G120" s="6" t="s">
        <v>14</v>
      </c>
    </row>
    <row r="121" spans="1:8" ht="22.8" customHeight="1" x14ac:dyDescent="0.3">
      <c r="A121" s="2">
        <v>1</v>
      </c>
      <c r="B121" s="25">
        <v>45979</v>
      </c>
      <c r="C121" s="2" t="s">
        <v>84</v>
      </c>
      <c r="D121" s="2">
        <v>1</v>
      </c>
      <c r="E121" s="2">
        <v>821.5</v>
      </c>
      <c r="F121" s="2">
        <f>D121*E121</f>
        <v>821.5</v>
      </c>
      <c r="G121" s="2"/>
      <c r="H121" s="1">
        <v>1</v>
      </c>
    </row>
    <row r="122" spans="1:8" s="4" customFormat="1" ht="22.8" customHeight="1" x14ac:dyDescent="0.3">
      <c r="A122" s="3"/>
      <c r="B122" s="6" t="s">
        <v>16</v>
      </c>
      <c r="C122" s="3"/>
      <c r="D122" s="6">
        <f>SUBTOTAL(9,D121:D121)</f>
        <v>1</v>
      </c>
      <c r="E122" s="3"/>
      <c r="F122" s="26">
        <f>SUBTOTAL(9,F121:F121)</f>
        <v>821.5</v>
      </c>
      <c r="G122" s="3"/>
    </row>
    <row r="124" spans="1:8" x14ac:dyDescent="0.3">
      <c r="A124" s="1" t="s">
        <v>23</v>
      </c>
    </row>
    <row r="125" spans="1:8" x14ac:dyDescent="0.3">
      <c r="A125" s="1" t="s">
        <v>22</v>
      </c>
    </row>
    <row r="127" spans="1:8" s="8" customFormat="1" ht="15.6" x14ac:dyDescent="0.3">
      <c r="B127" s="41" t="s">
        <v>17</v>
      </c>
      <c r="C127" s="41"/>
      <c r="D127" s="32"/>
      <c r="E127" s="41" t="s">
        <v>18</v>
      </c>
      <c r="F127" s="41"/>
    </row>
  </sheetData>
  <autoFilter ref="A12:I33">
    <filterColumn colId="7">
      <filters>
        <filter val="6"/>
      </filters>
    </filterColumn>
  </autoFilter>
  <mergeCells count="27">
    <mergeCell ref="B39:C39"/>
    <mergeCell ref="A10:G10"/>
    <mergeCell ref="A1:C1"/>
    <mergeCell ref="A2:C2"/>
    <mergeCell ref="E1:G1"/>
    <mergeCell ref="E2:G2"/>
    <mergeCell ref="A3:G3"/>
    <mergeCell ref="A4:G4"/>
    <mergeCell ref="E39:F39"/>
    <mergeCell ref="A65:C65"/>
    <mergeCell ref="E65:G65"/>
    <mergeCell ref="A66:C66"/>
    <mergeCell ref="E66:G66"/>
    <mergeCell ref="A67:G67"/>
    <mergeCell ref="A68:G68"/>
    <mergeCell ref="A74:G74"/>
    <mergeCell ref="B83:C83"/>
    <mergeCell ref="E83:F83"/>
    <mergeCell ref="A109:C109"/>
    <mergeCell ref="E109:G109"/>
    <mergeCell ref="B127:C127"/>
    <mergeCell ref="E127:F127"/>
    <mergeCell ref="A110:C110"/>
    <mergeCell ref="E110:G110"/>
    <mergeCell ref="A111:G111"/>
    <mergeCell ref="A112:G112"/>
    <mergeCell ref="A118:G118"/>
  </mergeCells>
  <pageMargins left="0.7" right="0.7" top="0.75" bottom="0.75" header="0.3" footer="0.3"/>
  <pageSetup scale="7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5"/>
  <sheetViews>
    <sheetView tabSelected="1" workbookViewId="0">
      <selection activeCell="N8" sqref="N8"/>
    </sheetView>
  </sheetViews>
  <sheetFormatPr defaultRowHeight="16.8" x14ac:dyDescent="0.3"/>
  <cols>
    <col min="1" max="1" width="8.88671875" style="1"/>
    <col min="2" max="2" width="14.88671875" style="27" customWidth="1"/>
    <col min="3" max="3" width="18.88671875" style="1" customWidth="1"/>
    <col min="4" max="4" width="13.88671875" style="1" customWidth="1"/>
    <col min="5" max="5" width="12.77734375" style="1" hidden="1" customWidth="1"/>
    <col min="6" max="6" width="9.33203125" style="1" customWidth="1"/>
    <col min="7" max="7" width="14.21875" style="1" customWidth="1"/>
    <col min="8" max="8" width="11" style="9" customWidth="1"/>
    <col min="9" max="9" width="15.33203125" style="9" customWidth="1"/>
    <col min="10" max="10" width="8.88671875" style="1"/>
    <col min="11" max="11" width="13.44140625" style="1" bestFit="1" customWidth="1"/>
    <col min="12" max="12" width="12" style="1" bestFit="1" customWidth="1"/>
    <col min="13" max="16384" width="8.88671875" style="1"/>
  </cols>
  <sheetData>
    <row r="1" spans="1:9" ht="21" customHeight="1" x14ac:dyDescent="0.3">
      <c r="A1" s="48" t="s">
        <v>1</v>
      </c>
      <c r="B1" s="48"/>
      <c r="C1" s="48"/>
      <c r="D1" s="48"/>
      <c r="E1" s="48"/>
      <c r="F1" s="48"/>
      <c r="G1" s="48"/>
      <c r="H1" s="48"/>
      <c r="I1" s="48"/>
    </row>
    <row r="2" spans="1:9" ht="21" customHeight="1" x14ac:dyDescent="0.3">
      <c r="A2" s="43" t="s">
        <v>2</v>
      </c>
      <c r="B2" s="43"/>
      <c r="C2" s="43"/>
      <c r="D2" s="43"/>
      <c r="E2" s="43"/>
      <c r="F2" s="43"/>
      <c r="G2" s="43"/>
      <c r="H2" s="43"/>
      <c r="I2" s="43"/>
    </row>
    <row r="3" spans="1:9" ht="65.400000000000006" customHeight="1" x14ac:dyDescent="0.3">
      <c r="A3" s="44" t="s">
        <v>107</v>
      </c>
      <c r="B3" s="45"/>
      <c r="C3" s="45"/>
      <c r="D3" s="45"/>
      <c r="E3" s="45"/>
      <c r="F3" s="45"/>
      <c r="G3" s="45"/>
      <c r="H3" s="45"/>
      <c r="I3" s="45"/>
    </row>
    <row r="4" spans="1:9" ht="37.799999999999997" customHeight="1" x14ac:dyDescent="0.3">
      <c r="A4" s="46" t="s">
        <v>36</v>
      </c>
      <c r="B4" s="46"/>
      <c r="C4" s="46"/>
      <c r="D4" s="46"/>
      <c r="E4" s="46"/>
      <c r="F4" s="46"/>
      <c r="G4" s="46"/>
      <c r="H4" s="46"/>
      <c r="I4" s="46"/>
    </row>
    <row r="5" spans="1:9" ht="18.600000000000001" customHeight="1" x14ac:dyDescent="0.3">
      <c r="A5" s="5" t="s">
        <v>108</v>
      </c>
    </row>
    <row r="6" spans="1:9" ht="18.600000000000001" customHeight="1" x14ac:dyDescent="0.3">
      <c r="A6" s="17" t="s">
        <v>109</v>
      </c>
    </row>
    <row r="7" spans="1:9" s="4" customFormat="1" ht="22.2" customHeight="1" x14ac:dyDescent="0.3">
      <c r="A7" s="4" t="s">
        <v>3</v>
      </c>
      <c r="B7" s="28"/>
      <c r="C7" s="4" t="s">
        <v>0</v>
      </c>
      <c r="H7" s="10"/>
      <c r="I7" s="10"/>
    </row>
    <row r="8" spans="1:9" ht="18" customHeight="1" x14ac:dyDescent="0.3">
      <c r="A8" s="1" t="s">
        <v>4</v>
      </c>
      <c r="B8" s="27" t="s">
        <v>30</v>
      </c>
      <c r="D8" s="16" t="s">
        <v>5</v>
      </c>
      <c r="E8" s="1" t="s">
        <v>29</v>
      </c>
      <c r="F8" s="1" t="s">
        <v>31</v>
      </c>
    </row>
    <row r="9" spans="1:9" ht="18" customHeight="1" x14ac:dyDescent="0.3">
      <c r="A9" s="1" t="s">
        <v>27</v>
      </c>
      <c r="B9" s="27" t="s">
        <v>32</v>
      </c>
    </row>
    <row r="10" spans="1:9" ht="18" customHeight="1" x14ac:dyDescent="0.3">
      <c r="A10" s="1" t="s">
        <v>28</v>
      </c>
      <c r="B10" s="29" t="s">
        <v>33</v>
      </c>
    </row>
    <row r="11" spans="1:9" s="4" customFormat="1" ht="22.2" customHeight="1" x14ac:dyDescent="0.3">
      <c r="A11" s="4" t="s">
        <v>9</v>
      </c>
      <c r="B11" s="28"/>
      <c r="C11" s="4" t="s">
        <v>95</v>
      </c>
      <c r="H11" s="10"/>
      <c r="I11" s="10"/>
    </row>
    <row r="12" spans="1:9" ht="16.2" customHeight="1" x14ac:dyDescent="0.3">
      <c r="A12" s="1" t="s">
        <v>110</v>
      </c>
      <c r="B12" s="27" t="s">
        <v>111</v>
      </c>
      <c r="D12" s="16" t="s">
        <v>5</v>
      </c>
      <c r="E12" s="1" t="s">
        <v>31</v>
      </c>
      <c r="F12" s="1" t="s">
        <v>31</v>
      </c>
    </row>
    <row r="13" spans="1:9" ht="16.2" customHeight="1" x14ac:dyDescent="0.3">
      <c r="A13" s="1" t="s">
        <v>27</v>
      </c>
      <c r="B13" s="27" t="s">
        <v>113</v>
      </c>
    </row>
    <row r="14" spans="1:9" ht="16.2" customHeight="1" x14ac:dyDescent="0.3">
      <c r="A14" s="1" t="s">
        <v>28</v>
      </c>
      <c r="B14" s="29" t="s">
        <v>112</v>
      </c>
    </row>
    <row r="15" spans="1:9" ht="9" customHeight="1" x14ac:dyDescent="0.3"/>
    <row r="16" spans="1:9" ht="37.200000000000003" customHeight="1" x14ac:dyDescent="0.3">
      <c r="A16" s="46" t="s">
        <v>114</v>
      </c>
      <c r="B16" s="46"/>
      <c r="C16" s="46"/>
      <c r="D16" s="46"/>
      <c r="E16" s="46"/>
      <c r="F16" s="46"/>
      <c r="G16" s="46"/>
      <c r="H16" s="46"/>
      <c r="I16" s="46"/>
    </row>
    <row r="17" spans="1:9" ht="16.2" customHeight="1" x14ac:dyDescent="0.3"/>
    <row r="18" spans="1:9" s="15" customFormat="1" ht="33.6" x14ac:dyDescent="0.3">
      <c r="A18" s="13" t="s">
        <v>10</v>
      </c>
      <c r="B18" s="30" t="s">
        <v>11</v>
      </c>
      <c r="C18" s="13" t="s">
        <v>25</v>
      </c>
      <c r="D18" s="13" t="s">
        <v>62</v>
      </c>
      <c r="E18" s="13" t="s">
        <v>19</v>
      </c>
      <c r="F18" s="18" t="s">
        <v>15</v>
      </c>
      <c r="G18" s="18" t="s">
        <v>34</v>
      </c>
      <c r="H18" s="14" t="s">
        <v>20</v>
      </c>
      <c r="I18" s="14" t="s">
        <v>21</v>
      </c>
    </row>
    <row r="19" spans="1:9" ht="21.6" customHeight="1" x14ac:dyDescent="0.3">
      <c r="A19" s="2">
        <v>1</v>
      </c>
      <c r="B19" s="25">
        <f>'BBGN Minh An'!B13</f>
        <v>45971</v>
      </c>
      <c r="C19" s="2" t="s">
        <v>64</v>
      </c>
      <c r="D19" s="2" t="str">
        <f>'BBGN Minh An'!C13</f>
        <v>NB - 9798</v>
      </c>
      <c r="E19" s="2">
        <f>'BBGN Minh An'!E13</f>
        <v>770</v>
      </c>
      <c r="F19" s="2">
        <v>1</v>
      </c>
      <c r="G19" s="2">
        <f>'BBGN Minh An'!F13</f>
        <v>770</v>
      </c>
      <c r="H19" s="11">
        <v>208000</v>
      </c>
      <c r="I19" s="11">
        <f>G19*H19</f>
        <v>160160000</v>
      </c>
    </row>
    <row r="20" spans="1:9" ht="21.6" customHeight="1" x14ac:dyDescent="0.3">
      <c r="A20" s="2">
        <v>2</v>
      </c>
      <c r="B20" s="25">
        <f>'BBGN Minh An'!B14</f>
        <v>45973</v>
      </c>
      <c r="C20" s="2" t="s">
        <v>64</v>
      </c>
      <c r="D20" s="2" t="str">
        <f>'BBGN Minh An'!C14</f>
        <v>NB - 9798</v>
      </c>
      <c r="E20" s="2"/>
      <c r="F20" s="2">
        <v>1</v>
      </c>
      <c r="G20" s="2">
        <f>'BBGN Minh An'!F14</f>
        <v>803</v>
      </c>
      <c r="H20" s="11">
        <v>208000</v>
      </c>
      <c r="I20" s="11">
        <f t="shared" ref="I20:I22" si="0">G20*H20</f>
        <v>167024000</v>
      </c>
    </row>
    <row r="21" spans="1:9" ht="21.6" customHeight="1" x14ac:dyDescent="0.3">
      <c r="A21" s="2">
        <v>3</v>
      </c>
      <c r="B21" s="25">
        <f>'BBGN Minh An'!B15</f>
        <v>45973</v>
      </c>
      <c r="C21" s="2" t="s">
        <v>64</v>
      </c>
      <c r="D21" s="2" t="str">
        <f>'BBGN Minh An'!C15</f>
        <v>HD - 3969</v>
      </c>
      <c r="E21" s="2"/>
      <c r="F21" s="2">
        <v>1</v>
      </c>
      <c r="G21" s="2">
        <f>'BBGN Minh An'!F15</f>
        <v>693</v>
      </c>
      <c r="H21" s="11">
        <v>208000</v>
      </c>
      <c r="I21" s="11">
        <f t="shared" si="0"/>
        <v>144144000</v>
      </c>
    </row>
    <row r="22" spans="1:9" ht="21.6" customHeight="1" x14ac:dyDescent="0.3">
      <c r="A22" s="2">
        <v>4</v>
      </c>
      <c r="B22" s="25">
        <f>'BBGN Minh An'!B16</f>
        <v>45974</v>
      </c>
      <c r="C22" s="2" t="s">
        <v>64</v>
      </c>
      <c r="D22" s="2" t="str">
        <f>'BBGN Minh An'!C16</f>
        <v>NB - 6672</v>
      </c>
      <c r="E22" s="2"/>
      <c r="F22" s="2">
        <v>1</v>
      </c>
      <c r="G22" s="2">
        <f>'BBGN Minh An'!F16</f>
        <v>554</v>
      </c>
      <c r="H22" s="11">
        <v>208000</v>
      </c>
      <c r="I22" s="11">
        <f t="shared" si="0"/>
        <v>115232000</v>
      </c>
    </row>
    <row r="23" spans="1:9" s="4" customFormat="1" ht="21.6" customHeight="1" x14ac:dyDescent="0.3">
      <c r="A23" s="3"/>
      <c r="B23" s="31" t="s">
        <v>16</v>
      </c>
      <c r="C23" s="3"/>
      <c r="D23" s="3"/>
      <c r="E23" s="3"/>
      <c r="F23" s="6">
        <f>SUM(F19:F22)</f>
        <v>4</v>
      </c>
      <c r="G23" s="26">
        <f>SUM(G19:G22)</f>
        <v>2820</v>
      </c>
      <c r="H23" s="12"/>
      <c r="I23" s="12">
        <f>SUM(I19:I22)</f>
        <v>586560000</v>
      </c>
    </row>
    <row r="25" spans="1:9" x14ac:dyDescent="0.3">
      <c r="A25" s="1" t="s">
        <v>65</v>
      </c>
    </row>
    <row r="26" spans="1:9" x14ac:dyDescent="0.3">
      <c r="A26" s="1" t="s">
        <v>24</v>
      </c>
    </row>
    <row r="27" spans="1:9" x14ac:dyDescent="0.3">
      <c r="A27" s="1" t="s">
        <v>26</v>
      </c>
    </row>
    <row r="29" spans="1:9" s="8" customFormat="1" ht="15.6" x14ac:dyDescent="0.3">
      <c r="B29" s="41" t="s">
        <v>17</v>
      </c>
      <c r="C29" s="41"/>
      <c r="D29" s="19"/>
      <c r="G29" s="41" t="s">
        <v>18</v>
      </c>
      <c r="H29" s="41"/>
      <c r="I29" s="19"/>
    </row>
    <row r="59" spans="1:9" ht="21" customHeight="1" x14ac:dyDescent="0.3">
      <c r="A59" s="48" t="s">
        <v>1</v>
      </c>
      <c r="B59" s="48"/>
      <c r="C59" s="48"/>
      <c r="D59" s="48"/>
      <c r="E59" s="48"/>
      <c r="F59" s="48"/>
      <c r="G59" s="48"/>
      <c r="H59" s="48"/>
      <c r="I59" s="48"/>
    </row>
    <row r="60" spans="1:9" ht="21" customHeight="1" x14ac:dyDescent="0.3">
      <c r="A60" s="43" t="s">
        <v>2</v>
      </c>
      <c r="B60" s="43"/>
      <c r="C60" s="43"/>
      <c r="D60" s="43"/>
      <c r="E60" s="43"/>
      <c r="F60" s="43"/>
      <c r="G60" s="43"/>
      <c r="H60" s="43"/>
      <c r="I60" s="43"/>
    </row>
    <row r="61" spans="1:9" ht="65.400000000000006" customHeight="1" x14ac:dyDescent="0.3">
      <c r="A61" s="44" t="s">
        <v>80</v>
      </c>
      <c r="B61" s="45"/>
      <c r="C61" s="45"/>
      <c r="D61" s="45"/>
      <c r="E61" s="45"/>
      <c r="F61" s="45"/>
      <c r="G61" s="45"/>
      <c r="H61" s="45"/>
      <c r="I61" s="45"/>
    </row>
    <row r="62" spans="1:9" ht="37.799999999999997" customHeight="1" x14ac:dyDescent="0.3">
      <c r="A62" s="46" t="s">
        <v>36</v>
      </c>
      <c r="B62" s="46"/>
      <c r="C62" s="46"/>
      <c r="D62" s="46"/>
      <c r="E62" s="46"/>
      <c r="F62" s="46"/>
      <c r="G62" s="46"/>
      <c r="H62" s="46"/>
      <c r="I62" s="46"/>
    </row>
    <row r="63" spans="1:9" ht="18.600000000000001" customHeight="1" x14ac:dyDescent="0.3">
      <c r="A63" s="5" t="s">
        <v>81</v>
      </c>
    </row>
    <row r="64" spans="1:9" ht="18.600000000000001" customHeight="1" x14ac:dyDescent="0.3">
      <c r="A64" s="17" t="s">
        <v>78</v>
      </c>
    </row>
    <row r="65" spans="1:9" s="4" customFormat="1" ht="22.2" customHeight="1" x14ac:dyDescent="0.3">
      <c r="A65" s="4" t="s">
        <v>3</v>
      </c>
      <c r="B65" s="28"/>
      <c r="C65" s="4" t="s">
        <v>0</v>
      </c>
      <c r="H65" s="10"/>
      <c r="I65" s="10"/>
    </row>
    <row r="66" spans="1:9" ht="18" customHeight="1" x14ac:dyDescent="0.3">
      <c r="A66" s="1" t="s">
        <v>4</v>
      </c>
      <c r="B66" s="27" t="s">
        <v>30</v>
      </c>
      <c r="D66" s="16" t="s">
        <v>5</v>
      </c>
      <c r="E66" s="1" t="s">
        <v>29</v>
      </c>
      <c r="F66" s="1" t="s">
        <v>31</v>
      </c>
    </row>
    <row r="67" spans="1:9" ht="18" customHeight="1" x14ac:dyDescent="0.3">
      <c r="A67" s="1" t="s">
        <v>27</v>
      </c>
      <c r="B67" s="27" t="s">
        <v>32</v>
      </c>
    </row>
    <row r="68" spans="1:9" ht="18" customHeight="1" x14ac:dyDescent="0.3">
      <c r="A68" s="1" t="s">
        <v>28</v>
      </c>
      <c r="B68" s="29" t="s">
        <v>33</v>
      </c>
    </row>
    <row r="69" spans="1:9" s="4" customFormat="1" ht="22.2" customHeight="1" x14ac:dyDescent="0.3">
      <c r="A69" s="4" t="s">
        <v>9</v>
      </c>
      <c r="B69" s="28"/>
      <c r="C69" s="4" t="s">
        <v>67</v>
      </c>
      <c r="H69" s="10"/>
      <c r="I69" s="10"/>
    </row>
    <row r="70" spans="1:9" ht="16.2" customHeight="1" x14ac:dyDescent="0.3">
      <c r="A70" s="1" t="s">
        <v>4</v>
      </c>
      <c r="B70" s="27" t="s">
        <v>70</v>
      </c>
      <c r="D70" s="16" t="s">
        <v>5</v>
      </c>
      <c r="E70" s="1" t="s">
        <v>31</v>
      </c>
      <c r="F70" s="1" t="s">
        <v>31</v>
      </c>
    </row>
    <row r="71" spans="1:9" ht="16.2" customHeight="1" x14ac:dyDescent="0.3">
      <c r="A71" s="1" t="s">
        <v>27</v>
      </c>
      <c r="B71" s="27" t="s">
        <v>71</v>
      </c>
    </row>
    <row r="72" spans="1:9" ht="16.2" customHeight="1" x14ac:dyDescent="0.3">
      <c r="A72" s="1" t="s">
        <v>28</v>
      </c>
      <c r="B72" s="29" t="s">
        <v>72</v>
      </c>
    </row>
    <row r="73" spans="1:9" ht="9" customHeight="1" x14ac:dyDescent="0.3"/>
    <row r="74" spans="1:9" ht="37.200000000000003" customHeight="1" x14ac:dyDescent="0.3">
      <c r="A74" s="46" t="s">
        <v>79</v>
      </c>
      <c r="B74" s="46"/>
      <c r="C74" s="46"/>
      <c r="D74" s="46"/>
      <c r="E74" s="46"/>
      <c r="F74" s="46"/>
      <c r="G74" s="46"/>
      <c r="H74" s="46"/>
      <c r="I74" s="46"/>
    </row>
    <row r="75" spans="1:9" ht="16.2" customHeight="1" x14ac:dyDescent="0.3"/>
    <row r="76" spans="1:9" s="15" customFormat="1" ht="33.6" x14ac:dyDescent="0.3">
      <c r="A76" s="13" t="s">
        <v>10</v>
      </c>
      <c r="B76" s="30" t="s">
        <v>11</v>
      </c>
      <c r="C76" s="13" t="s">
        <v>25</v>
      </c>
      <c r="D76" s="13" t="s">
        <v>62</v>
      </c>
      <c r="E76" s="13" t="s">
        <v>19</v>
      </c>
      <c r="F76" s="18" t="s">
        <v>15</v>
      </c>
      <c r="G76" s="18" t="s">
        <v>34</v>
      </c>
      <c r="H76" s="14" t="s">
        <v>20</v>
      </c>
      <c r="I76" s="14" t="s">
        <v>21</v>
      </c>
    </row>
    <row r="77" spans="1:9" ht="21.6" customHeight="1" x14ac:dyDescent="0.3">
      <c r="A77" s="2">
        <v>1</v>
      </c>
      <c r="B77" s="25">
        <f>'BBGN Minh An'!B77</f>
        <v>45975</v>
      </c>
      <c r="C77" s="2" t="s">
        <v>64</v>
      </c>
      <c r="D77" s="2" t="str">
        <f>'BBGN Minh An'!C77</f>
        <v>NB-8912</v>
      </c>
      <c r="E77" s="2">
        <f>'BBGN Minh An'!E69</f>
        <v>0</v>
      </c>
      <c r="F77" s="2">
        <v>1</v>
      </c>
      <c r="G77" s="36">
        <f>'BBGN Minh An'!F78</f>
        <v>1099.5</v>
      </c>
      <c r="H77" s="11">
        <v>205000</v>
      </c>
      <c r="I77" s="11">
        <f>G77*H77</f>
        <v>225397500</v>
      </c>
    </row>
    <row r="78" spans="1:9" ht="21.6" hidden="1" customHeight="1" x14ac:dyDescent="0.3">
      <c r="A78" s="2"/>
      <c r="B78" s="25"/>
      <c r="C78" s="2"/>
      <c r="D78" s="2"/>
      <c r="E78" s="2"/>
      <c r="F78" s="2"/>
      <c r="G78" s="2"/>
      <c r="H78" s="11"/>
      <c r="I78" s="11">
        <f t="shared" ref="I78:I80" si="1">G78*H78</f>
        <v>0</v>
      </c>
    </row>
    <row r="79" spans="1:9" ht="21.6" hidden="1" customHeight="1" x14ac:dyDescent="0.3">
      <c r="A79" s="2"/>
      <c r="B79" s="25"/>
      <c r="C79" s="2"/>
      <c r="D79" s="2"/>
      <c r="E79" s="2"/>
      <c r="F79" s="2"/>
      <c r="G79" s="2"/>
      <c r="H79" s="11"/>
      <c r="I79" s="11">
        <f t="shared" si="1"/>
        <v>0</v>
      </c>
    </row>
    <row r="80" spans="1:9" ht="21.6" hidden="1" customHeight="1" x14ac:dyDescent="0.3">
      <c r="A80" s="2"/>
      <c r="B80" s="25"/>
      <c r="C80" s="2"/>
      <c r="D80" s="2"/>
      <c r="E80" s="2"/>
      <c r="F80" s="2"/>
      <c r="G80" s="2"/>
      <c r="H80" s="11"/>
      <c r="I80" s="11">
        <f t="shared" si="1"/>
        <v>0</v>
      </c>
    </row>
    <row r="81" spans="1:9" s="4" customFormat="1" ht="21.6" customHeight="1" x14ac:dyDescent="0.3">
      <c r="A81" s="3"/>
      <c r="B81" s="31" t="s">
        <v>16</v>
      </c>
      <c r="C81" s="3"/>
      <c r="D81" s="3"/>
      <c r="E81" s="3"/>
      <c r="F81" s="6">
        <f>SUM(F77:F80)</f>
        <v>1</v>
      </c>
      <c r="G81" s="26">
        <f>SUM(G77:G80)</f>
        <v>1099.5</v>
      </c>
      <c r="H81" s="12"/>
      <c r="I81" s="12">
        <f>SUM(I77:I80)</f>
        <v>225397500</v>
      </c>
    </row>
    <row r="83" spans="1:9" x14ac:dyDescent="0.3">
      <c r="A83" s="1" t="s">
        <v>65</v>
      </c>
    </row>
    <row r="84" spans="1:9" x14ac:dyDescent="0.3">
      <c r="A84" s="1" t="s">
        <v>24</v>
      </c>
    </row>
    <row r="85" spans="1:9" x14ac:dyDescent="0.3">
      <c r="A85" s="1" t="s">
        <v>26</v>
      </c>
    </row>
    <row r="87" spans="1:9" s="8" customFormat="1" ht="15.6" x14ac:dyDescent="0.3">
      <c r="B87" s="41" t="s">
        <v>17</v>
      </c>
      <c r="C87" s="41"/>
      <c r="D87" s="19"/>
      <c r="G87" s="41" t="s">
        <v>18</v>
      </c>
      <c r="H87" s="41"/>
      <c r="I87" s="19"/>
    </row>
    <row r="117" spans="1:9" ht="21" customHeight="1" x14ac:dyDescent="0.3">
      <c r="A117" s="48" t="s">
        <v>1</v>
      </c>
      <c r="B117" s="48"/>
      <c r="C117" s="48"/>
      <c r="D117" s="48"/>
      <c r="E117" s="48"/>
      <c r="F117" s="48"/>
      <c r="G117" s="48"/>
      <c r="H117" s="48"/>
      <c r="I117" s="48"/>
    </row>
    <row r="118" spans="1:9" ht="21" customHeight="1" x14ac:dyDescent="0.3">
      <c r="A118" s="43" t="s">
        <v>2</v>
      </c>
      <c r="B118" s="43"/>
      <c r="C118" s="43"/>
      <c r="D118" s="43"/>
      <c r="E118" s="43"/>
      <c r="F118" s="43"/>
      <c r="G118" s="43"/>
      <c r="H118" s="43"/>
      <c r="I118" s="43"/>
    </row>
    <row r="119" spans="1:9" ht="65.400000000000006" customHeight="1" x14ac:dyDescent="0.3">
      <c r="A119" s="44" t="s">
        <v>82</v>
      </c>
      <c r="B119" s="45"/>
      <c r="C119" s="45"/>
      <c r="D119" s="45"/>
      <c r="E119" s="45"/>
      <c r="F119" s="45"/>
      <c r="G119" s="45"/>
      <c r="H119" s="45"/>
      <c r="I119" s="45"/>
    </row>
    <row r="120" spans="1:9" ht="37.799999999999997" customHeight="1" x14ac:dyDescent="0.3">
      <c r="A120" s="46" t="s">
        <v>36</v>
      </c>
      <c r="B120" s="46"/>
      <c r="C120" s="46"/>
      <c r="D120" s="46"/>
      <c r="E120" s="46"/>
      <c r="F120" s="46"/>
      <c r="G120" s="46"/>
      <c r="H120" s="46"/>
      <c r="I120" s="46"/>
    </row>
    <row r="121" spans="1:9" ht="18.600000000000001" customHeight="1" x14ac:dyDescent="0.3">
      <c r="A121" s="5" t="s">
        <v>83</v>
      </c>
    </row>
    <row r="122" spans="1:9" ht="18.600000000000001" customHeight="1" x14ac:dyDescent="0.3">
      <c r="A122" s="17" t="s">
        <v>85</v>
      </c>
    </row>
    <row r="123" spans="1:9" s="4" customFormat="1" ht="22.2" customHeight="1" x14ac:dyDescent="0.3">
      <c r="A123" s="4" t="s">
        <v>3</v>
      </c>
      <c r="B123" s="28"/>
      <c r="C123" s="4" t="s">
        <v>0</v>
      </c>
      <c r="H123" s="10"/>
      <c r="I123" s="10"/>
    </row>
    <row r="124" spans="1:9" ht="18" customHeight="1" x14ac:dyDescent="0.3">
      <c r="A124" s="1" t="s">
        <v>4</v>
      </c>
      <c r="B124" s="27" t="s">
        <v>30</v>
      </c>
      <c r="D124" s="16" t="s">
        <v>5</v>
      </c>
      <c r="E124" s="1" t="s">
        <v>29</v>
      </c>
      <c r="F124" s="1" t="s">
        <v>31</v>
      </c>
    </row>
    <row r="125" spans="1:9" ht="18" customHeight="1" x14ac:dyDescent="0.3">
      <c r="A125" s="1" t="s">
        <v>27</v>
      </c>
      <c r="B125" s="27" t="s">
        <v>32</v>
      </c>
    </row>
    <row r="126" spans="1:9" ht="18" customHeight="1" x14ac:dyDescent="0.3">
      <c r="A126" s="1" t="s">
        <v>28</v>
      </c>
      <c r="B126" s="29" t="s">
        <v>33</v>
      </c>
    </row>
    <row r="127" spans="1:9" s="4" customFormat="1" ht="22.2" customHeight="1" x14ac:dyDescent="0.3">
      <c r="A127" s="4" t="s">
        <v>9</v>
      </c>
      <c r="B127" s="28"/>
      <c r="C127" s="4" t="s">
        <v>67</v>
      </c>
      <c r="H127" s="10"/>
      <c r="I127" s="10"/>
    </row>
    <row r="128" spans="1:9" ht="16.2" customHeight="1" x14ac:dyDescent="0.3">
      <c r="A128" s="1" t="s">
        <v>4</v>
      </c>
      <c r="B128" s="27" t="s">
        <v>70</v>
      </c>
      <c r="D128" s="16" t="s">
        <v>5</v>
      </c>
      <c r="E128" s="1" t="s">
        <v>31</v>
      </c>
      <c r="F128" s="1" t="s">
        <v>31</v>
      </c>
    </row>
    <row r="129" spans="1:12" ht="16.2" customHeight="1" x14ac:dyDescent="0.3">
      <c r="A129" s="1" t="s">
        <v>27</v>
      </c>
      <c r="B129" s="27" t="s">
        <v>71</v>
      </c>
    </row>
    <row r="130" spans="1:12" ht="16.2" customHeight="1" x14ac:dyDescent="0.3">
      <c r="A130" s="1" t="s">
        <v>28</v>
      </c>
      <c r="B130" s="29" t="s">
        <v>72</v>
      </c>
    </row>
    <row r="131" spans="1:12" ht="9" customHeight="1" x14ac:dyDescent="0.3"/>
    <row r="132" spans="1:12" ht="37.200000000000003" customHeight="1" x14ac:dyDescent="0.3">
      <c r="A132" s="46" t="s">
        <v>79</v>
      </c>
      <c r="B132" s="46"/>
      <c r="C132" s="46"/>
      <c r="D132" s="46"/>
      <c r="E132" s="46"/>
      <c r="F132" s="46"/>
      <c r="G132" s="46"/>
      <c r="H132" s="46"/>
      <c r="I132" s="46"/>
    </row>
    <row r="133" spans="1:12" ht="16.2" customHeight="1" x14ac:dyDescent="0.3"/>
    <row r="134" spans="1:12" s="15" customFormat="1" ht="33.6" x14ac:dyDescent="0.3">
      <c r="A134" s="13" t="s">
        <v>10</v>
      </c>
      <c r="B134" s="30" t="s">
        <v>11</v>
      </c>
      <c r="C134" s="13" t="s">
        <v>25</v>
      </c>
      <c r="D134" s="13" t="s">
        <v>62</v>
      </c>
      <c r="E134" s="13" t="s">
        <v>19</v>
      </c>
      <c r="F134" s="18" t="s">
        <v>15</v>
      </c>
      <c r="G134" s="18" t="s">
        <v>34</v>
      </c>
      <c r="H134" s="14" t="s">
        <v>20</v>
      </c>
      <c r="I134" s="14" t="s">
        <v>21</v>
      </c>
    </row>
    <row r="135" spans="1:12" ht="21.6" customHeight="1" x14ac:dyDescent="0.3">
      <c r="A135" s="2">
        <v>1</v>
      </c>
      <c r="B135" s="25">
        <f>'BBGN Minh An'!B121</f>
        <v>45979</v>
      </c>
      <c r="C135" s="2" t="s">
        <v>64</v>
      </c>
      <c r="D135" s="2" t="str">
        <f>'BBGN Minh An'!C121</f>
        <v>NĐ-3265</v>
      </c>
      <c r="E135" s="2">
        <f>'BBGN Minh An'!E107</f>
        <v>0</v>
      </c>
      <c r="F135" s="2">
        <v>1</v>
      </c>
      <c r="G135" s="36">
        <f>'BBGN Minh An'!F122</f>
        <v>821.5</v>
      </c>
      <c r="H135" s="11">
        <v>205000</v>
      </c>
      <c r="I135" s="11">
        <f>G135*H135</f>
        <v>168407500</v>
      </c>
    </row>
    <row r="136" spans="1:12" ht="21.6" hidden="1" customHeight="1" x14ac:dyDescent="0.3">
      <c r="A136" s="2"/>
      <c r="B136" s="25"/>
      <c r="C136" s="2"/>
      <c r="D136" s="2"/>
      <c r="E136" s="2"/>
      <c r="F136" s="2"/>
      <c r="G136" s="2"/>
      <c r="H136" s="11"/>
      <c r="I136" s="11">
        <f t="shared" ref="I136:I138" si="2">G136*H136</f>
        <v>0</v>
      </c>
    </row>
    <row r="137" spans="1:12" ht="21.6" hidden="1" customHeight="1" x14ac:dyDescent="0.3">
      <c r="A137" s="2"/>
      <c r="B137" s="25"/>
      <c r="C137" s="2"/>
      <c r="D137" s="2"/>
      <c r="E137" s="2"/>
      <c r="F137" s="2"/>
      <c r="G137" s="2"/>
      <c r="H137" s="11"/>
      <c r="I137" s="11">
        <f t="shared" si="2"/>
        <v>0</v>
      </c>
    </row>
    <row r="138" spans="1:12" ht="21.6" hidden="1" customHeight="1" x14ac:dyDescent="0.3">
      <c r="A138" s="2"/>
      <c r="B138" s="25"/>
      <c r="C138" s="2"/>
      <c r="D138" s="2"/>
      <c r="E138" s="2"/>
      <c r="F138" s="2"/>
      <c r="G138" s="2"/>
      <c r="H138" s="11"/>
      <c r="I138" s="11">
        <f t="shared" si="2"/>
        <v>0</v>
      </c>
    </row>
    <row r="139" spans="1:12" s="4" customFormat="1" ht="21.6" customHeight="1" x14ac:dyDescent="0.3">
      <c r="A139" s="3"/>
      <c r="B139" s="31" t="s">
        <v>16</v>
      </c>
      <c r="C139" s="3"/>
      <c r="D139" s="3"/>
      <c r="E139" s="3"/>
      <c r="F139" s="6">
        <f>SUM(F135:F138)</f>
        <v>1</v>
      </c>
      <c r="G139" s="26">
        <f>SUM(G135:G138)</f>
        <v>821.5</v>
      </c>
      <c r="H139" s="12"/>
      <c r="I139" s="12">
        <f>SUM(I135:I138)</f>
        <v>168407500</v>
      </c>
      <c r="K139" s="10">
        <f>I139+I81+I23</f>
        <v>980365000</v>
      </c>
      <c r="L139" s="4">
        <v>543250000</v>
      </c>
    </row>
    <row r="141" spans="1:12" x14ac:dyDescent="0.3">
      <c r="A141" s="1" t="s">
        <v>65</v>
      </c>
    </row>
    <row r="142" spans="1:12" x14ac:dyDescent="0.3">
      <c r="A142" s="1" t="s">
        <v>24</v>
      </c>
    </row>
    <row r="143" spans="1:12" x14ac:dyDescent="0.3">
      <c r="A143" s="1" t="s">
        <v>26</v>
      </c>
    </row>
    <row r="145" spans="2:9" s="8" customFormat="1" ht="15.6" x14ac:dyDescent="0.3">
      <c r="B145" s="41" t="s">
        <v>17</v>
      </c>
      <c r="C145" s="41"/>
      <c r="D145" s="19"/>
      <c r="G145" s="41" t="s">
        <v>18</v>
      </c>
      <c r="H145" s="41"/>
      <c r="I145" s="19"/>
    </row>
  </sheetData>
  <mergeCells count="21">
    <mergeCell ref="A1:I1"/>
    <mergeCell ref="A2:I2"/>
    <mergeCell ref="B29:C29"/>
    <mergeCell ref="G29:H29"/>
    <mergeCell ref="A3:I3"/>
    <mergeCell ref="A16:I16"/>
    <mergeCell ref="A4:I4"/>
    <mergeCell ref="A59:I59"/>
    <mergeCell ref="A60:I60"/>
    <mergeCell ref="A61:I61"/>
    <mergeCell ref="A62:I62"/>
    <mergeCell ref="A74:I74"/>
    <mergeCell ref="A120:I120"/>
    <mergeCell ref="A132:I132"/>
    <mergeCell ref="B145:C145"/>
    <mergeCell ref="G145:H145"/>
    <mergeCell ref="B87:C87"/>
    <mergeCell ref="G87:H87"/>
    <mergeCell ref="A117:I117"/>
    <mergeCell ref="A118:I118"/>
    <mergeCell ref="A119:I119"/>
  </mergeCells>
  <pageMargins left="0.7" right="0.7" top="0.75" bottom="0.75" header="0.3" footer="0.3"/>
  <pageSetup scale="8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5"/>
  <sheetViews>
    <sheetView workbookViewId="0">
      <selection activeCell="I33" sqref="I33"/>
    </sheetView>
  </sheetViews>
  <sheetFormatPr defaultRowHeight="16.8" x14ac:dyDescent="0.3"/>
  <cols>
    <col min="1" max="1" width="8.88671875" style="1"/>
    <col min="2" max="2" width="14.88671875" style="27" customWidth="1"/>
    <col min="3" max="3" width="18.88671875" style="1" customWidth="1"/>
    <col min="4" max="4" width="13.88671875" style="1" customWidth="1"/>
    <col min="5" max="5" width="12.77734375" style="1" hidden="1" customWidth="1"/>
    <col min="6" max="6" width="9.33203125" style="1" customWidth="1"/>
    <col min="7" max="7" width="14.21875" style="1" customWidth="1"/>
    <col min="8" max="8" width="11" style="9" customWidth="1"/>
    <col min="9" max="9" width="15.33203125" style="9" customWidth="1"/>
    <col min="10" max="10" width="8.88671875" style="1"/>
    <col min="11" max="11" width="13.44140625" style="1" bestFit="1" customWidth="1"/>
    <col min="12" max="12" width="12" style="1" bestFit="1" customWidth="1"/>
    <col min="13" max="16384" width="8.88671875" style="1"/>
  </cols>
  <sheetData>
    <row r="1" spans="1:9" ht="21" customHeight="1" x14ac:dyDescent="0.3">
      <c r="A1" s="48" t="s">
        <v>1</v>
      </c>
      <c r="B1" s="48"/>
      <c r="C1" s="48"/>
      <c r="D1" s="48"/>
      <c r="E1" s="48"/>
      <c r="F1" s="48"/>
      <c r="G1" s="48"/>
      <c r="H1" s="48"/>
      <c r="I1" s="48"/>
    </row>
    <row r="2" spans="1:9" ht="21" customHeight="1" x14ac:dyDescent="0.3">
      <c r="A2" s="43" t="s">
        <v>2</v>
      </c>
      <c r="B2" s="43"/>
      <c r="C2" s="43"/>
      <c r="D2" s="43"/>
      <c r="E2" s="43"/>
      <c r="F2" s="43"/>
      <c r="G2" s="43"/>
      <c r="H2" s="43"/>
      <c r="I2" s="43"/>
    </row>
    <row r="3" spans="1:9" ht="65.400000000000006" customHeight="1" x14ac:dyDescent="0.3">
      <c r="A3" s="44" t="s">
        <v>115</v>
      </c>
      <c r="B3" s="45"/>
      <c r="C3" s="45"/>
      <c r="D3" s="45"/>
      <c r="E3" s="45"/>
      <c r="F3" s="45"/>
      <c r="G3" s="45"/>
      <c r="H3" s="45"/>
      <c r="I3" s="45"/>
    </row>
    <row r="4" spans="1:9" ht="37.799999999999997" customHeight="1" x14ac:dyDescent="0.3">
      <c r="A4" s="46" t="s">
        <v>36</v>
      </c>
      <c r="B4" s="46"/>
      <c r="C4" s="46"/>
      <c r="D4" s="46"/>
      <c r="E4" s="46"/>
      <c r="F4" s="46"/>
      <c r="G4" s="46"/>
      <c r="H4" s="46"/>
      <c r="I4" s="46"/>
    </row>
    <row r="5" spans="1:9" ht="18.600000000000001" customHeight="1" x14ac:dyDescent="0.3">
      <c r="A5" s="5" t="s">
        <v>116</v>
      </c>
    </row>
    <row r="6" spans="1:9" ht="18.600000000000001" customHeight="1" x14ac:dyDescent="0.3">
      <c r="A6" s="17" t="s">
        <v>118</v>
      </c>
    </row>
    <row r="7" spans="1:9" s="4" customFormat="1" ht="22.2" customHeight="1" x14ac:dyDescent="0.3">
      <c r="A7" s="4" t="s">
        <v>3</v>
      </c>
      <c r="B7" s="28"/>
      <c r="C7" s="4" t="s">
        <v>0</v>
      </c>
      <c r="H7" s="10"/>
      <c r="I7" s="10"/>
    </row>
    <row r="8" spans="1:9" ht="18" customHeight="1" x14ac:dyDescent="0.3">
      <c r="A8" s="1" t="s">
        <v>4</v>
      </c>
      <c r="B8" s="27" t="s">
        <v>30</v>
      </c>
      <c r="D8" s="16" t="s">
        <v>5</v>
      </c>
      <c r="E8" s="1" t="s">
        <v>29</v>
      </c>
      <c r="F8" s="1" t="s">
        <v>31</v>
      </c>
    </row>
    <row r="9" spans="1:9" ht="18" customHeight="1" x14ac:dyDescent="0.3">
      <c r="A9" s="1" t="s">
        <v>27</v>
      </c>
      <c r="B9" s="27" t="s">
        <v>32</v>
      </c>
    </row>
    <row r="10" spans="1:9" ht="18" customHeight="1" x14ac:dyDescent="0.3">
      <c r="A10" s="1" t="s">
        <v>28</v>
      </c>
      <c r="B10" s="29" t="s">
        <v>33</v>
      </c>
    </row>
    <row r="11" spans="1:9" s="4" customFormat="1" ht="22.2" customHeight="1" x14ac:dyDescent="0.3">
      <c r="A11" s="4" t="s">
        <v>9</v>
      </c>
      <c r="B11" s="28"/>
      <c r="C11" s="4" t="s">
        <v>95</v>
      </c>
      <c r="H11" s="10"/>
      <c r="I11" s="10"/>
    </row>
    <row r="12" spans="1:9" ht="16.2" customHeight="1" x14ac:dyDescent="0.3">
      <c r="A12" s="1" t="s">
        <v>110</v>
      </c>
      <c r="B12" s="27" t="s">
        <v>111</v>
      </c>
      <c r="D12" s="16" t="s">
        <v>5</v>
      </c>
      <c r="E12" s="1" t="s">
        <v>31</v>
      </c>
      <c r="F12" s="1" t="s">
        <v>31</v>
      </c>
    </row>
    <row r="13" spans="1:9" ht="16.2" customHeight="1" x14ac:dyDescent="0.3">
      <c r="A13" s="1" t="s">
        <v>27</v>
      </c>
      <c r="B13" s="27" t="s">
        <v>113</v>
      </c>
    </row>
    <row r="14" spans="1:9" ht="16.2" customHeight="1" x14ac:dyDescent="0.3">
      <c r="A14" s="1" t="s">
        <v>28</v>
      </c>
      <c r="B14" s="29" t="s">
        <v>112</v>
      </c>
    </row>
    <row r="15" spans="1:9" ht="9" customHeight="1" x14ac:dyDescent="0.3"/>
    <row r="16" spans="1:9" ht="37.200000000000003" customHeight="1" x14ac:dyDescent="0.3">
      <c r="A16" s="46" t="s">
        <v>117</v>
      </c>
      <c r="B16" s="46"/>
      <c r="C16" s="46"/>
      <c r="D16" s="46"/>
      <c r="E16" s="46"/>
      <c r="F16" s="46"/>
      <c r="G16" s="46"/>
      <c r="H16" s="46"/>
      <c r="I16" s="46"/>
    </row>
    <row r="17" spans="1:9" ht="16.2" customHeight="1" x14ac:dyDescent="0.3"/>
    <row r="18" spans="1:9" s="15" customFormat="1" ht="33.6" x14ac:dyDescent="0.3">
      <c r="A18" s="13" t="s">
        <v>10</v>
      </c>
      <c r="B18" s="30" t="s">
        <v>11</v>
      </c>
      <c r="C18" s="13" t="s">
        <v>25</v>
      </c>
      <c r="D18" s="13" t="s">
        <v>62</v>
      </c>
      <c r="E18" s="13" t="s">
        <v>19</v>
      </c>
      <c r="F18" s="18" t="s">
        <v>15</v>
      </c>
      <c r="G18" s="18" t="s">
        <v>34</v>
      </c>
      <c r="H18" s="14" t="s">
        <v>20</v>
      </c>
      <c r="I18" s="14" t="s">
        <v>21</v>
      </c>
    </row>
    <row r="19" spans="1:9" ht="21.6" customHeight="1" x14ac:dyDescent="0.3">
      <c r="A19" s="2">
        <v>1</v>
      </c>
      <c r="B19" s="25">
        <f>'BBGN Minh An'!B17</f>
        <v>45974</v>
      </c>
      <c r="C19" s="2" t="s">
        <v>64</v>
      </c>
      <c r="D19" s="2" t="str">
        <f>'BBGN Minh An'!C17</f>
        <v>HD - 2056</v>
      </c>
      <c r="E19" s="2">
        <f>'BBGN Minh An'!E13</f>
        <v>770</v>
      </c>
      <c r="F19" s="2">
        <v>1</v>
      </c>
      <c r="G19" s="2">
        <f>'BBGN Minh An'!E17</f>
        <v>623</v>
      </c>
      <c r="H19" s="11">
        <v>208000</v>
      </c>
      <c r="I19" s="11">
        <f>G19*H19</f>
        <v>129584000</v>
      </c>
    </row>
    <row r="20" spans="1:9" ht="21.6" customHeight="1" x14ac:dyDescent="0.3">
      <c r="A20" s="2">
        <v>2</v>
      </c>
      <c r="B20" s="25">
        <f>'BBGN Minh An'!B18</f>
        <v>45975</v>
      </c>
      <c r="C20" s="2" t="s">
        <v>64</v>
      </c>
      <c r="D20" s="2" t="str">
        <f>'BBGN Minh An'!C18</f>
        <v>HD - 3969</v>
      </c>
      <c r="E20" s="2"/>
      <c r="F20" s="2">
        <v>1</v>
      </c>
      <c r="G20" s="2">
        <f>'BBGN Minh An'!E18</f>
        <v>637.5</v>
      </c>
      <c r="H20" s="11">
        <v>208000</v>
      </c>
      <c r="I20" s="11">
        <f t="shared" ref="I20:I22" si="0">G20*H20</f>
        <v>132600000</v>
      </c>
    </row>
    <row r="21" spans="1:9" ht="21.6" customHeight="1" x14ac:dyDescent="0.3">
      <c r="A21" s="2">
        <v>3</v>
      </c>
      <c r="B21" s="25">
        <f>'BBGN Minh An'!B19</f>
        <v>45975</v>
      </c>
      <c r="C21" s="2" t="s">
        <v>64</v>
      </c>
      <c r="D21" s="2" t="str">
        <f>'BBGN Minh An'!C19</f>
        <v>NB - 6672</v>
      </c>
      <c r="E21" s="2"/>
      <c r="F21" s="2">
        <v>1</v>
      </c>
      <c r="G21" s="2">
        <f>'BBGN Minh An'!E19</f>
        <v>568</v>
      </c>
      <c r="H21" s="11">
        <v>208000</v>
      </c>
      <c r="I21" s="11">
        <f t="shared" si="0"/>
        <v>118144000</v>
      </c>
    </row>
    <row r="22" spans="1:9" ht="21.6" customHeight="1" x14ac:dyDescent="0.3">
      <c r="A22" s="2">
        <v>4</v>
      </c>
      <c r="B22" s="25">
        <f>'BBGN Minh An'!B20</f>
        <v>45978</v>
      </c>
      <c r="C22" s="2" t="s">
        <v>64</v>
      </c>
      <c r="D22" s="2" t="str">
        <f>'BBGN Minh An'!C20</f>
        <v>NB - 9798</v>
      </c>
      <c r="E22" s="2"/>
      <c r="F22" s="2">
        <v>1</v>
      </c>
      <c r="G22" s="2">
        <f>'BBGN Minh An'!E20</f>
        <v>851.5</v>
      </c>
      <c r="H22" s="11">
        <v>208000</v>
      </c>
      <c r="I22" s="11">
        <f t="shared" si="0"/>
        <v>177112000</v>
      </c>
    </row>
    <row r="23" spans="1:9" s="4" customFormat="1" ht="21.6" customHeight="1" x14ac:dyDescent="0.3">
      <c r="A23" s="3"/>
      <c r="B23" s="31" t="s">
        <v>16</v>
      </c>
      <c r="C23" s="3"/>
      <c r="D23" s="3"/>
      <c r="E23" s="3"/>
      <c r="F23" s="6">
        <f>SUM(F19:F22)</f>
        <v>4</v>
      </c>
      <c r="G23" s="26">
        <f>SUM(G19:G22)</f>
        <v>2680</v>
      </c>
      <c r="H23" s="12"/>
      <c r="I23" s="12">
        <f>SUM(I19:I22)</f>
        <v>557440000</v>
      </c>
    </row>
    <row r="25" spans="1:9" x14ac:dyDescent="0.3">
      <c r="A25" s="1" t="s">
        <v>65</v>
      </c>
    </row>
    <row r="26" spans="1:9" x14ac:dyDescent="0.3">
      <c r="A26" s="1" t="s">
        <v>24</v>
      </c>
    </row>
    <row r="27" spans="1:9" x14ac:dyDescent="0.3">
      <c r="A27" s="1" t="s">
        <v>26</v>
      </c>
    </row>
    <row r="29" spans="1:9" s="8" customFormat="1" ht="15.6" x14ac:dyDescent="0.3">
      <c r="B29" s="41" t="s">
        <v>17</v>
      </c>
      <c r="C29" s="41"/>
      <c r="D29" s="19"/>
      <c r="G29" s="41" t="s">
        <v>18</v>
      </c>
      <c r="H29" s="41"/>
      <c r="I29" s="19"/>
    </row>
    <row r="59" spans="1:9" ht="21" customHeight="1" x14ac:dyDescent="0.3">
      <c r="A59" s="48" t="s">
        <v>1</v>
      </c>
      <c r="B59" s="48"/>
      <c r="C59" s="48"/>
      <c r="D59" s="48"/>
      <c r="E59" s="48"/>
      <c r="F59" s="48"/>
      <c r="G59" s="48"/>
      <c r="H59" s="48"/>
      <c r="I59" s="48"/>
    </row>
    <row r="60" spans="1:9" ht="21" customHeight="1" x14ac:dyDescent="0.3">
      <c r="A60" s="43" t="s">
        <v>2</v>
      </c>
      <c r="B60" s="43"/>
      <c r="C60" s="43"/>
      <c r="D60" s="43"/>
      <c r="E60" s="43"/>
      <c r="F60" s="43"/>
      <c r="G60" s="43"/>
      <c r="H60" s="43"/>
      <c r="I60" s="43"/>
    </row>
    <row r="61" spans="1:9" ht="65.400000000000006" customHeight="1" x14ac:dyDescent="0.3">
      <c r="A61" s="44" t="s">
        <v>80</v>
      </c>
      <c r="B61" s="45"/>
      <c r="C61" s="45"/>
      <c r="D61" s="45"/>
      <c r="E61" s="45"/>
      <c r="F61" s="45"/>
      <c r="G61" s="45"/>
      <c r="H61" s="45"/>
      <c r="I61" s="45"/>
    </row>
    <row r="62" spans="1:9" ht="37.799999999999997" customHeight="1" x14ac:dyDescent="0.3">
      <c r="A62" s="46" t="s">
        <v>36</v>
      </c>
      <c r="B62" s="46"/>
      <c r="C62" s="46"/>
      <c r="D62" s="46"/>
      <c r="E62" s="46"/>
      <c r="F62" s="46"/>
      <c r="G62" s="46"/>
      <c r="H62" s="46"/>
      <c r="I62" s="46"/>
    </row>
    <row r="63" spans="1:9" ht="18.600000000000001" customHeight="1" x14ac:dyDescent="0.3">
      <c r="A63" s="5" t="s">
        <v>81</v>
      </c>
    </row>
    <row r="64" spans="1:9" ht="18.600000000000001" customHeight="1" x14ac:dyDescent="0.3">
      <c r="A64" s="17" t="s">
        <v>78</v>
      </c>
    </row>
    <row r="65" spans="1:9" s="4" customFormat="1" ht="22.2" customHeight="1" x14ac:dyDescent="0.3">
      <c r="A65" s="4" t="s">
        <v>3</v>
      </c>
      <c r="B65" s="28"/>
      <c r="C65" s="4" t="s">
        <v>0</v>
      </c>
      <c r="H65" s="10"/>
      <c r="I65" s="10"/>
    </row>
    <row r="66" spans="1:9" ht="18" customHeight="1" x14ac:dyDescent="0.3">
      <c r="A66" s="1" t="s">
        <v>4</v>
      </c>
      <c r="B66" s="27" t="s">
        <v>30</v>
      </c>
      <c r="D66" s="16" t="s">
        <v>5</v>
      </c>
      <c r="E66" s="1" t="s">
        <v>29</v>
      </c>
      <c r="F66" s="1" t="s">
        <v>31</v>
      </c>
    </row>
    <row r="67" spans="1:9" ht="18" customHeight="1" x14ac:dyDescent="0.3">
      <c r="A67" s="1" t="s">
        <v>27</v>
      </c>
      <c r="B67" s="27" t="s">
        <v>32</v>
      </c>
    </row>
    <row r="68" spans="1:9" ht="18" customHeight="1" x14ac:dyDescent="0.3">
      <c r="A68" s="1" t="s">
        <v>28</v>
      </c>
      <c r="B68" s="29" t="s">
        <v>33</v>
      </c>
    </row>
    <row r="69" spans="1:9" s="4" customFormat="1" ht="22.2" customHeight="1" x14ac:dyDescent="0.3">
      <c r="A69" s="4" t="s">
        <v>9</v>
      </c>
      <c r="B69" s="28"/>
      <c r="C69" s="4" t="s">
        <v>67</v>
      </c>
      <c r="H69" s="10"/>
      <c r="I69" s="10"/>
    </row>
    <row r="70" spans="1:9" ht="16.2" customHeight="1" x14ac:dyDescent="0.3">
      <c r="A70" s="1" t="s">
        <v>4</v>
      </c>
      <c r="B70" s="27" t="s">
        <v>70</v>
      </c>
      <c r="D70" s="16" t="s">
        <v>5</v>
      </c>
      <c r="E70" s="1" t="s">
        <v>31</v>
      </c>
      <c r="F70" s="1" t="s">
        <v>31</v>
      </c>
    </row>
    <row r="71" spans="1:9" ht="16.2" customHeight="1" x14ac:dyDescent="0.3">
      <c r="A71" s="1" t="s">
        <v>27</v>
      </c>
      <c r="B71" s="27" t="s">
        <v>71</v>
      </c>
    </row>
    <row r="72" spans="1:9" ht="16.2" customHeight="1" x14ac:dyDescent="0.3">
      <c r="A72" s="1" t="s">
        <v>28</v>
      </c>
      <c r="B72" s="29" t="s">
        <v>72</v>
      </c>
    </row>
    <row r="73" spans="1:9" ht="9" customHeight="1" x14ac:dyDescent="0.3"/>
    <row r="74" spans="1:9" ht="37.200000000000003" customHeight="1" x14ac:dyDescent="0.3">
      <c r="A74" s="46" t="s">
        <v>79</v>
      </c>
      <c r="B74" s="46"/>
      <c r="C74" s="46"/>
      <c r="D74" s="46"/>
      <c r="E74" s="46"/>
      <c r="F74" s="46"/>
      <c r="G74" s="46"/>
      <c r="H74" s="46"/>
      <c r="I74" s="46"/>
    </row>
    <row r="75" spans="1:9" ht="16.2" customHeight="1" x14ac:dyDescent="0.3"/>
    <row r="76" spans="1:9" s="15" customFormat="1" ht="33.6" x14ac:dyDescent="0.3">
      <c r="A76" s="13" t="s">
        <v>10</v>
      </c>
      <c r="B76" s="30" t="s">
        <v>11</v>
      </c>
      <c r="C76" s="13" t="s">
        <v>25</v>
      </c>
      <c r="D76" s="13" t="s">
        <v>62</v>
      </c>
      <c r="E76" s="13" t="s">
        <v>19</v>
      </c>
      <c r="F76" s="18" t="s">
        <v>15</v>
      </c>
      <c r="G76" s="18" t="s">
        <v>34</v>
      </c>
      <c r="H76" s="14" t="s">
        <v>20</v>
      </c>
      <c r="I76" s="14" t="s">
        <v>21</v>
      </c>
    </row>
    <row r="77" spans="1:9" ht="21.6" customHeight="1" x14ac:dyDescent="0.3">
      <c r="A77" s="2">
        <v>1</v>
      </c>
      <c r="B77" s="25">
        <f>'BBGN Minh An'!B77</f>
        <v>45975</v>
      </c>
      <c r="C77" s="2" t="s">
        <v>64</v>
      </c>
      <c r="D77" s="2" t="str">
        <f>'BBGN Minh An'!C77</f>
        <v>NB-8912</v>
      </c>
      <c r="E77" s="2">
        <f>'BBGN Minh An'!E69</f>
        <v>0</v>
      </c>
      <c r="F77" s="2">
        <v>1</v>
      </c>
      <c r="G77" s="36">
        <f>'BBGN Minh An'!F78</f>
        <v>1099.5</v>
      </c>
      <c r="H77" s="11">
        <v>205000</v>
      </c>
      <c r="I77" s="11">
        <f>G77*H77</f>
        <v>225397500</v>
      </c>
    </row>
    <row r="78" spans="1:9" ht="21.6" hidden="1" customHeight="1" x14ac:dyDescent="0.3">
      <c r="A78" s="2"/>
      <c r="B78" s="25"/>
      <c r="C78" s="2"/>
      <c r="D78" s="2"/>
      <c r="E78" s="2"/>
      <c r="F78" s="2"/>
      <c r="G78" s="2"/>
      <c r="H78" s="11"/>
      <c r="I78" s="11">
        <f t="shared" ref="I78:I80" si="1">G78*H78</f>
        <v>0</v>
      </c>
    </row>
    <row r="79" spans="1:9" ht="21.6" hidden="1" customHeight="1" x14ac:dyDescent="0.3">
      <c r="A79" s="2"/>
      <c r="B79" s="25"/>
      <c r="C79" s="2"/>
      <c r="D79" s="2"/>
      <c r="E79" s="2"/>
      <c r="F79" s="2"/>
      <c r="G79" s="2"/>
      <c r="H79" s="11"/>
      <c r="I79" s="11">
        <f t="shared" si="1"/>
        <v>0</v>
      </c>
    </row>
    <row r="80" spans="1:9" ht="21.6" hidden="1" customHeight="1" x14ac:dyDescent="0.3">
      <c r="A80" s="2"/>
      <c r="B80" s="25"/>
      <c r="C80" s="2"/>
      <c r="D80" s="2"/>
      <c r="E80" s="2"/>
      <c r="F80" s="2"/>
      <c r="G80" s="2"/>
      <c r="H80" s="11"/>
      <c r="I80" s="11">
        <f t="shared" si="1"/>
        <v>0</v>
      </c>
    </row>
    <row r="81" spans="1:9" s="4" customFormat="1" ht="21.6" customHeight="1" x14ac:dyDescent="0.3">
      <c r="A81" s="3"/>
      <c r="B81" s="31" t="s">
        <v>16</v>
      </c>
      <c r="C81" s="3"/>
      <c r="D81" s="3"/>
      <c r="E81" s="3"/>
      <c r="F81" s="6">
        <f>SUM(F77:F80)</f>
        <v>1</v>
      </c>
      <c r="G81" s="26">
        <f>SUM(G77:G80)</f>
        <v>1099.5</v>
      </c>
      <c r="H81" s="12"/>
      <c r="I81" s="12">
        <f>SUM(I77:I80)</f>
        <v>225397500</v>
      </c>
    </row>
    <row r="83" spans="1:9" x14ac:dyDescent="0.3">
      <c r="A83" s="1" t="s">
        <v>65</v>
      </c>
    </row>
    <row r="84" spans="1:9" x14ac:dyDescent="0.3">
      <c r="A84" s="1" t="s">
        <v>24</v>
      </c>
    </row>
    <row r="85" spans="1:9" x14ac:dyDescent="0.3">
      <c r="A85" s="1" t="s">
        <v>26</v>
      </c>
    </row>
    <row r="87" spans="1:9" s="8" customFormat="1" ht="15.6" x14ac:dyDescent="0.3">
      <c r="B87" s="41" t="s">
        <v>17</v>
      </c>
      <c r="C87" s="41"/>
      <c r="D87" s="19"/>
      <c r="G87" s="41" t="s">
        <v>18</v>
      </c>
      <c r="H87" s="41"/>
      <c r="I87" s="19"/>
    </row>
    <row r="117" spans="1:9" ht="21" customHeight="1" x14ac:dyDescent="0.3">
      <c r="A117" s="48" t="s">
        <v>1</v>
      </c>
      <c r="B117" s="48"/>
      <c r="C117" s="48"/>
      <c r="D117" s="48"/>
      <c r="E117" s="48"/>
      <c r="F117" s="48"/>
      <c r="G117" s="48"/>
      <c r="H117" s="48"/>
      <c r="I117" s="48"/>
    </row>
    <row r="118" spans="1:9" ht="21" customHeight="1" x14ac:dyDescent="0.3">
      <c r="A118" s="43" t="s">
        <v>2</v>
      </c>
      <c r="B118" s="43"/>
      <c r="C118" s="43"/>
      <c r="D118" s="43"/>
      <c r="E118" s="43"/>
      <c r="F118" s="43"/>
      <c r="G118" s="43"/>
      <c r="H118" s="43"/>
      <c r="I118" s="43"/>
    </row>
    <row r="119" spans="1:9" ht="65.400000000000006" customHeight="1" x14ac:dyDescent="0.3">
      <c r="A119" s="44" t="s">
        <v>82</v>
      </c>
      <c r="B119" s="45"/>
      <c r="C119" s="45"/>
      <c r="D119" s="45"/>
      <c r="E119" s="45"/>
      <c r="F119" s="45"/>
      <c r="G119" s="45"/>
      <c r="H119" s="45"/>
      <c r="I119" s="45"/>
    </row>
    <row r="120" spans="1:9" ht="37.799999999999997" customHeight="1" x14ac:dyDescent="0.3">
      <c r="A120" s="46" t="s">
        <v>36</v>
      </c>
      <c r="B120" s="46"/>
      <c r="C120" s="46"/>
      <c r="D120" s="46"/>
      <c r="E120" s="46"/>
      <c r="F120" s="46"/>
      <c r="G120" s="46"/>
      <c r="H120" s="46"/>
      <c r="I120" s="46"/>
    </row>
    <row r="121" spans="1:9" ht="18.600000000000001" customHeight="1" x14ac:dyDescent="0.3">
      <c r="A121" s="5" t="s">
        <v>83</v>
      </c>
    </row>
    <row r="122" spans="1:9" ht="18.600000000000001" customHeight="1" x14ac:dyDescent="0.3">
      <c r="A122" s="17" t="s">
        <v>85</v>
      </c>
    </row>
    <row r="123" spans="1:9" s="4" customFormat="1" ht="22.2" customHeight="1" x14ac:dyDescent="0.3">
      <c r="A123" s="4" t="s">
        <v>3</v>
      </c>
      <c r="B123" s="28"/>
      <c r="C123" s="4" t="s">
        <v>0</v>
      </c>
      <c r="H123" s="10"/>
      <c r="I123" s="10"/>
    </row>
    <row r="124" spans="1:9" ht="18" customHeight="1" x14ac:dyDescent="0.3">
      <c r="A124" s="1" t="s">
        <v>4</v>
      </c>
      <c r="B124" s="27" t="s">
        <v>30</v>
      </c>
      <c r="D124" s="16" t="s">
        <v>5</v>
      </c>
      <c r="E124" s="1" t="s">
        <v>29</v>
      </c>
      <c r="F124" s="1" t="s">
        <v>31</v>
      </c>
    </row>
    <row r="125" spans="1:9" ht="18" customHeight="1" x14ac:dyDescent="0.3">
      <c r="A125" s="1" t="s">
        <v>27</v>
      </c>
      <c r="B125" s="27" t="s">
        <v>32</v>
      </c>
    </row>
    <row r="126" spans="1:9" ht="18" customHeight="1" x14ac:dyDescent="0.3">
      <c r="A126" s="1" t="s">
        <v>28</v>
      </c>
      <c r="B126" s="29" t="s">
        <v>33</v>
      </c>
    </row>
    <row r="127" spans="1:9" s="4" customFormat="1" ht="22.2" customHeight="1" x14ac:dyDescent="0.3">
      <c r="A127" s="4" t="s">
        <v>9</v>
      </c>
      <c r="B127" s="28"/>
      <c r="C127" s="4" t="s">
        <v>67</v>
      </c>
      <c r="H127" s="10"/>
      <c r="I127" s="10"/>
    </row>
    <row r="128" spans="1:9" ht="16.2" customHeight="1" x14ac:dyDescent="0.3">
      <c r="A128" s="1" t="s">
        <v>4</v>
      </c>
      <c r="B128" s="27" t="s">
        <v>70</v>
      </c>
      <c r="D128" s="16" t="s">
        <v>5</v>
      </c>
      <c r="E128" s="1" t="s">
        <v>31</v>
      </c>
      <c r="F128" s="1" t="s">
        <v>31</v>
      </c>
    </row>
    <row r="129" spans="1:12" ht="16.2" customHeight="1" x14ac:dyDescent="0.3">
      <c r="A129" s="1" t="s">
        <v>27</v>
      </c>
      <c r="B129" s="27" t="s">
        <v>71</v>
      </c>
    </row>
    <row r="130" spans="1:12" ht="16.2" customHeight="1" x14ac:dyDescent="0.3">
      <c r="A130" s="1" t="s">
        <v>28</v>
      </c>
      <c r="B130" s="29" t="s">
        <v>72</v>
      </c>
    </row>
    <row r="131" spans="1:12" ht="9" customHeight="1" x14ac:dyDescent="0.3"/>
    <row r="132" spans="1:12" ht="37.200000000000003" customHeight="1" x14ac:dyDescent="0.3">
      <c r="A132" s="46" t="s">
        <v>79</v>
      </c>
      <c r="B132" s="46"/>
      <c r="C132" s="46"/>
      <c r="D132" s="46"/>
      <c r="E132" s="46"/>
      <c r="F132" s="46"/>
      <c r="G132" s="46"/>
      <c r="H132" s="46"/>
      <c r="I132" s="46"/>
    </row>
    <row r="133" spans="1:12" ht="16.2" customHeight="1" x14ac:dyDescent="0.3"/>
    <row r="134" spans="1:12" s="15" customFormat="1" ht="33.6" x14ac:dyDescent="0.3">
      <c r="A134" s="13" t="s">
        <v>10</v>
      </c>
      <c r="B134" s="30" t="s">
        <v>11</v>
      </c>
      <c r="C134" s="13" t="s">
        <v>25</v>
      </c>
      <c r="D134" s="13" t="s">
        <v>62</v>
      </c>
      <c r="E134" s="13" t="s">
        <v>19</v>
      </c>
      <c r="F134" s="18" t="s">
        <v>15</v>
      </c>
      <c r="G134" s="18" t="s">
        <v>34</v>
      </c>
      <c r="H134" s="14" t="s">
        <v>20</v>
      </c>
      <c r="I134" s="14" t="s">
        <v>21</v>
      </c>
    </row>
    <row r="135" spans="1:12" ht="21.6" customHeight="1" x14ac:dyDescent="0.3">
      <c r="A135" s="2">
        <v>1</v>
      </c>
      <c r="B135" s="25">
        <f>'BBGN Minh An'!B121</f>
        <v>45979</v>
      </c>
      <c r="C135" s="2" t="s">
        <v>64</v>
      </c>
      <c r="D135" s="2" t="str">
        <f>'BBGN Minh An'!C121</f>
        <v>NĐ-3265</v>
      </c>
      <c r="E135" s="2">
        <f>'BBGN Minh An'!E107</f>
        <v>0</v>
      </c>
      <c r="F135" s="2">
        <v>1</v>
      </c>
      <c r="G135" s="36">
        <f>'BBGN Minh An'!F122</f>
        <v>821.5</v>
      </c>
      <c r="H135" s="11">
        <v>205000</v>
      </c>
      <c r="I135" s="11">
        <f>G135*H135</f>
        <v>168407500</v>
      </c>
    </row>
    <row r="136" spans="1:12" ht="21.6" hidden="1" customHeight="1" x14ac:dyDescent="0.3">
      <c r="A136" s="2"/>
      <c r="B136" s="25"/>
      <c r="C136" s="2"/>
      <c r="D136" s="2"/>
      <c r="E136" s="2"/>
      <c r="F136" s="2"/>
      <c r="G136" s="2"/>
      <c r="H136" s="11"/>
      <c r="I136" s="11">
        <f t="shared" ref="I136:I138" si="2">G136*H136</f>
        <v>0</v>
      </c>
    </row>
    <row r="137" spans="1:12" ht="21.6" hidden="1" customHeight="1" x14ac:dyDescent="0.3">
      <c r="A137" s="2"/>
      <c r="B137" s="25"/>
      <c r="C137" s="2"/>
      <c r="D137" s="2"/>
      <c r="E137" s="2"/>
      <c r="F137" s="2"/>
      <c r="G137" s="2"/>
      <c r="H137" s="11"/>
      <c r="I137" s="11">
        <f t="shared" si="2"/>
        <v>0</v>
      </c>
    </row>
    <row r="138" spans="1:12" ht="21.6" hidden="1" customHeight="1" x14ac:dyDescent="0.3">
      <c r="A138" s="2"/>
      <c r="B138" s="25"/>
      <c r="C138" s="2"/>
      <c r="D138" s="2"/>
      <c r="E138" s="2"/>
      <c r="F138" s="2"/>
      <c r="G138" s="2"/>
      <c r="H138" s="11"/>
      <c r="I138" s="11">
        <f t="shared" si="2"/>
        <v>0</v>
      </c>
    </row>
    <row r="139" spans="1:12" s="4" customFormat="1" ht="21.6" customHeight="1" x14ac:dyDescent="0.3">
      <c r="A139" s="3"/>
      <c r="B139" s="31" t="s">
        <v>16</v>
      </c>
      <c r="C139" s="3"/>
      <c r="D139" s="3"/>
      <c r="E139" s="3"/>
      <c r="F139" s="6">
        <f>SUM(F135:F138)</f>
        <v>1</v>
      </c>
      <c r="G139" s="26">
        <f>SUM(G135:G138)</f>
        <v>821.5</v>
      </c>
      <c r="H139" s="12"/>
      <c r="I139" s="12">
        <f>SUM(I135:I138)</f>
        <v>168407500</v>
      </c>
      <c r="K139" s="10">
        <f>I139+I81+I23</f>
        <v>951245000</v>
      </c>
      <c r="L139" s="4">
        <v>543250000</v>
      </c>
    </row>
    <row r="141" spans="1:12" x14ac:dyDescent="0.3">
      <c r="A141" s="1" t="s">
        <v>65</v>
      </c>
    </row>
    <row r="142" spans="1:12" x14ac:dyDescent="0.3">
      <c r="A142" s="1" t="s">
        <v>24</v>
      </c>
    </row>
    <row r="143" spans="1:12" x14ac:dyDescent="0.3">
      <c r="A143" s="1" t="s">
        <v>26</v>
      </c>
    </row>
    <row r="145" spans="2:9" s="8" customFormat="1" ht="15.6" x14ac:dyDescent="0.3">
      <c r="B145" s="41" t="s">
        <v>17</v>
      </c>
      <c r="C145" s="41"/>
      <c r="D145" s="19"/>
      <c r="G145" s="41" t="s">
        <v>18</v>
      </c>
      <c r="H145" s="41"/>
      <c r="I145" s="19"/>
    </row>
  </sheetData>
  <mergeCells count="21">
    <mergeCell ref="A117:I117"/>
    <mergeCell ref="A118:I118"/>
    <mergeCell ref="A119:I119"/>
    <mergeCell ref="A120:I120"/>
    <mergeCell ref="A132:I132"/>
    <mergeCell ref="B145:C145"/>
    <mergeCell ref="G145:H145"/>
    <mergeCell ref="A59:I59"/>
    <mergeCell ref="A60:I60"/>
    <mergeCell ref="A61:I61"/>
    <mergeCell ref="A62:I62"/>
    <mergeCell ref="A74:I74"/>
    <mergeCell ref="B87:C87"/>
    <mergeCell ref="G87:H87"/>
    <mergeCell ref="A1:I1"/>
    <mergeCell ref="A2:I2"/>
    <mergeCell ref="A3:I3"/>
    <mergeCell ref="A4:I4"/>
    <mergeCell ref="A16:I16"/>
    <mergeCell ref="B29:C29"/>
    <mergeCell ref="G29:H29"/>
  </mergeCells>
  <pageMargins left="0.7" right="0.7" top="0.75" bottom="0.75" header="0.3" footer="0.3"/>
  <pageSetup scale="8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3"/>
  <sheetViews>
    <sheetView workbookViewId="0">
      <selection activeCell="K22" sqref="K22"/>
    </sheetView>
  </sheetViews>
  <sheetFormatPr defaultRowHeight="16.8" x14ac:dyDescent="0.3"/>
  <cols>
    <col min="1" max="1" width="8.88671875" style="1"/>
    <col min="2" max="2" width="14.88671875" style="27" customWidth="1"/>
    <col min="3" max="3" width="18.88671875" style="1" customWidth="1"/>
    <col min="4" max="4" width="13.88671875" style="1" customWidth="1"/>
    <col min="5" max="5" width="12.77734375" style="1" hidden="1" customWidth="1"/>
    <col min="6" max="6" width="9.33203125" style="1" customWidth="1"/>
    <col min="7" max="7" width="14.21875" style="1" customWidth="1"/>
    <col min="8" max="8" width="11" style="9" customWidth="1"/>
    <col min="9" max="9" width="15.33203125" style="9" customWidth="1"/>
    <col min="10" max="10" width="8.88671875" style="1"/>
    <col min="11" max="11" width="13.44140625" style="1" bestFit="1" customWidth="1"/>
    <col min="12" max="12" width="12" style="1" bestFit="1" customWidth="1"/>
    <col min="13" max="16384" width="8.88671875" style="1"/>
  </cols>
  <sheetData>
    <row r="1" spans="1:9" ht="21" customHeight="1" x14ac:dyDescent="0.3">
      <c r="A1" s="48" t="s">
        <v>1</v>
      </c>
      <c r="B1" s="48"/>
      <c r="C1" s="48"/>
      <c r="D1" s="48"/>
      <c r="E1" s="48"/>
      <c r="F1" s="48"/>
      <c r="G1" s="48"/>
      <c r="H1" s="48"/>
      <c r="I1" s="48"/>
    </row>
    <row r="2" spans="1:9" ht="21" customHeight="1" x14ac:dyDescent="0.3">
      <c r="A2" s="43" t="s">
        <v>2</v>
      </c>
      <c r="B2" s="43"/>
      <c r="C2" s="43"/>
      <c r="D2" s="43"/>
      <c r="E2" s="43"/>
      <c r="F2" s="43"/>
      <c r="G2" s="43"/>
      <c r="H2" s="43"/>
      <c r="I2" s="43"/>
    </row>
    <row r="3" spans="1:9" ht="65.400000000000006" customHeight="1" x14ac:dyDescent="0.3">
      <c r="A3" s="44" t="s">
        <v>119</v>
      </c>
      <c r="B3" s="45"/>
      <c r="C3" s="45"/>
      <c r="D3" s="45"/>
      <c r="E3" s="45"/>
      <c r="F3" s="45"/>
      <c r="G3" s="45"/>
      <c r="H3" s="45"/>
      <c r="I3" s="45"/>
    </row>
    <row r="4" spans="1:9" ht="37.799999999999997" customHeight="1" x14ac:dyDescent="0.3">
      <c r="A4" s="46" t="s">
        <v>36</v>
      </c>
      <c r="B4" s="46"/>
      <c r="C4" s="46"/>
      <c r="D4" s="46"/>
      <c r="E4" s="46"/>
      <c r="F4" s="46"/>
      <c r="G4" s="46"/>
      <c r="H4" s="46"/>
      <c r="I4" s="46"/>
    </row>
    <row r="5" spans="1:9" ht="18.600000000000001" customHeight="1" x14ac:dyDescent="0.3">
      <c r="A5" s="5" t="s">
        <v>120</v>
      </c>
    </row>
    <row r="6" spans="1:9" ht="18.600000000000001" customHeight="1" x14ac:dyDescent="0.3">
      <c r="A6" s="17" t="s">
        <v>122</v>
      </c>
    </row>
    <row r="7" spans="1:9" s="4" customFormat="1" ht="22.2" customHeight="1" x14ac:dyDescent="0.3">
      <c r="A7" s="4" t="s">
        <v>3</v>
      </c>
      <c r="B7" s="28"/>
      <c r="C7" s="4" t="s">
        <v>0</v>
      </c>
      <c r="H7" s="10"/>
      <c r="I7" s="10"/>
    </row>
    <row r="8" spans="1:9" ht="18" customHeight="1" x14ac:dyDescent="0.3">
      <c r="A8" s="1" t="s">
        <v>4</v>
      </c>
      <c r="B8" s="27" t="s">
        <v>30</v>
      </c>
      <c r="D8" s="16" t="s">
        <v>5</v>
      </c>
      <c r="E8" s="1" t="s">
        <v>29</v>
      </c>
      <c r="F8" s="1" t="s">
        <v>31</v>
      </c>
    </row>
    <row r="9" spans="1:9" ht="18" customHeight="1" x14ac:dyDescent="0.3">
      <c r="A9" s="1" t="s">
        <v>27</v>
      </c>
      <c r="B9" s="27" t="s">
        <v>32</v>
      </c>
    </row>
    <row r="10" spans="1:9" ht="18" customHeight="1" x14ac:dyDescent="0.3">
      <c r="A10" s="1" t="s">
        <v>28</v>
      </c>
      <c r="B10" s="29" t="s">
        <v>33</v>
      </c>
    </row>
    <row r="11" spans="1:9" s="4" customFormat="1" ht="22.2" customHeight="1" x14ac:dyDescent="0.3">
      <c r="A11" s="4" t="s">
        <v>9</v>
      </c>
      <c r="B11" s="28"/>
      <c r="C11" s="4" t="s">
        <v>95</v>
      </c>
      <c r="H11" s="10"/>
      <c r="I11" s="10"/>
    </row>
    <row r="12" spans="1:9" ht="16.2" customHeight="1" x14ac:dyDescent="0.3">
      <c r="A12" s="1" t="s">
        <v>110</v>
      </c>
      <c r="B12" s="27" t="s">
        <v>111</v>
      </c>
      <c r="D12" s="16" t="s">
        <v>5</v>
      </c>
      <c r="E12" s="1" t="s">
        <v>31</v>
      </c>
      <c r="F12" s="1" t="s">
        <v>31</v>
      </c>
    </row>
    <row r="13" spans="1:9" ht="16.2" customHeight="1" x14ac:dyDescent="0.3">
      <c r="A13" s="1" t="s">
        <v>27</v>
      </c>
      <c r="B13" s="27" t="s">
        <v>113</v>
      </c>
    </row>
    <row r="14" spans="1:9" ht="16.2" customHeight="1" x14ac:dyDescent="0.3">
      <c r="A14" s="1" t="s">
        <v>28</v>
      </c>
      <c r="B14" s="29" t="s">
        <v>112</v>
      </c>
    </row>
    <row r="15" spans="1:9" ht="9" customHeight="1" x14ac:dyDescent="0.3"/>
    <row r="16" spans="1:9" ht="37.200000000000003" customHeight="1" x14ac:dyDescent="0.3">
      <c r="A16" s="46" t="s">
        <v>121</v>
      </c>
      <c r="B16" s="46"/>
      <c r="C16" s="46"/>
      <c r="D16" s="46"/>
      <c r="E16" s="46"/>
      <c r="F16" s="46"/>
      <c r="G16" s="46"/>
      <c r="H16" s="46"/>
      <c r="I16" s="46"/>
    </row>
    <row r="17" spans="1:9" ht="16.2" customHeight="1" x14ac:dyDescent="0.3"/>
    <row r="18" spans="1:9" s="15" customFormat="1" ht="33.6" x14ac:dyDescent="0.3">
      <c r="A18" s="13" t="s">
        <v>10</v>
      </c>
      <c r="B18" s="30" t="s">
        <v>11</v>
      </c>
      <c r="C18" s="13" t="s">
        <v>25</v>
      </c>
      <c r="D18" s="13" t="s">
        <v>62</v>
      </c>
      <c r="E18" s="13" t="s">
        <v>19</v>
      </c>
      <c r="F18" s="18" t="s">
        <v>15</v>
      </c>
      <c r="G18" s="18" t="s">
        <v>34</v>
      </c>
      <c r="H18" s="14" t="s">
        <v>20</v>
      </c>
      <c r="I18" s="14" t="s">
        <v>21</v>
      </c>
    </row>
    <row r="19" spans="1:9" ht="21.6" customHeight="1" x14ac:dyDescent="0.3">
      <c r="A19" s="2">
        <v>1</v>
      </c>
      <c r="B19" s="25">
        <f>'BBGN Minh An'!B21</f>
        <v>45978</v>
      </c>
      <c r="C19" s="2" t="s">
        <v>64</v>
      </c>
      <c r="D19" s="2" t="str">
        <f>'BBGN Minh An'!C21</f>
        <v>HD - 3969</v>
      </c>
      <c r="E19" s="2">
        <f>'BBGN Minh An'!E13</f>
        <v>770</v>
      </c>
      <c r="F19" s="2">
        <v>1</v>
      </c>
      <c r="G19" s="2">
        <f>'BBGN Minh An'!E21</f>
        <v>557.54</v>
      </c>
      <c r="H19" s="11">
        <v>208000</v>
      </c>
      <c r="I19" s="11">
        <f>G19*H19+125</f>
        <v>115968444.99999999</v>
      </c>
    </row>
    <row r="20" spans="1:9" ht="21.6" customHeight="1" x14ac:dyDescent="0.3">
      <c r="A20" s="2">
        <v>2</v>
      </c>
      <c r="B20" s="25">
        <f>'BBGN Minh An'!B22</f>
        <v>45981</v>
      </c>
      <c r="C20" s="2" t="s">
        <v>64</v>
      </c>
      <c r="D20" s="2" t="str">
        <f>'BBGN Minh An'!C22</f>
        <v>NB - 9798</v>
      </c>
      <c r="E20" s="2"/>
      <c r="F20" s="2">
        <v>1</v>
      </c>
      <c r="G20" s="2">
        <f>'BBGN Minh An'!E22</f>
        <v>689</v>
      </c>
      <c r="H20" s="11">
        <v>208000</v>
      </c>
      <c r="I20" s="11">
        <f t="shared" ref="I20" si="0">G20*H20</f>
        <v>143312000</v>
      </c>
    </row>
    <row r="21" spans="1:9" s="4" customFormat="1" ht="21.6" customHeight="1" x14ac:dyDescent="0.3">
      <c r="A21" s="3"/>
      <c r="B21" s="31" t="s">
        <v>16</v>
      </c>
      <c r="C21" s="3"/>
      <c r="D21" s="3"/>
      <c r="E21" s="3"/>
      <c r="F21" s="6">
        <f>SUM(F19:F20)</f>
        <v>2</v>
      </c>
      <c r="G21" s="26">
        <f>SUM(G19:G20)</f>
        <v>1246.54</v>
      </c>
      <c r="H21" s="12"/>
      <c r="I21" s="12">
        <f>SUM(I19:I20)</f>
        <v>259280445</v>
      </c>
    </row>
    <row r="23" spans="1:9" x14ac:dyDescent="0.3">
      <c r="A23" s="1" t="s">
        <v>65</v>
      </c>
    </row>
    <row r="24" spans="1:9" x14ac:dyDescent="0.3">
      <c r="A24" s="1" t="s">
        <v>24</v>
      </c>
    </row>
    <row r="25" spans="1:9" x14ac:dyDescent="0.3">
      <c r="A25" s="1" t="s">
        <v>26</v>
      </c>
    </row>
    <row r="27" spans="1:9" s="8" customFormat="1" ht="15.6" x14ac:dyDescent="0.3">
      <c r="B27" s="41" t="s">
        <v>17</v>
      </c>
      <c r="C27" s="41"/>
      <c r="D27" s="19"/>
      <c r="G27" s="41" t="s">
        <v>18</v>
      </c>
      <c r="H27" s="41"/>
      <c r="I27" s="19"/>
    </row>
    <row r="57" spans="1:9" ht="21" customHeight="1" x14ac:dyDescent="0.3">
      <c r="A57" s="48" t="s">
        <v>1</v>
      </c>
      <c r="B57" s="48"/>
      <c r="C57" s="48"/>
      <c r="D57" s="48"/>
      <c r="E57" s="48"/>
      <c r="F57" s="48"/>
      <c r="G57" s="48"/>
      <c r="H57" s="48"/>
      <c r="I57" s="48"/>
    </row>
    <row r="58" spans="1:9" ht="21" customHeight="1" x14ac:dyDescent="0.3">
      <c r="A58" s="43" t="s">
        <v>2</v>
      </c>
      <c r="B58" s="43"/>
      <c r="C58" s="43"/>
      <c r="D58" s="43"/>
      <c r="E58" s="43"/>
      <c r="F58" s="43"/>
      <c r="G58" s="43"/>
      <c r="H58" s="43"/>
      <c r="I58" s="43"/>
    </row>
    <row r="59" spans="1:9" ht="65.400000000000006" customHeight="1" x14ac:dyDescent="0.3">
      <c r="A59" s="44" t="s">
        <v>80</v>
      </c>
      <c r="B59" s="45"/>
      <c r="C59" s="45"/>
      <c r="D59" s="45"/>
      <c r="E59" s="45"/>
      <c r="F59" s="45"/>
      <c r="G59" s="45"/>
      <c r="H59" s="45"/>
      <c r="I59" s="45"/>
    </row>
    <row r="60" spans="1:9" ht="37.799999999999997" customHeight="1" x14ac:dyDescent="0.3">
      <c r="A60" s="46" t="s">
        <v>36</v>
      </c>
      <c r="B60" s="46"/>
      <c r="C60" s="46"/>
      <c r="D60" s="46"/>
      <c r="E60" s="46"/>
      <c r="F60" s="46"/>
      <c r="G60" s="46"/>
      <c r="H60" s="46"/>
      <c r="I60" s="46"/>
    </row>
    <row r="61" spans="1:9" ht="18.600000000000001" customHeight="1" x14ac:dyDescent="0.3">
      <c r="A61" s="5" t="s">
        <v>81</v>
      </c>
    </row>
    <row r="62" spans="1:9" ht="18.600000000000001" customHeight="1" x14ac:dyDescent="0.3">
      <c r="A62" s="17" t="s">
        <v>78</v>
      </c>
    </row>
    <row r="63" spans="1:9" s="4" customFormat="1" ht="22.2" customHeight="1" x14ac:dyDescent="0.3">
      <c r="A63" s="4" t="s">
        <v>3</v>
      </c>
      <c r="B63" s="28"/>
      <c r="C63" s="4" t="s">
        <v>0</v>
      </c>
      <c r="H63" s="10"/>
      <c r="I63" s="10"/>
    </row>
    <row r="64" spans="1:9" ht="18" customHeight="1" x14ac:dyDescent="0.3">
      <c r="A64" s="1" t="s">
        <v>4</v>
      </c>
      <c r="B64" s="27" t="s">
        <v>30</v>
      </c>
      <c r="D64" s="16" t="s">
        <v>5</v>
      </c>
      <c r="E64" s="1" t="s">
        <v>29</v>
      </c>
      <c r="F64" s="1" t="s">
        <v>31</v>
      </c>
    </row>
    <row r="65" spans="1:9" ht="18" customHeight="1" x14ac:dyDescent="0.3">
      <c r="A65" s="1" t="s">
        <v>27</v>
      </c>
      <c r="B65" s="27" t="s">
        <v>32</v>
      </c>
    </row>
    <row r="66" spans="1:9" ht="18" customHeight="1" x14ac:dyDescent="0.3">
      <c r="A66" s="1" t="s">
        <v>28</v>
      </c>
      <c r="B66" s="29" t="s">
        <v>33</v>
      </c>
    </row>
    <row r="67" spans="1:9" s="4" customFormat="1" ht="22.2" customHeight="1" x14ac:dyDescent="0.3">
      <c r="A67" s="4" t="s">
        <v>9</v>
      </c>
      <c r="B67" s="28"/>
      <c r="C67" s="4" t="s">
        <v>67</v>
      </c>
      <c r="H67" s="10"/>
      <c r="I67" s="10"/>
    </row>
    <row r="68" spans="1:9" ht="16.2" customHeight="1" x14ac:dyDescent="0.3">
      <c r="A68" s="1" t="s">
        <v>4</v>
      </c>
      <c r="B68" s="27" t="s">
        <v>70</v>
      </c>
      <c r="D68" s="16" t="s">
        <v>5</v>
      </c>
      <c r="E68" s="1" t="s">
        <v>31</v>
      </c>
      <c r="F68" s="1" t="s">
        <v>31</v>
      </c>
    </row>
    <row r="69" spans="1:9" ht="16.2" customHeight="1" x14ac:dyDescent="0.3">
      <c r="A69" s="1" t="s">
        <v>27</v>
      </c>
      <c r="B69" s="27" t="s">
        <v>71</v>
      </c>
    </row>
    <row r="70" spans="1:9" ht="16.2" customHeight="1" x14ac:dyDescent="0.3">
      <c r="A70" s="1" t="s">
        <v>28</v>
      </c>
      <c r="B70" s="29" t="s">
        <v>72</v>
      </c>
    </row>
    <row r="71" spans="1:9" ht="9" customHeight="1" x14ac:dyDescent="0.3"/>
    <row r="72" spans="1:9" ht="37.200000000000003" customHeight="1" x14ac:dyDescent="0.3">
      <c r="A72" s="46" t="s">
        <v>79</v>
      </c>
      <c r="B72" s="46"/>
      <c r="C72" s="46"/>
      <c r="D72" s="46"/>
      <c r="E72" s="46"/>
      <c r="F72" s="46"/>
      <c r="G72" s="46"/>
      <c r="H72" s="46"/>
      <c r="I72" s="46"/>
    </row>
    <row r="73" spans="1:9" ht="16.2" customHeight="1" x14ac:dyDescent="0.3"/>
    <row r="74" spans="1:9" s="15" customFormat="1" ht="33.6" x14ac:dyDescent="0.3">
      <c r="A74" s="13" t="s">
        <v>10</v>
      </c>
      <c r="B74" s="30" t="s">
        <v>11</v>
      </c>
      <c r="C74" s="13" t="s">
        <v>25</v>
      </c>
      <c r="D74" s="13" t="s">
        <v>62</v>
      </c>
      <c r="E74" s="13" t="s">
        <v>19</v>
      </c>
      <c r="F74" s="18" t="s">
        <v>15</v>
      </c>
      <c r="G74" s="18" t="s">
        <v>34</v>
      </c>
      <c r="H74" s="14" t="s">
        <v>20</v>
      </c>
      <c r="I74" s="14" t="s">
        <v>21</v>
      </c>
    </row>
    <row r="75" spans="1:9" ht="21.6" customHeight="1" x14ac:dyDescent="0.3">
      <c r="A75" s="2">
        <v>1</v>
      </c>
      <c r="B75" s="25">
        <f>'BBGN Minh An'!B77</f>
        <v>45975</v>
      </c>
      <c r="C75" s="2" t="s">
        <v>64</v>
      </c>
      <c r="D75" s="2" t="str">
        <f>'BBGN Minh An'!C77</f>
        <v>NB-8912</v>
      </c>
      <c r="E75" s="2">
        <f>'BBGN Minh An'!E69</f>
        <v>0</v>
      </c>
      <c r="F75" s="2">
        <v>1</v>
      </c>
      <c r="G75" s="36">
        <f>'BBGN Minh An'!F78</f>
        <v>1099.5</v>
      </c>
      <c r="H75" s="11">
        <v>205000</v>
      </c>
      <c r="I75" s="11">
        <f>G75*H75</f>
        <v>225397500</v>
      </c>
    </row>
    <row r="76" spans="1:9" ht="21.6" hidden="1" customHeight="1" x14ac:dyDescent="0.3">
      <c r="A76" s="2"/>
      <c r="B76" s="25"/>
      <c r="C76" s="2"/>
      <c r="D76" s="2"/>
      <c r="E76" s="2"/>
      <c r="F76" s="2"/>
      <c r="G76" s="2"/>
      <c r="H76" s="11"/>
      <c r="I76" s="11">
        <f t="shared" ref="I76:I78" si="1">G76*H76</f>
        <v>0</v>
      </c>
    </row>
    <row r="77" spans="1:9" ht="21.6" hidden="1" customHeight="1" x14ac:dyDescent="0.3">
      <c r="A77" s="2"/>
      <c r="B77" s="25"/>
      <c r="C77" s="2"/>
      <c r="D77" s="2"/>
      <c r="E77" s="2"/>
      <c r="F77" s="2"/>
      <c r="G77" s="2"/>
      <c r="H77" s="11"/>
      <c r="I77" s="11">
        <f t="shared" si="1"/>
        <v>0</v>
      </c>
    </row>
    <row r="78" spans="1:9" ht="21.6" hidden="1" customHeight="1" x14ac:dyDescent="0.3">
      <c r="A78" s="2"/>
      <c r="B78" s="25"/>
      <c r="C78" s="2"/>
      <c r="D78" s="2"/>
      <c r="E78" s="2"/>
      <c r="F78" s="2"/>
      <c r="G78" s="2"/>
      <c r="H78" s="11"/>
      <c r="I78" s="11">
        <f t="shared" si="1"/>
        <v>0</v>
      </c>
    </row>
    <row r="79" spans="1:9" s="4" customFormat="1" ht="21.6" customHeight="1" x14ac:dyDescent="0.3">
      <c r="A79" s="3"/>
      <c r="B79" s="31" t="s">
        <v>16</v>
      </c>
      <c r="C79" s="3"/>
      <c r="D79" s="3"/>
      <c r="E79" s="3"/>
      <c r="F79" s="6">
        <f>SUM(F75:F78)</f>
        <v>1</v>
      </c>
      <c r="G79" s="26">
        <f>SUM(G75:G78)</f>
        <v>1099.5</v>
      </c>
      <c r="H79" s="12"/>
      <c r="I79" s="12">
        <f>SUM(I75:I78)</f>
        <v>225397500</v>
      </c>
    </row>
    <row r="81" spans="1:9" x14ac:dyDescent="0.3">
      <c r="A81" s="1" t="s">
        <v>65</v>
      </c>
    </row>
    <row r="82" spans="1:9" x14ac:dyDescent="0.3">
      <c r="A82" s="1" t="s">
        <v>24</v>
      </c>
    </row>
    <row r="83" spans="1:9" x14ac:dyDescent="0.3">
      <c r="A83" s="1" t="s">
        <v>26</v>
      </c>
    </row>
    <row r="85" spans="1:9" s="8" customFormat="1" ht="15.6" x14ac:dyDescent="0.3">
      <c r="B85" s="41" t="s">
        <v>17</v>
      </c>
      <c r="C85" s="41"/>
      <c r="D85" s="19"/>
      <c r="G85" s="41" t="s">
        <v>18</v>
      </c>
      <c r="H85" s="41"/>
      <c r="I85" s="19"/>
    </row>
    <row r="115" spans="1:9" ht="21" customHeight="1" x14ac:dyDescent="0.3">
      <c r="A115" s="48" t="s">
        <v>1</v>
      </c>
      <c r="B115" s="48"/>
      <c r="C115" s="48"/>
      <c r="D115" s="48"/>
      <c r="E115" s="48"/>
      <c r="F115" s="48"/>
      <c r="G115" s="48"/>
      <c r="H115" s="48"/>
      <c r="I115" s="48"/>
    </row>
    <row r="116" spans="1:9" ht="21" customHeight="1" x14ac:dyDescent="0.3">
      <c r="A116" s="43" t="s">
        <v>2</v>
      </c>
      <c r="B116" s="43"/>
      <c r="C116" s="43"/>
      <c r="D116" s="43"/>
      <c r="E116" s="43"/>
      <c r="F116" s="43"/>
      <c r="G116" s="43"/>
      <c r="H116" s="43"/>
      <c r="I116" s="43"/>
    </row>
    <row r="117" spans="1:9" ht="65.400000000000006" customHeight="1" x14ac:dyDescent="0.3">
      <c r="A117" s="44" t="s">
        <v>82</v>
      </c>
      <c r="B117" s="45"/>
      <c r="C117" s="45"/>
      <c r="D117" s="45"/>
      <c r="E117" s="45"/>
      <c r="F117" s="45"/>
      <c r="G117" s="45"/>
      <c r="H117" s="45"/>
      <c r="I117" s="45"/>
    </row>
    <row r="118" spans="1:9" ht="37.799999999999997" customHeight="1" x14ac:dyDescent="0.3">
      <c r="A118" s="46" t="s">
        <v>36</v>
      </c>
      <c r="B118" s="46"/>
      <c r="C118" s="46"/>
      <c r="D118" s="46"/>
      <c r="E118" s="46"/>
      <c r="F118" s="46"/>
      <c r="G118" s="46"/>
      <c r="H118" s="46"/>
      <c r="I118" s="46"/>
    </row>
    <row r="119" spans="1:9" ht="18.600000000000001" customHeight="1" x14ac:dyDescent="0.3">
      <c r="A119" s="5" t="s">
        <v>83</v>
      </c>
    </row>
    <row r="120" spans="1:9" ht="18.600000000000001" customHeight="1" x14ac:dyDescent="0.3">
      <c r="A120" s="17" t="s">
        <v>85</v>
      </c>
    </row>
    <row r="121" spans="1:9" s="4" customFormat="1" ht="22.2" customHeight="1" x14ac:dyDescent="0.3">
      <c r="A121" s="4" t="s">
        <v>3</v>
      </c>
      <c r="B121" s="28"/>
      <c r="C121" s="4" t="s">
        <v>0</v>
      </c>
      <c r="H121" s="10"/>
      <c r="I121" s="10"/>
    </row>
    <row r="122" spans="1:9" ht="18" customHeight="1" x14ac:dyDescent="0.3">
      <c r="A122" s="1" t="s">
        <v>4</v>
      </c>
      <c r="B122" s="27" t="s">
        <v>30</v>
      </c>
      <c r="D122" s="16" t="s">
        <v>5</v>
      </c>
      <c r="E122" s="1" t="s">
        <v>29</v>
      </c>
      <c r="F122" s="1" t="s">
        <v>31</v>
      </c>
    </row>
    <row r="123" spans="1:9" ht="18" customHeight="1" x14ac:dyDescent="0.3">
      <c r="A123" s="1" t="s">
        <v>27</v>
      </c>
      <c r="B123" s="27" t="s">
        <v>32</v>
      </c>
    </row>
    <row r="124" spans="1:9" ht="18" customHeight="1" x14ac:dyDescent="0.3">
      <c r="A124" s="1" t="s">
        <v>28</v>
      </c>
      <c r="B124" s="29" t="s">
        <v>33</v>
      </c>
    </row>
    <row r="125" spans="1:9" s="4" customFormat="1" ht="22.2" customHeight="1" x14ac:dyDescent="0.3">
      <c r="A125" s="4" t="s">
        <v>9</v>
      </c>
      <c r="B125" s="28"/>
      <c r="C125" s="4" t="s">
        <v>67</v>
      </c>
      <c r="H125" s="10"/>
      <c r="I125" s="10"/>
    </row>
    <row r="126" spans="1:9" ht="16.2" customHeight="1" x14ac:dyDescent="0.3">
      <c r="A126" s="1" t="s">
        <v>4</v>
      </c>
      <c r="B126" s="27" t="s">
        <v>70</v>
      </c>
      <c r="D126" s="16" t="s">
        <v>5</v>
      </c>
      <c r="E126" s="1" t="s">
        <v>31</v>
      </c>
      <c r="F126" s="1" t="s">
        <v>31</v>
      </c>
    </row>
    <row r="127" spans="1:9" ht="16.2" customHeight="1" x14ac:dyDescent="0.3">
      <c r="A127" s="1" t="s">
        <v>27</v>
      </c>
      <c r="B127" s="27" t="s">
        <v>71</v>
      </c>
    </row>
    <row r="128" spans="1:9" ht="16.2" customHeight="1" x14ac:dyDescent="0.3">
      <c r="A128" s="1" t="s">
        <v>28</v>
      </c>
      <c r="B128" s="29" t="s">
        <v>72</v>
      </c>
    </row>
    <row r="129" spans="1:12" ht="9" customHeight="1" x14ac:dyDescent="0.3"/>
    <row r="130" spans="1:12" ht="37.200000000000003" customHeight="1" x14ac:dyDescent="0.3">
      <c r="A130" s="46" t="s">
        <v>79</v>
      </c>
      <c r="B130" s="46"/>
      <c r="C130" s="46"/>
      <c r="D130" s="46"/>
      <c r="E130" s="46"/>
      <c r="F130" s="46"/>
      <c r="G130" s="46"/>
      <c r="H130" s="46"/>
      <c r="I130" s="46"/>
    </row>
    <row r="131" spans="1:12" ht="16.2" customHeight="1" x14ac:dyDescent="0.3"/>
    <row r="132" spans="1:12" s="15" customFormat="1" ht="33.6" x14ac:dyDescent="0.3">
      <c r="A132" s="13" t="s">
        <v>10</v>
      </c>
      <c r="B132" s="30" t="s">
        <v>11</v>
      </c>
      <c r="C132" s="13" t="s">
        <v>25</v>
      </c>
      <c r="D132" s="13" t="s">
        <v>62</v>
      </c>
      <c r="E132" s="13" t="s">
        <v>19</v>
      </c>
      <c r="F132" s="18" t="s">
        <v>15</v>
      </c>
      <c r="G132" s="18" t="s">
        <v>34</v>
      </c>
      <c r="H132" s="14" t="s">
        <v>20</v>
      </c>
      <c r="I132" s="14" t="s">
        <v>21</v>
      </c>
    </row>
    <row r="133" spans="1:12" ht="21.6" customHeight="1" x14ac:dyDescent="0.3">
      <c r="A133" s="2">
        <v>1</v>
      </c>
      <c r="B133" s="25">
        <f>'BBGN Minh An'!B121</f>
        <v>45979</v>
      </c>
      <c r="C133" s="2" t="s">
        <v>64</v>
      </c>
      <c r="D133" s="2" t="str">
        <f>'BBGN Minh An'!C121</f>
        <v>NĐ-3265</v>
      </c>
      <c r="E133" s="2">
        <f>'BBGN Minh An'!E107</f>
        <v>0</v>
      </c>
      <c r="F133" s="2">
        <v>1</v>
      </c>
      <c r="G133" s="36">
        <f>'BBGN Minh An'!F122</f>
        <v>821.5</v>
      </c>
      <c r="H133" s="11">
        <v>205000</v>
      </c>
      <c r="I133" s="11">
        <f>G133*H133</f>
        <v>168407500</v>
      </c>
    </row>
    <row r="134" spans="1:12" ht="21.6" hidden="1" customHeight="1" x14ac:dyDescent="0.3">
      <c r="A134" s="2"/>
      <c r="B134" s="25"/>
      <c r="C134" s="2"/>
      <c r="D134" s="2"/>
      <c r="E134" s="2"/>
      <c r="F134" s="2"/>
      <c r="G134" s="2"/>
      <c r="H134" s="11"/>
      <c r="I134" s="11">
        <f t="shared" ref="I134:I136" si="2">G134*H134</f>
        <v>0</v>
      </c>
    </row>
    <row r="135" spans="1:12" ht="21.6" hidden="1" customHeight="1" x14ac:dyDescent="0.3">
      <c r="A135" s="2"/>
      <c r="B135" s="25"/>
      <c r="C135" s="2"/>
      <c r="D135" s="2"/>
      <c r="E135" s="2"/>
      <c r="F135" s="2"/>
      <c r="G135" s="2"/>
      <c r="H135" s="11"/>
      <c r="I135" s="11">
        <f t="shared" si="2"/>
        <v>0</v>
      </c>
    </row>
    <row r="136" spans="1:12" ht="21.6" hidden="1" customHeight="1" x14ac:dyDescent="0.3">
      <c r="A136" s="2"/>
      <c r="B136" s="25"/>
      <c r="C136" s="2"/>
      <c r="D136" s="2"/>
      <c r="E136" s="2"/>
      <c r="F136" s="2"/>
      <c r="G136" s="2"/>
      <c r="H136" s="11"/>
      <c r="I136" s="11">
        <f t="shared" si="2"/>
        <v>0</v>
      </c>
    </row>
    <row r="137" spans="1:12" s="4" customFormat="1" ht="21.6" customHeight="1" x14ac:dyDescent="0.3">
      <c r="A137" s="3"/>
      <c r="B137" s="31" t="s">
        <v>16</v>
      </c>
      <c r="C137" s="3"/>
      <c r="D137" s="3"/>
      <c r="E137" s="3"/>
      <c r="F137" s="6">
        <f>SUM(F133:F136)</f>
        <v>1</v>
      </c>
      <c r="G137" s="26">
        <f>SUM(G133:G136)</f>
        <v>821.5</v>
      </c>
      <c r="H137" s="12"/>
      <c r="I137" s="12">
        <f>SUM(I133:I136)</f>
        <v>168407500</v>
      </c>
      <c r="K137" s="10">
        <f>I137+I79+I21</f>
        <v>653085445</v>
      </c>
      <c r="L137" s="4">
        <v>543250000</v>
      </c>
    </row>
    <row r="139" spans="1:12" x14ac:dyDescent="0.3">
      <c r="A139" s="1" t="s">
        <v>65</v>
      </c>
    </row>
    <row r="140" spans="1:12" x14ac:dyDescent="0.3">
      <c r="A140" s="1" t="s">
        <v>24</v>
      </c>
    </row>
    <row r="141" spans="1:12" x14ac:dyDescent="0.3">
      <c r="A141" s="1" t="s">
        <v>26</v>
      </c>
    </row>
    <row r="143" spans="1:12" s="8" customFormat="1" ht="15.6" x14ac:dyDescent="0.3">
      <c r="B143" s="41" t="s">
        <v>17</v>
      </c>
      <c r="C143" s="41"/>
      <c r="D143" s="19"/>
      <c r="G143" s="41" t="s">
        <v>18</v>
      </c>
      <c r="H143" s="41"/>
      <c r="I143" s="19"/>
    </row>
  </sheetData>
  <mergeCells count="21">
    <mergeCell ref="A115:I115"/>
    <mergeCell ref="A116:I116"/>
    <mergeCell ref="A117:I117"/>
    <mergeCell ref="A118:I118"/>
    <mergeCell ref="A130:I130"/>
    <mergeCell ref="B143:C143"/>
    <mergeCell ref="G143:H143"/>
    <mergeCell ref="A57:I57"/>
    <mergeCell ref="A58:I58"/>
    <mergeCell ref="A59:I59"/>
    <mergeCell ref="A60:I60"/>
    <mergeCell ref="A72:I72"/>
    <mergeCell ref="B85:C85"/>
    <mergeCell ref="G85:H85"/>
    <mergeCell ref="A1:I1"/>
    <mergeCell ref="A2:I2"/>
    <mergeCell ref="A3:I3"/>
    <mergeCell ref="A4:I4"/>
    <mergeCell ref="A16:I16"/>
    <mergeCell ref="B27:C27"/>
    <mergeCell ref="G27:H27"/>
  </mergeCells>
  <pageMargins left="0.7" right="0.7" top="0.75" bottom="0.75" header="0.3" footer="0.3"/>
  <pageSetup scale="8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3"/>
  <sheetViews>
    <sheetView topLeftCell="A4" workbookViewId="0">
      <selection activeCell="I30" sqref="I30"/>
    </sheetView>
  </sheetViews>
  <sheetFormatPr defaultRowHeight="16.8" x14ac:dyDescent="0.3"/>
  <cols>
    <col min="1" max="1" width="8.88671875" style="1"/>
    <col min="2" max="2" width="14.88671875" style="27" customWidth="1"/>
    <col min="3" max="3" width="18.88671875" style="1" customWidth="1"/>
    <col min="4" max="4" width="13.88671875" style="1" customWidth="1"/>
    <col min="5" max="5" width="12.77734375" style="1" hidden="1" customWidth="1"/>
    <col min="6" max="6" width="9.33203125" style="1" customWidth="1"/>
    <col min="7" max="7" width="14.21875" style="1" customWidth="1"/>
    <col min="8" max="8" width="11" style="9" customWidth="1"/>
    <col min="9" max="9" width="15.33203125" style="9" customWidth="1"/>
    <col min="10" max="10" width="8.88671875" style="1"/>
    <col min="11" max="11" width="13.44140625" style="1" bestFit="1" customWidth="1"/>
    <col min="12" max="12" width="12" style="1" bestFit="1" customWidth="1"/>
    <col min="13" max="16384" width="8.88671875" style="1"/>
  </cols>
  <sheetData>
    <row r="1" spans="1:9" ht="21" customHeight="1" x14ac:dyDescent="0.3">
      <c r="A1" s="48" t="s">
        <v>1</v>
      </c>
      <c r="B1" s="48"/>
      <c r="C1" s="48"/>
      <c r="D1" s="48"/>
      <c r="E1" s="48"/>
      <c r="F1" s="48"/>
      <c r="G1" s="48"/>
      <c r="H1" s="48"/>
      <c r="I1" s="48"/>
    </row>
    <row r="2" spans="1:9" ht="21" customHeight="1" x14ac:dyDescent="0.3">
      <c r="A2" s="43" t="s">
        <v>2</v>
      </c>
      <c r="B2" s="43"/>
      <c r="C2" s="43"/>
      <c r="D2" s="43"/>
      <c r="E2" s="43"/>
      <c r="F2" s="43"/>
      <c r="G2" s="43"/>
      <c r="H2" s="43"/>
      <c r="I2" s="43"/>
    </row>
    <row r="3" spans="1:9" ht="65.400000000000006" customHeight="1" x14ac:dyDescent="0.3">
      <c r="A3" s="44" t="s">
        <v>123</v>
      </c>
      <c r="B3" s="45"/>
      <c r="C3" s="45"/>
      <c r="D3" s="45"/>
      <c r="E3" s="45"/>
      <c r="F3" s="45"/>
      <c r="G3" s="45"/>
      <c r="H3" s="45"/>
      <c r="I3" s="45"/>
    </row>
    <row r="4" spans="1:9" ht="37.799999999999997" customHeight="1" x14ac:dyDescent="0.3">
      <c r="A4" s="46" t="s">
        <v>36</v>
      </c>
      <c r="B4" s="46"/>
      <c r="C4" s="46"/>
      <c r="D4" s="46"/>
      <c r="E4" s="46"/>
      <c r="F4" s="46"/>
      <c r="G4" s="46"/>
      <c r="H4" s="46"/>
      <c r="I4" s="46"/>
    </row>
    <row r="5" spans="1:9" ht="18.600000000000001" customHeight="1" x14ac:dyDescent="0.3">
      <c r="A5" s="5" t="s">
        <v>124</v>
      </c>
    </row>
    <row r="6" spans="1:9" ht="18.600000000000001" customHeight="1" x14ac:dyDescent="0.3">
      <c r="A6" s="17" t="s">
        <v>126</v>
      </c>
    </row>
    <row r="7" spans="1:9" s="4" customFormat="1" ht="22.2" customHeight="1" x14ac:dyDescent="0.3">
      <c r="A7" s="4" t="s">
        <v>3</v>
      </c>
      <c r="B7" s="28"/>
      <c r="C7" s="4" t="s">
        <v>0</v>
      </c>
      <c r="H7" s="10"/>
      <c r="I7" s="10"/>
    </row>
    <row r="8" spans="1:9" ht="18" customHeight="1" x14ac:dyDescent="0.3">
      <c r="A8" s="1" t="s">
        <v>4</v>
      </c>
      <c r="B8" s="27" t="s">
        <v>30</v>
      </c>
      <c r="D8" s="16" t="s">
        <v>5</v>
      </c>
      <c r="E8" s="1" t="s">
        <v>29</v>
      </c>
      <c r="F8" s="1" t="s">
        <v>31</v>
      </c>
    </row>
    <row r="9" spans="1:9" ht="18" customHeight="1" x14ac:dyDescent="0.3">
      <c r="A9" s="1" t="s">
        <v>27</v>
      </c>
      <c r="B9" s="27" t="s">
        <v>32</v>
      </c>
    </row>
    <row r="10" spans="1:9" ht="18" customHeight="1" x14ac:dyDescent="0.3">
      <c r="A10" s="1" t="s">
        <v>28</v>
      </c>
      <c r="B10" s="29" t="s">
        <v>33</v>
      </c>
    </row>
    <row r="11" spans="1:9" s="4" customFormat="1" ht="22.2" customHeight="1" x14ac:dyDescent="0.3">
      <c r="A11" s="4" t="s">
        <v>9</v>
      </c>
      <c r="B11" s="28"/>
      <c r="C11" s="4" t="s">
        <v>95</v>
      </c>
      <c r="H11" s="10"/>
      <c r="I11" s="10"/>
    </row>
    <row r="12" spans="1:9" ht="16.2" customHeight="1" x14ac:dyDescent="0.3">
      <c r="A12" s="1" t="s">
        <v>110</v>
      </c>
      <c r="B12" s="27" t="s">
        <v>111</v>
      </c>
      <c r="D12" s="16" t="s">
        <v>5</v>
      </c>
      <c r="E12" s="1" t="s">
        <v>31</v>
      </c>
      <c r="F12" s="1" t="s">
        <v>31</v>
      </c>
    </row>
    <row r="13" spans="1:9" ht="16.2" customHeight="1" x14ac:dyDescent="0.3">
      <c r="A13" s="1" t="s">
        <v>27</v>
      </c>
      <c r="B13" s="27" t="s">
        <v>113</v>
      </c>
    </row>
    <row r="14" spans="1:9" ht="16.2" customHeight="1" x14ac:dyDescent="0.3">
      <c r="A14" s="1" t="s">
        <v>28</v>
      </c>
      <c r="B14" s="29" t="s">
        <v>112</v>
      </c>
    </row>
    <row r="15" spans="1:9" ht="9" customHeight="1" x14ac:dyDescent="0.3"/>
    <row r="16" spans="1:9" ht="37.200000000000003" customHeight="1" x14ac:dyDescent="0.3">
      <c r="A16" s="46" t="s">
        <v>125</v>
      </c>
      <c r="B16" s="46"/>
      <c r="C16" s="46"/>
      <c r="D16" s="46"/>
      <c r="E16" s="46"/>
      <c r="F16" s="46"/>
      <c r="G16" s="46"/>
      <c r="H16" s="46"/>
      <c r="I16" s="46"/>
    </row>
    <row r="17" spans="1:9" ht="16.2" customHeight="1" x14ac:dyDescent="0.3"/>
    <row r="18" spans="1:9" s="15" customFormat="1" ht="33.6" x14ac:dyDescent="0.3">
      <c r="A18" s="13" t="s">
        <v>10</v>
      </c>
      <c r="B18" s="30" t="s">
        <v>11</v>
      </c>
      <c r="C18" s="13" t="s">
        <v>25</v>
      </c>
      <c r="D18" s="13" t="s">
        <v>62</v>
      </c>
      <c r="E18" s="13" t="s">
        <v>19</v>
      </c>
      <c r="F18" s="18" t="s">
        <v>15</v>
      </c>
      <c r="G18" s="18" t="s">
        <v>34</v>
      </c>
      <c r="H18" s="14" t="s">
        <v>20</v>
      </c>
      <c r="I18" s="14" t="s">
        <v>21</v>
      </c>
    </row>
    <row r="19" spans="1:9" ht="21.6" customHeight="1" x14ac:dyDescent="0.3">
      <c r="A19" s="2">
        <v>1</v>
      </c>
      <c r="B19" s="25">
        <f>'BBGN Minh An'!B23</f>
        <v>45991</v>
      </c>
      <c r="C19" s="2" t="s">
        <v>64</v>
      </c>
      <c r="D19" s="2" t="str">
        <f>'BBGN Minh An'!C23</f>
        <v>HD - 3969</v>
      </c>
      <c r="E19" s="2">
        <f>'BBGN Minh An'!E13</f>
        <v>770</v>
      </c>
      <c r="F19" s="2">
        <v>1</v>
      </c>
      <c r="G19" s="2">
        <f>'BBGN Minh An'!F23</f>
        <v>533</v>
      </c>
      <c r="H19" s="11">
        <v>208000</v>
      </c>
      <c r="I19" s="11">
        <f>G19*H19+140</f>
        <v>110864140</v>
      </c>
    </row>
    <row r="20" spans="1:9" ht="21.6" customHeight="1" x14ac:dyDescent="0.3">
      <c r="A20" s="2">
        <v>2</v>
      </c>
      <c r="B20" s="25">
        <f>'BBGN Minh An'!B24</f>
        <v>45992</v>
      </c>
      <c r="C20" s="2" t="s">
        <v>64</v>
      </c>
      <c r="D20" s="2" t="str">
        <f>'BBGN Minh An'!C24</f>
        <v>NB - 9798</v>
      </c>
      <c r="E20" s="2"/>
      <c r="F20" s="2">
        <v>1</v>
      </c>
      <c r="G20" s="2">
        <f>'BBGN Minh An'!F24</f>
        <v>867</v>
      </c>
      <c r="H20" s="11">
        <v>208000</v>
      </c>
      <c r="I20" s="11">
        <f t="shared" ref="I20" si="0">G20*H20</f>
        <v>180336000</v>
      </c>
    </row>
    <row r="21" spans="1:9" s="4" customFormat="1" ht="21.6" customHeight="1" x14ac:dyDescent="0.3">
      <c r="A21" s="3"/>
      <c r="B21" s="31" t="s">
        <v>16</v>
      </c>
      <c r="C21" s="3"/>
      <c r="D21" s="3"/>
      <c r="E21" s="3"/>
      <c r="F21" s="6">
        <f>SUM(F19:F20)</f>
        <v>2</v>
      </c>
      <c r="G21" s="26">
        <f>SUM(G19:G20)</f>
        <v>1400</v>
      </c>
      <c r="H21" s="12"/>
      <c r="I21" s="12">
        <f>SUM(I19:I20)</f>
        <v>291200140</v>
      </c>
    </row>
    <row r="23" spans="1:9" x14ac:dyDescent="0.3">
      <c r="A23" s="1" t="s">
        <v>65</v>
      </c>
    </row>
    <row r="24" spans="1:9" x14ac:dyDescent="0.3">
      <c r="A24" s="1" t="s">
        <v>24</v>
      </c>
    </row>
    <row r="25" spans="1:9" x14ac:dyDescent="0.3">
      <c r="A25" s="1" t="s">
        <v>26</v>
      </c>
    </row>
    <row r="27" spans="1:9" s="8" customFormat="1" ht="15.6" x14ac:dyDescent="0.3">
      <c r="B27" s="41" t="s">
        <v>17</v>
      </c>
      <c r="C27" s="41"/>
      <c r="D27" s="19"/>
      <c r="G27" s="41" t="s">
        <v>18</v>
      </c>
      <c r="H27" s="41"/>
      <c r="I27" s="19"/>
    </row>
    <row r="57" spans="1:9" ht="21" customHeight="1" x14ac:dyDescent="0.3">
      <c r="A57" s="48" t="s">
        <v>1</v>
      </c>
      <c r="B57" s="48"/>
      <c r="C57" s="48"/>
      <c r="D57" s="48"/>
      <c r="E57" s="48"/>
      <c r="F57" s="48"/>
      <c r="G57" s="48"/>
      <c r="H57" s="48"/>
      <c r="I57" s="48"/>
    </row>
    <row r="58" spans="1:9" ht="21" customHeight="1" x14ac:dyDescent="0.3">
      <c r="A58" s="43" t="s">
        <v>2</v>
      </c>
      <c r="B58" s="43"/>
      <c r="C58" s="43"/>
      <c r="D58" s="43"/>
      <c r="E58" s="43"/>
      <c r="F58" s="43"/>
      <c r="G58" s="43"/>
      <c r="H58" s="43"/>
      <c r="I58" s="43"/>
    </row>
    <row r="59" spans="1:9" ht="65.400000000000006" customHeight="1" x14ac:dyDescent="0.3">
      <c r="A59" s="44" t="s">
        <v>80</v>
      </c>
      <c r="B59" s="45"/>
      <c r="C59" s="45"/>
      <c r="D59" s="45"/>
      <c r="E59" s="45"/>
      <c r="F59" s="45"/>
      <c r="G59" s="45"/>
      <c r="H59" s="45"/>
      <c r="I59" s="45"/>
    </row>
    <row r="60" spans="1:9" ht="37.799999999999997" customHeight="1" x14ac:dyDescent="0.3">
      <c r="A60" s="46" t="s">
        <v>36</v>
      </c>
      <c r="B60" s="46"/>
      <c r="C60" s="46"/>
      <c r="D60" s="46"/>
      <c r="E60" s="46"/>
      <c r="F60" s="46"/>
      <c r="G60" s="46"/>
      <c r="H60" s="46"/>
      <c r="I60" s="46"/>
    </row>
    <row r="61" spans="1:9" ht="18.600000000000001" customHeight="1" x14ac:dyDescent="0.3">
      <c r="A61" s="5" t="s">
        <v>81</v>
      </c>
    </row>
    <row r="62" spans="1:9" ht="18.600000000000001" customHeight="1" x14ac:dyDescent="0.3">
      <c r="A62" s="17" t="s">
        <v>78</v>
      </c>
    </row>
    <row r="63" spans="1:9" s="4" customFormat="1" ht="22.2" customHeight="1" x14ac:dyDescent="0.3">
      <c r="A63" s="4" t="s">
        <v>3</v>
      </c>
      <c r="B63" s="28"/>
      <c r="C63" s="4" t="s">
        <v>0</v>
      </c>
      <c r="H63" s="10"/>
      <c r="I63" s="10"/>
    </row>
    <row r="64" spans="1:9" ht="18" customHeight="1" x14ac:dyDescent="0.3">
      <c r="A64" s="1" t="s">
        <v>4</v>
      </c>
      <c r="B64" s="27" t="s">
        <v>30</v>
      </c>
      <c r="D64" s="16" t="s">
        <v>5</v>
      </c>
      <c r="E64" s="1" t="s">
        <v>29</v>
      </c>
      <c r="F64" s="1" t="s">
        <v>31</v>
      </c>
    </row>
    <row r="65" spans="1:9" ht="18" customHeight="1" x14ac:dyDescent="0.3">
      <c r="A65" s="1" t="s">
        <v>27</v>
      </c>
      <c r="B65" s="27" t="s">
        <v>32</v>
      </c>
    </row>
    <row r="66" spans="1:9" ht="18" customHeight="1" x14ac:dyDescent="0.3">
      <c r="A66" s="1" t="s">
        <v>28</v>
      </c>
      <c r="B66" s="29" t="s">
        <v>33</v>
      </c>
    </row>
    <row r="67" spans="1:9" s="4" customFormat="1" ht="22.2" customHeight="1" x14ac:dyDescent="0.3">
      <c r="A67" s="4" t="s">
        <v>9</v>
      </c>
      <c r="B67" s="28"/>
      <c r="C67" s="4" t="s">
        <v>67</v>
      </c>
      <c r="H67" s="10"/>
      <c r="I67" s="10"/>
    </row>
    <row r="68" spans="1:9" ht="16.2" customHeight="1" x14ac:dyDescent="0.3">
      <c r="A68" s="1" t="s">
        <v>4</v>
      </c>
      <c r="B68" s="27" t="s">
        <v>70</v>
      </c>
      <c r="D68" s="16" t="s">
        <v>5</v>
      </c>
      <c r="E68" s="1" t="s">
        <v>31</v>
      </c>
      <c r="F68" s="1" t="s">
        <v>31</v>
      </c>
    </row>
    <row r="69" spans="1:9" ht="16.2" customHeight="1" x14ac:dyDescent="0.3">
      <c r="A69" s="1" t="s">
        <v>27</v>
      </c>
      <c r="B69" s="27" t="s">
        <v>71</v>
      </c>
    </row>
    <row r="70" spans="1:9" ht="16.2" customHeight="1" x14ac:dyDescent="0.3">
      <c r="A70" s="1" t="s">
        <v>28</v>
      </c>
      <c r="B70" s="29" t="s">
        <v>72</v>
      </c>
    </row>
    <row r="71" spans="1:9" ht="9" customHeight="1" x14ac:dyDescent="0.3"/>
    <row r="72" spans="1:9" ht="37.200000000000003" customHeight="1" x14ac:dyDescent="0.3">
      <c r="A72" s="46" t="s">
        <v>79</v>
      </c>
      <c r="B72" s="46"/>
      <c r="C72" s="46"/>
      <c r="D72" s="46"/>
      <c r="E72" s="46"/>
      <c r="F72" s="46"/>
      <c r="G72" s="46"/>
      <c r="H72" s="46"/>
      <c r="I72" s="46"/>
    </row>
    <row r="73" spans="1:9" ht="16.2" customHeight="1" x14ac:dyDescent="0.3"/>
    <row r="74" spans="1:9" s="15" customFormat="1" ht="33.6" x14ac:dyDescent="0.3">
      <c r="A74" s="13" t="s">
        <v>10</v>
      </c>
      <c r="B74" s="30" t="s">
        <v>11</v>
      </c>
      <c r="C74" s="13" t="s">
        <v>25</v>
      </c>
      <c r="D74" s="13" t="s">
        <v>62</v>
      </c>
      <c r="E74" s="13" t="s">
        <v>19</v>
      </c>
      <c r="F74" s="18" t="s">
        <v>15</v>
      </c>
      <c r="G74" s="18" t="s">
        <v>34</v>
      </c>
      <c r="H74" s="14" t="s">
        <v>20</v>
      </c>
      <c r="I74" s="14" t="s">
        <v>21</v>
      </c>
    </row>
    <row r="75" spans="1:9" ht="21.6" customHeight="1" x14ac:dyDescent="0.3">
      <c r="A75" s="2">
        <v>1</v>
      </c>
      <c r="B75" s="25">
        <f>'BBGN Minh An'!B77</f>
        <v>45975</v>
      </c>
      <c r="C75" s="2" t="s">
        <v>64</v>
      </c>
      <c r="D75" s="2" t="str">
        <f>'BBGN Minh An'!C77</f>
        <v>NB-8912</v>
      </c>
      <c r="E75" s="2">
        <f>'BBGN Minh An'!E69</f>
        <v>0</v>
      </c>
      <c r="F75" s="2">
        <v>1</v>
      </c>
      <c r="G75" s="36">
        <f>'BBGN Minh An'!F78</f>
        <v>1099.5</v>
      </c>
      <c r="H75" s="11">
        <v>205000</v>
      </c>
      <c r="I75" s="11">
        <f>G75*H75</f>
        <v>225397500</v>
      </c>
    </row>
    <row r="76" spans="1:9" ht="21.6" hidden="1" customHeight="1" x14ac:dyDescent="0.3">
      <c r="A76" s="2"/>
      <c r="B76" s="25"/>
      <c r="C76" s="2"/>
      <c r="D76" s="2"/>
      <c r="E76" s="2"/>
      <c r="F76" s="2"/>
      <c r="G76" s="2"/>
      <c r="H76" s="11"/>
      <c r="I76" s="11">
        <f t="shared" ref="I76:I78" si="1">G76*H76</f>
        <v>0</v>
      </c>
    </row>
    <row r="77" spans="1:9" ht="21.6" hidden="1" customHeight="1" x14ac:dyDescent="0.3">
      <c r="A77" s="2"/>
      <c r="B77" s="25"/>
      <c r="C77" s="2"/>
      <c r="D77" s="2"/>
      <c r="E77" s="2"/>
      <c r="F77" s="2"/>
      <c r="G77" s="2"/>
      <c r="H77" s="11"/>
      <c r="I77" s="11">
        <f t="shared" si="1"/>
        <v>0</v>
      </c>
    </row>
    <row r="78" spans="1:9" ht="21.6" hidden="1" customHeight="1" x14ac:dyDescent="0.3">
      <c r="A78" s="2"/>
      <c r="B78" s="25"/>
      <c r="C78" s="2"/>
      <c r="D78" s="2"/>
      <c r="E78" s="2"/>
      <c r="F78" s="2"/>
      <c r="G78" s="2"/>
      <c r="H78" s="11"/>
      <c r="I78" s="11">
        <f t="shared" si="1"/>
        <v>0</v>
      </c>
    </row>
    <row r="79" spans="1:9" s="4" customFormat="1" ht="21.6" customHeight="1" x14ac:dyDescent="0.3">
      <c r="A79" s="3"/>
      <c r="B79" s="31" t="s">
        <v>16</v>
      </c>
      <c r="C79" s="3"/>
      <c r="D79" s="3"/>
      <c r="E79" s="3"/>
      <c r="F79" s="6">
        <f>SUM(F75:F78)</f>
        <v>1</v>
      </c>
      <c r="G79" s="26">
        <f>SUM(G75:G78)</f>
        <v>1099.5</v>
      </c>
      <c r="H79" s="12"/>
      <c r="I79" s="12">
        <f>SUM(I75:I78)</f>
        <v>225397500</v>
      </c>
    </row>
    <row r="81" spans="1:9" x14ac:dyDescent="0.3">
      <c r="A81" s="1" t="s">
        <v>65</v>
      </c>
    </row>
    <row r="82" spans="1:9" x14ac:dyDescent="0.3">
      <c r="A82" s="1" t="s">
        <v>24</v>
      </c>
    </row>
    <row r="83" spans="1:9" x14ac:dyDescent="0.3">
      <c r="A83" s="1" t="s">
        <v>26</v>
      </c>
    </row>
    <row r="85" spans="1:9" s="8" customFormat="1" ht="15.6" x14ac:dyDescent="0.3">
      <c r="B85" s="41" t="s">
        <v>17</v>
      </c>
      <c r="C85" s="41"/>
      <c r="D85" s="19"/>
      <c r="G85" s="41" t="s">
        <v>18</v>
      </c>
      <c r="H85" s="41"/>
      <c r="I85" s="19"/>
    </row>
    <row r="115" spans="1:9" ht="21" customHeight="1" x14ac:dyDescent="0.3">
      <c r="A115" s="48" t="s">
        <v>1</v>
      </c>
      <c r="B115" s="48"/>
      <c r="C115" s="48"/>
      <c r="D115" s="48"/>
      <c r="E115" s="48"/>
      <c r="F115" s="48"/>
      <c r="G115" s="48"/>
      <c r="H115" s="48"/>
      <c r="I115" s="48"/>
    </row>
    <row r="116" spans="1:9" ht="21" customHeight="1" x14ac:dyDescent="0.3">
      <c r="A116" s="43" t="s">
        <v>2</v>
      </c>
      <c r="B116" s="43"/>
      <c r="C116" s="43"/>
      <c r="D116" s="43"/>
      <c r="E116" s="43"/>
      <c r="F116" s="43"/>
      <c r="G116" s="43"/>
      <c r="H116" s="43"/>
      <c r="I116" s="43"/>
    </row>
    <row r="117" spans="1:9" ht="65.400000000000006" customHeight="1" x14ac:dyDescent="0.3">
      <c r="A117" s="44" t="s">
        <v>82</v>
      </c>
      <c r="B117" s="45"/>
      <c r="C117" s="45"/>
      <c r="D117" s="45"/>
      <c r="E117" s="45"/>
      <c r="F117" s="45"/>
      <c r="G117" s="45"/>
      <c r="H117" s="45"/>
      <c r="I117" s="45"/>
    </row>
    <row r="118" spans="1:9" ht="37.799999999999997" customHeight="1" x14ac:dyDescent="0.3">
      <c r="A118" s="46" t="s">
        <v>36</v>
      </c>
      <c r="B118" s="46"/>
      <c r="C118" s="46"/>
      <c r="D118" s="46"/>
      <c r="E118" s="46"/>
      <c r="F118" s="46"/>
      <c r="G118" s="46"/>
      <c r="H118" s="46"/>
      <c r="I118" s="46"/>
    </row>
    <row r="119" spans="1:9" ht="18.600000000000001" customHeight="1" x14ac:dyDescent="0.3">
      <c r="A119" s="5" t="s">
        <v>83</v>
      </c>
    </row>
    <row r="120" spans="1:9" ht="18.600000000000001" customHeight="1" x14ac:dyDescent="0.3">
      <c r="A120" s="17" t="s">
        <v>85</v>
      </c>
    </row>
    <row r="121" spans="1:9" s="4" customFormat="1" ht="22.2" customHeight="1" x14ac:dyDescent="0.3">
      <c r="A121" s="4" t="s">
        <v>3</v>
      </c>
      <c r="B121" s="28"/>
      <c r="C121" s="4" t="s">
        <v>0</v>
      </c>
      <c r="H121" s="10"/>
      <c r="I121" s="10"/>
    </row>
    <row r="122" spans="1:9" ht="18" customHeight="1" x14ac:dyDescent="0.3">
      <c r="A122" s="1" t="s">
        <v>4</v>
      </c>
      <c r="B122" s="27" t="s">
        <v>30</v>
      </c>
      <c r="D122" s="16" t="s">
        <v>5</v>
      </c>
      <c r="E122" s="1" t="s">
        <v>29</v>
      </c>
      <c r="F122" s="1" t="s">
        <v>31</v>
      </c>
    </row>
    <row r="123" spans="1:9" ht="18" customHeight="1" x14ac:dyDescent="0.3">
      <c r="A123" s="1" t="s">
        <v>27</v>
      </c>
      <c r="B123" s="27" t="s">
        <v>32</v>
      </c>
    </row>
    <row r="124" spans="1:9" ht="18" customHeight="1" x14ac:dyDescent="0.3">
      <c r="A124" s="1" t="s">
        <v>28</v>
      </c>
      <c r="B124" s="29" t="s">
        <v>33</v>
      </c>
    </row>
    <row r="125" spans="1:9" s="4" customFormat="1" ht="22.2" customHeight="1" x14ac:dyDescent="0.3">
      <c r="A125" s="4" t="s">
        <v>9</v>
      </c>
      <c r="B125" s="28"/>
      <c r="C125" s="4" t="s">
        <v>67</v>
      </c>
      <c r="H125" s="10"/>
      <c r="I125" s="10"/>
    </row>
    <row r="126" spans="1:9" ht="16.2" customHeight="1" x14ac:dyDescent="0.3">
      <c r="A126" s="1" t="s">
        <v>4</v>
      </c>
      <c r="B126" s="27" t="s">
        <v>70</v>
      </c>
      <c r="D126" s="16" t="s">
        <v>5</v>
      </c>
      <c r="E126" s="1" t="s">
        <v>31</v>
      </c>
      <c r="F126" s="1" t="s">
        <v>31</v>
      </c>
    </row>
    <row r="127" spans="1:9" ht="16.2" customHeight="1" x14ac:dyDescent="0.3">
      <c r="A127" s="1" t="s">
        <v>27</v>
      </c>
      <c r="B127" s="27" t="s">
        <v>71</v>
      </c>
    </row>
    <row r="128" spans="1:9" ht="16.2" customHeight="1" x14ac:dyDescent="0.3">
      <c r="A128" s="1" t="s">
        <v>28</v>
      </c>
      <c r="B128" s="29" t="s">
        <v>72</v>
      </c>
    </row>
    <row r="129" spans="1:12" ht="9" customHeight="1" x14ac:dyDescent="0.3"/>
    <row r="130" spans="1:12" ht="37.200000000000003" customHeight="1" x14ac:dyDescent="0.3">
      <c r="A130" s="46" t="s">
        <v>79</v>
      </c>
      <c r="B130" s="46"/>
      <c r="C130" s="46"/>
      <c r="D130" s="46"/>
      <c r="E130" s="46"/>
      <c r="F130" s="46"/>
      <c r="G130" s="46"/>
      <c r="H130" s="46"/>
      <c r="I130" s="46"/>
    </row>
    <row r="131" spans="1:12" ht="16.2" customHeight="1" x14ac:dyDescent="0.3"/>
    <row r="132" spans="1:12" s="15" customFormat="1" ht="33.6" x14ac:dyDescent="0.3">
      <c r="A132" s="13" t="s">
        <v>10</v>
      </c>
      <c r="B132" s="30" t="s">
        <v>11</v>
      </c>
      <c r="C132" s="13" t="s">
        <v>25</v>
      </c>
      <c r="D132" s="13" t="s">
        <v>62</v>
      </c>
      <c r="E132" s="13" t="s">
        <v>19</v>
      </c>
      <c r="F132" s="18" t="s">
        <v>15</v>
      </c>
      <c r="G132" s="18" t="s">
        <v>34</v>
      </c>
      <c r="H132" s="14" t="s">
        <v>20</v>
      </c>
      <c r="I132" s="14" t="s">
        <v>21</v>
      </c>
    </row>
    <row r="133" spans="1:12" ht="21.6" customHeight="1" x14ac:dyDescent="0.3">
      <c r="A133" s="2">
        <v>1</v>
      </c>
      <c r="B133" s="25">
        <f>'BBGN Minh An'!B121</f>
        <v>45979</v>
      </c>
      <c r="C133" s="2" t="s">
        <v>64</v>
      </c>
      <c r="D133" s="2" t="str">
        <f>'BBGN Minh An'!C121</f>
        <v>NĐ-3265</v>
      </c>
      <c r="E133" s="2">
        <f>'BBGN Minh An'!E107</f>
        <v>0</v>
      </c>
      <c r="F133" s="2">
        <v>1</v>
      </c>
      <c r="G133" s="36">
        <f>'BBGN Minh An'!F122</f>
        <v>821.5</v>
      </c>
      <c r="H133" s="11">
        <v>205000</v>
      </c>
      <c r="I133" s="11">
        <f>G133*H133</f>
        <v>168407500</v>
      </c>
    </row>
    <row r="134" spans="1:12" ht="21.6" hidden="1" customHeight="1" x14ac:dyDescent="0.3">
      <c r="A134" s="2"/>
      <c r="B134" s="25"/>
      <c r="C134" s="2"/>
      <c r="D134" s="2"/>
      <c r="E134" s="2"/>
      <c r="F134" s="2"/>
      <c r="G134" s="2"/>
      <c r="H134" s="11"/>
      <c r="I134" s="11">
        <f t="shared" ref="I134:I136" si="2">G134*H134</f>
        <v>0</v>
      </c>
    </row>
    <row r="135" spans="1:12" ht="21.6" hidden="1" customHeight="1" x14ac:dyDescent="0.3">
      <c r="A135" s="2"/>
      <c r="B135" s="25"/>
      <c r="C135" s="2"/>
      <c r="D135" s="2"/>
      <c r="E135" s="2"/>
      <c r="F135" s="2"/>
      <c r="G135" s="2"/>
      <c r="H135" s="11"/>
      <c r="I135" s="11">
        <f t="shared" si="2"/>
        <v>0</v>
      </c>
    </row>
    <row r="136" spans="1:12" ht="21.6" hidden="1" customHeight="1" x14ac:dyDescent="0.3">
      <c r="A136" s="2"/>
      <c r="B136" s="25"/>
      <c r="C136" s="2"/>
      <c r="D136" s="2"/>
      <c r="E136" s="2"/>
      <c r="F136" s="2"/>
      <c r="G136" s="2"/>
      <c r="H136" s="11"/>
      <c r="I136" s="11">
        <f t="shared" si="2"/>
        <v>0</v>
      </c>
    </row>
    <row r="137" spans="1:12" s="4" customFormat="1" ht="21.6" customHeight="1" x14ac:dyDescent="0.3">
      <c r="A137" s="3"/>
      <c r="B137" s="31" t="s">
        <v>16</v>
      </c>
      <c r="C137" s="3"/>
      <c r="D137" s="3"/>
      <c r="E137" s="3"/>
      <c r="F137" s="6">
        <f>SUM(F133:F136)</f>
        <v>1</v>
      </c>
      <c r="G137" s="26">
        <f>SUM(G133:G136)</f>
        <v>821.5</v>
      </c>
      <c r="H137" s="12"/>
      <c r="I137" s="12">
        <f>SUM(I133:I136)</f>
        <v>168407500</v>
      </c>
      <c r="K137" s="10">
        <f>I137+I79+I21</f>
        <v>685005140</v>
      </c>
      <c r="L137" s="4">
        <v>543250000</v>
      </c>
    </row>
    <row r="139" spans="1:12" x14ac:dyDescent="0.3">
      <c r="A139" s="1" t="s">
        <v>65</v>
      </c>
    </row>
    <row r="140" spans="1:12" x14ac:dyDescent="0.3">
      <c r="A140" s="1" t="s">
        <v>24</v>
      </c>
    </row>
    <row r="141" spans="1:12" x14ac:dyDescent="0.3">
      <c r="A141" s="1" t="s">
        <v>26</v>
      </c>
    </row>
    <row r="143" spans="1:12" s="8" customFormat="1" ht="15.6" x14ac:dyDescent="0.3">
      <c r="B143" s="41" t="s">
        <v>17</v>
      </c>
      <c r="C143" s="41"/>
      <c r="D143" s="19"/>
      <c r="G143" s="41" t="s">
        <v>18</v>
      </c>
      <c r="H143" s="41"/>
      <c r="I143" s="19"/>
    </row>
  </sheetData>
  <mergeCells count="21">
    <mergeCell ref="A115:I115"/>
    <mergeCell ref="A116:I116"/>
    <mergeCell ref="A117:I117"/>
    <mergeCell ref="A118:I118"/>
    <mergeCell ref="A130:I130"/>
    <mergeCell ref="B143:C143"/>
    <mergeCell ref="G143:H143"/>
    <mergeCell ref="A57:I57"/>
    <mergeCell ref="A58:I58"/>
    <mergeCell ref="A59:I59"/>
    <mergeCell ref="A60:I60"/>
    <mergeCell ref="A72:I72"/>
    <mergeCell ref="B85:C85"/>
    <mergeCell ref="G85:H85"/>
    <mergeCell ref="A1:I1"/>
    <mergeCell ref="A2:I2"/>
    <mergeCell ref="A3:I3"/>
    <mergeCell ref="A4:I4"/>
    <mergeCell ref="A16:I16"/>
    <mergeCell ref="B27:C27"/>
    <mergeCell ref="G27:H27"/>
  </mergeCells>
  <pageMargins left="0.7" right="0.7" top="0.75" bottom="0.75" header="0.3" footer="0.3"/>
  <pageSetup scale="8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8"/>
  <sheetViews>
    <sheetView topLeftCell="A4" workbookViewId="0">
      <selection activeCell="J27" sqref="J27"/>
    </sheetView>
  </sheetViews>
  <sheetFormatPr defaultRowHeight="16.8" x14ac:dyDescent="0.3"/>
  <cols>
    <col min="1" max="1" width="8.88671875" style="1"/>
    <col min="2" max="2" width="14.88671875" style="27" customWidth="1"/>
    <col min="3" max="3" width="18.88671875" style="1" customWidth="1"/>
    <col min="4" max="4" width="13.88671875" style="1" customWidth="1"/>
    <col min="5" max="5" width="12.77734375" style="1" hidden="1" customWidth="1"/>
    <col min="6" max="6" width="9.33203125" style="1" customWidth="1"/>
    <col min="7" max="7" width="14.21875" style="1" customWidth="1"/>
    <col min="8" max="8" width="11" style="9" customWidth="1"/>
    <col min="9" max="9" width="15.33203125" style="9" customWidth="1"/>
    <col min="10" max="10" width="8.88671875" style="1"/>
    <col min="11" max="11" width="13.44140625" style="1" bestFit="1" customWidth="1"/>
    <col min="12" max="12" width="12" style="1" bestFit="1" customWidth="1"/>
    <col min="13" max="16384" width="8.88671875" style="1"/>
  </cols>
  <sheetData>
    <row r="1" spans="1:9" ht="21" customHeight="1" x14ac:dyDescent="0.3">
      <c r="A1" s="48" t="s">
        <v>1</v>
      </c>
      <c r="B1" s="48"/>
      <c r="C1" s="48"/>
      <c r="D1" s="48"/>
      <c r="E1" s="48"/>
      <c r="F1" s="48"/>
      <c r="G1" s="48"/>
      <c r="H1" s="48"/>
      <c r="I1" s="48"/>
    </row>
    <row r="2" spans="1:9" ht="21" customHeight="1" x14ac:dyDescent="0.3">
      <c r="A2" s="43" t="s">
        <v>2</v>
      </c>
      <c r="B2" s="43"/>
      <c r="C2" s="43"/>
      <c r="D2" s="43"/>
      <c r="E2" s="43"/>
      <c r="F2" s="43"/>
      <c r="G2" s="43"/>
      <c r="H2" s="43"/>
      <c r="I2" s="43"/>
    </row>
    <row r="3" spans="1:9" ht="65.400000000000006" customHeight="1" x14ac:dyDescent="0.3">
      <c r="A3" s="44" t="s">
        <v>127</v>
      </c>
      <c r="B3" s="45"/>
      <c r="C3" s="45"/>
      <c r="D3" s="45"/>
      <c r="E3" s="45"/>
      <c r="F3" s="45"/>
      <c r="G3" s="45"/>
      <c r="H3" s="45"/>
      <c r="I3" s="45"/>
    </row>
    <row r="4" spans="1:9" ht="37.799999999999997" customHeight="1" x14ac:dyDescent="0.3">
      <c r="A4" s="46" t="s">
        <v>36</v>
      </c>
      <c r="B4" s="46"/>
      <c r="C4" s="46"/>
      <c r="D4" s="46"/>
      <c r="E4" s="46"/>
      <c r="F4" s="46"/>
      <c r="G4" s="46"/>
      <c r="H4" s="46"/>
      <c r="I4" s="46"/>
    </row>
    <row r="5" spans="1:9" ht="18.600000000000001" customHeight="1" x14ac:dyDescent="0.3">
      <c r="A5" s="5" t="s">
        <v>128</v>
      </c>
    </row>
    <row r="6" spans="1:9" ht="18.600000000000001" customHeight="1" x14ac:dyDescent="0.3">
      <c r="A6" s="17" t="s">
        <v>85</v>
      </c>
    </row>
    <row r="7" spans="1:9" s="4" customFormat="1" ht="22.2" customHeight="1" x14ac:dyDescent="0.3">
      <c r="A7" s="4" t="s">
        <v>3</v>
      </c>
      <c r="B7" s="28"/>
      <c r="C7" s="4" t="s">
        <v>0</v>
      </c>
      <c r="H7" s="10"/>
      <c r="I7" s="10"/>
    </row>
    <row r="8" spans="1:9" ht="18" customHeight="1" x14ac:dyDescent="0.3">
      <c r="A8" s="1" t="s">
        <v>4</v>
      </c>
      <c r="B8" s="27" t="s">
        <v>30</v>
      </c>
      <c r="D8" s="16" t="s">
        <v>5</v>
      </c>
      <c r="E8" s="1" t="s">
        <v>29</v>
      </c>
      <c r="F8" s="1" t="s">
        <v>31</v>
      </c>
    </row>
    <row r="9" spans="1:9" ht="18" customHeight="1" x14ac:dyDescent="0.3">
      <c r="A9" s="1" t="s">
        <v>27</v>
      </c>
      <c r="B9" s="27" t="s">
        <v>32</v>
      </c>
    </row>
    <row r="10" spans="1:9" ht="18" customHeight="1" x14ac:dyDescent="0.3">
      <c r="A10" s="1" t="s">
        <v>28</v>
      </c>
      <c r="B10" s="29" t="s">
        <v>33</v>
      </c>
    </row>
    <row r="11" spans="1:9" s="4" customFormat="1" ht="22.2" customHeight="1" x14ac:dyDescent="0.3">
      <c r="A11" s="4" t="s">
        <v>9</v>
      </c>
      <c r="B11" s="28"/>
      <c r="C11" s="4" t="s">
        <v>95</v>
      </c>
      <c r="H11" s="10"/>
      <c r="I11" s="10"/>
    </row>
    <row r="12" spans="1:9" ht="16.2" customHeight="1" x14ac:dyDescent="0.3">
      <c r="A12" s="1" t="s">
        <v>110</v>
      </c>
      <c r="B12" s="27" t="s">
        <v>111</v>
      </c>
      <c r="D12" s="16" t="s">
        <v>5</v>
      </c>
      <c r="E12" s="1" t="s">
        <v>31</v>
      </c>
      <c r="F12" s="1" t="s">
        <v>31</v>
      </c>
    </row>
    <row r="13" spans="1:9" ht="16.2" customHeight="1" x14ac:dyDescent="0.3">
      <c r="A13" s="1" t="s">
        <v>27</v>
      </c>
      <c r="B13" s="27" t="s">
        <v>113</v>
      </c>
    </row>
    <row r="14" spans="1:9" ht="16.2" customHeight="1" x14ac:dyDescent="0.3">
      <c r="A14" s="1" t="s">
        <v>28</v>
      </c>
      <c r="B14" s="29" t="s">
        <v>112</v>
      </c>
    </row>
    <row r="15" spans="1:9" ht="9" customHeight="1" x14ac:dyDescent="0.3"/>
    <row r="16" spans="1:9" ht="37.200000000000003" customHeight="1" x14ac:dyDescent="0.3">
      <c r="A16" s="46" t="s">
        <v>129</v>
      </c>
      <c r="B16" s="46"/>
      <c r="C16" s="46"/>
      <c r="D16" s="46"/>
      <c r="E16" s="46"/>
      <c r="F16" s="46"/>
      <c r="G16" s="46"/>
      <c r="H16" s="46"/>
      <c r="I16" s="46"/>
    </row>
    <row r="17" spans="1:9" ht="16.2" customHeight="1" x14ac:dyDescent="0.3"/>
    <row r="18" spans="1:9" s="15" customFormat="1" ht="33.6" x14ac:dyDescent="0.3">
      <c r="A18" s="13" t="s">
        <v>10</v>
      </c>
      <c r="B18" s="30" t="s">
        <v>11</v>
      </c>
      <c r="C18" s="13" t="s">
        <v>25</v>
      </c>
      <c r="D18" s="13" t="s">
        <v>62</v>
      </c>
      <c r="E18" s="13" t="s">
        <v>19</v>
      </c>
      <c r="F18" s="18" t="s">
        <v>15</v>
      </c>
      <c r="G18" s="18" t="s">
        <v>34</v>
      </c>
      <c r="H18" s="14" t="s">
        <v>20</v>
      </c>
      <c r="I18" s="14" t="s">
        <v>21</v>
      </c>
    </row>
    <row r="19" spans="1:9" ht="21.6" customHeight="1" x14ac:dyDescent="0.3">
      <c r="A19" s="2">
        <v>1</v>
      </c>
      <c r="B19" s="25">
        <f>'BBGN Minh An'!B25</f>
        <v>45995</v>
      </c>
      <c r="C19" s="2" t="s">
        <v>64</v>
      </c>
      <c r="D19" s="2" t="str">
        <f>'BBGN Minh An'!C25</f>
        <v>NB - 9798</v>
      </c>
      <c r="E19" s="2">
        <f>'BBGN Minh An'!E13</f>
        <v>770</v>
      </c>
      <c r="F19" s="2">
        <v>1</v>
      </c>
      <c r="G19" s="2">
        <f>'BBGN Minh An'!F25</f>
        <v>1091.19</v>
      </c>
      <c r="H19" s="11">
        <v>220000</v>
      </c>
      <c r="I19" s="11">
        <f>G19*H19</f>
        <v>240061800</v>
      </c>
    </row>
    <row r="20" spans="1:9" ht="21.6" customHeight="1" x14ac:dyDescent="0.3">
      <c r="A20" s="2">
        <v>2</v>
      </c>
      <c r="B20" s="25">
        <f>'BBGN Minh An'!B26</f>
        <v>45997</v>
      </c>
      <c r="C20" s="2" t="s">
        <v>64</v>
      </c>
      <c r="D20" s="2" t="str">
        <f>'BBGN Minh An'!C26</f>
        <v>NB - 6672</v>
      </c>
      <c r="E20" s="2"/>
      <c r="F20" s="2">
        <v>1</v>
      </c>
      <c r="G20" s="2">
        <f>'BBGN Minh An'!F26</f>
        <v>654</v>
      </c>
      <c r="H20" s="11">
        <v>220000</v>
      </c>
      <c r="I20" s="11">
        <f>G20*H20</f>
        <v>143880000</v>
      </c>
    </row>
    <row r="21" spans="1:9" ht="21.6" customHeight="1" x14ac:dyDescent="0.3">
      <c r="A21" s="2">
        <v>3</v>
      </c>
      <c r="B21" s="25">
        <f>'BBGN Minh An'!B27</f>
        <v>45997</v>
      </c>
      <c r="C21" s="2" t="s">
        <v>64</v>
      </c>
      <c r="D21" s="2" t="str">
        <f>'BBGN Minh An'!C27</f>
        <v>HD - 3969</v>
      </c>
      <c r="E21" s="2"/>
      <c r="F21" s="2">
        <v>1</v>
      </c>
      <c r="G21" s="2">
        <f>'BBGN Minh An'!F27</f>
        <v>568</v>
      </c>
      <c r="H21" s="11">
        <v>220000</v>
      </c>
      <c r="I21" s="11">
        <f t="shared" ref="I21:I25" si="0">G21*H21</f>
        <v>124960000</v>
      </c>
    </row>
    <row r="22" spans="1:9" ht="21.6" customHeight="1" x14ac:dyDescent="0.3">
      <c r="A22" s="2">
        <v>4</v>
      </c>
      <c r="B22" s="25">
        <f>'BBGN Minh An'!B28</f>
        <v>45998</v>
      </c>
      <c r="C22" s="2" t="s">
        <v>64</v>
      </c>
      <c r="D22" s="2" t="str">
        <f>'BBGN Minh An'!C28</f>
        <v>HD - 2056</v>
      </c>
      <c r="E22" s="2"/>
      <c r="F22" s="2">
        <v>1</v>
      </c>
      <c r="G22" s="2">
        <f>'BBGN Minh An'!F28</f>
        <v>629</v>
      </c>
      <c r="H22" s="11">
        <v>220000</v>
      </c>
      <c r="I22" s="11">
        <f t="shared" si="0"/>
        <v>138380000</v>
      </c>
    </row>
    <row r="23" spans="1:9" ht="21.6" customHeight="1" x14ac:dyDescent="0.3">
      <c r="A23" s="2">
        <v>5</v>
      </c>
      <c r="B23" s="25">
        <f>'BBGN Minh An'!B29</f>
        <v>45998</v>
      </c>
      <c r="C23" s="2" t="s">
        <v>64</v>
      </c>
      <c r="D23" s="2" t="str">
        <f>'BBGN Minh An'!C29</f>
        <v>NB - 9798</v>
      </c>
      <c r="E23" s="2"/>
      <c r="F23" s="2">
        <v>1</v>
      </c>
      <c r="G23" s="2">
        <f>'BBGN Minh An'!F29</f>
        <v>986</v>
      </c>
      <c r="H23" s="11">
        <v>220000</v>
      </c>
      <c r="I23" s="11">
        <f t="shared" si="0"/>
        <v>216920000</v>
      </c>
    </row>
    <row r="24" spans="1:9" ht="21.6" customHeight="1" x14ac:dyDescent="0.3">
      <c r="A24" s="2">
        <v>6</v>
      </c>
      <c r="B24" s="25">
        <f>'BBGN Minh An'!B30</f>
        <v>45999</v>
      </c>
      <c r="C24" s="2" t="s">
        <v>64</v>
      </c>
      <c r="D24" s="2" t="str">
        <f>'BBGN Minh An'!C30</f>
        <v>NB - 6672</v>
      </c>
      <c r="E24" s="2"/>
      <c r="F24" s="2">
        <v>1</v>
      </c>
      <c r="G24" s="2">
        <f>'BBGN Minh An'!F30</f>
        <v>546</v>
      </c>
      <c r="H24" s="11">
        <v>220000</v>
      </c>
      <c r="I24" s="11">
        <f t="shared" si="0"/>
        <v>120120000</v>
      </c>
    </row>
    <row r="25" spans="1:9" ht="21.6" customHeight="1" x14ac:dyDescent="0.3">
      <c r="A25" s="2">
        <v>7</v>
      </c>
      <c r="B25" s="25">
        <f>'BBGN Minh An'!B31</f>
        <v>45999</v>
      </c>
      <c r="C25" s="2" t="s">
        <v>64</v>
      </c>
      <c r="D25" s="2" t="str">
        <f>'BBGN Minh An'!C31</f>
        <v>HD - 3969</v>
      </c>
      <c r="E25" s="2"/>
      <c r="F25" s="2">
        <v>1</v>
      </c>
      <c r="G25" s="2">
        <f>'BBGN Minh An'!F31</f>
        <v>545.80999999999995</v>
      </c>
      <c r="H25" s="11">
        <v>220000</v>
      </c>
      <c r="I25" s="11">
        <f t="shared" si="0"/>
        <v>120078199.99999999</v>
      </c>
    </row>
    <row r="26" spans="1:9" s="4" customFormat="1" ht="21.6" customHeight="1" x14ac:dyDescent="0.3">
      <c r="A26" s="3"/>
      <c r="B26" s="31" t="s">
        <v>16</v>
      </c>
      <c r="C26" s="3"/>
      <c r="D26" s="3"/>
      <c r="E26" s="3"/>
      <c r="F26" s="6">
        <f>SUM(F19:F25)</f>
        <v>7</v>
      </c>
      <c r="G26" s="26">
        <f>SUM(G19:G25)</f>
        <v>5020</v>
      </c>
      <c r="H26" s="12"/>
      <c r="I26" s="12">
        <f>SUM(I19:I25)</f>
        <v>1104400000</v>
      </c>
    </row>
    <row r="28" spans="1:9" x14ac:dyDescent="0.3">
      <c r="A28" s="1" t="s">
        <v>65</v>
      </c>
    </row>
    <row r="29" spans="1:9" x14ac:dyDescent="0.3">
      <c r="A29" s="1" t="s">
        <v>24</v>
      </c>
    </row>
    <row r="30" spans="1:9" x14ac:dyDescent="0.3">
      <c r="A30" s="1" t="s">
        <v>26</v>
      </c>
    </row>
    <row r="32" spans="1:9" s="8" customFormat="1" ht="15.6" x14ac:dyDescent="0.3">
      <c r="B32" s="41" t="s">
        <v>17</v>
      </c>
      <c r="C32" s="41"/>
      <c r="D32" s="19"/>
      <c r="G32" s="41" t="s">
        <v>18</v>
      </c>
      <c r="H32" s="41"/>
      <c r="I32" s="19"/>
    </row>
    <row r="62" spans="1:9" ht="21" customHeight="1" x14ac:dyDescent="0.3">
      <c r="A62" s="48" t="s">
        <v>1</v>
      </c>
      <c r="B62" s="48"/>
      <c r="C62" s="48"/>
      <c r="D62" s="48"/>
      <c r="E62" s="48"/>
      <c r="F62" s="48"/>
      <c r="G62" s="48"/>
      <c r="H62" s="48"/>
      <c r="I62" s="48"/>
    </row>
    <row r="63" spans="1:9" ht="21" customHeight="1" x14ac:dyDescent="0.3">
      <c r="A63" s="43" t="s">
        <v>2</v>
      </c>
      <c r="B63" s="43"/>
      <c r="C63" s="43"/>
      <c r="D63" s="43"/>
      <c r="E63" s="43"/>
      <c r="F63" s="43"/>
      <c r="G63" s="43"/>
      <c r="H63" s="43"/>
      <c r="I63" s="43"/>
    </row>
    <row r="64" spans="1:9" ht="65.400000000000006" customHeight="1" x14ac:dyDescent="0.3">
      <c r="A64" s="44" t="s">
        <v>80</v>
      </c>
      <c r="B64" s="45"/>
      <c r="C64" s="45"/>
      <c r="D64" s="45"/>
      <c r="E64" s="45"/>
      <c r="F64" s="45"/>
      <c r="G64" s="45"/>
      <c r="H64" s="45"/>
      <c r="I64" s="45"/>
    </row>
    <row r="65" spans="1:9" ht="37.799999999999997" customHeight="1" x14ac:dyDescent="0.3">
      <c r="A65" s="46" t="s">
        <v>36</v>
      </c>
      <c r="B65" s="46"/>
      <c r="C65" s="46"/>
      <c r="D65" s="46"/>
      <c r="E65" s="46"/>
      <c r="F65" s="46"/>
      <c r="G65" s="46"/>
      <c r="H65" s="46"/>
      <c r="I65" s="46"/>
    </row>
    <row r="66" spans="1:9" ht="18.600000000000001" customHeight="1" x14ac:dyDescent="0.3">
      <c r="A66" s="5" t="s">
        <v>81</v>
      </c>
    </row>
    <row r="67" spans="1:9" ht="18.600000000000001" customHeight="1" x14ac:dyDescent="0.3">
      <c r="A67" s="17" t="s">
        <v>78</v>
      </c>
    </row>
    <row r="68" spans="1:9" s="4" customFormat="1" ht="22.2" customHeight="1" x14ac:dyDescent="0.3">
      <c r="A68" s="4" t="s">
        <v>3</v>
      </c>
      <c r="B68" s="28"/>
      <c r="C68" s="4" t="s">
        <v>0</v>
      </c>
      <c r="H68" s="10"/>
      <c r="I68" s="10"/>
    </row>
    <row r="69" spans="1:9" ht="18" customHeight="1" x14ac:dyDescent="0.3">
      <c r="A69" s="1" t="s">
        <v>4</v>
      </c>
      <c r="B69" s="27" t="s">
        <v>30</v>
      </c>
      <c r="D69" s="16" t="s">
        <v>5</v>
      </c>
      <c r="E69" s="1" t="s">
        <v>29</v>
      </c>
      <c r="F69" s="1" t="s">
        <v>31</v>
      </c>
    </row>
    <row r="70" spans="1:9" ht="18" customHeight="1" x14ac:dyDescent="0.3">
      <c r="A70" s="1" t="s">
        <v>27</v>
      </c>
      <c r="B70" s="27" t="s">
        <v>32</v>
      </c>
    </row>
    <row r="71" spans="1:9" ht="18" customHeight="1" x14ac:dyDescent="0.3">
      <c r="A71" s="1" t="s">
        <v>28</v>
      </c>
      <c r="B71" s="29" t="s">
        <v>33</v>
      </c>
    </row>
    <row r="72" spans="1:9" s="4" customFormat="1" ht="22.2" customHeight="1" x14ac:dyDescent="0.3">
      <c r="A72" s="4" t="s">
        <v>9</v>
      </c>
      <c r="B72" s="28"/>
      <c r="C72" s="4" t="s">
        <v>67</v>
      </c>
      <c r="H72" s="10"/>
      <c r="I72" s="10"/>
    </row>
    <row r="73" spans="1:9" ht="16.2" customHeight="1" x14ac:dyDescent="0.3">
      <c r="A73" s="1" t="s">
        <v>4</v>
      </c>
      <c r="B73" s="27" t="s">
        <v>70</v>
      </c>
      <c r="D73" s="16" t="s">
        <v>5</v>
      </c>
      <c r="E73" s="1" t="s">
        <v>31</v>
      </c>
      <c r="F73" s="1" t="s">
        <v>31</v>
      </c>
    </row>
    <row r="74" spans="1:9" ht="16.2" customHeight="1" x14ac:dyDescent="0.3">
      <c r="A74" s="1" t="s">
        <v>27</v>
      </c>
      <c r="B74" s="27" t="s">
        <v>71</v>
      </c>
    </row>
    <row r="75" spans="1:9" ht="16.2" customHeight="1" x14ac:dyDescent="0.3">
      <c r="A75" s="1" t="s">
        <v>28</v>
      </c>
      <c r="B75" s="29" t="s">
        <v>72</v>
      </c>
    </row>
    <row r="76" spans="1:9" ht="9" customHeight="1" x14ac:dyDescent="0.3"/>
    <row r="77" spans="1:9" ht="37.200000000000003" customHeight="1" x14ac:dyDescent="0.3">
      <c r="A77" s="46" t="s">
        <v>79</v>
      </c>
      <c r="B77" s="46"/>
      <c r="C77" s="46"/>
      <c r="D77" s="46"/>
      <c r="E77" s="46"/>
      <c r="F77" s="46"/>
      <c r="G77" s="46"/>
      <c r="H77" s="46"/>
      <c r="I77" s="46"/>
    </row>
    <row r="78" spans="1:9" ht="16.2" customHeight="1" x14ac:dyDescent="0.3"/>
    <row r="79" spans="1:9" s="15" customFormat="1" ht="33.6" x14ac:dyDescent="0.3">
      <c r="A79" s="13" t="s">
        <v>10</v>
      </c>
      <c r="B79" s="30" t="s">
        <v>11</v>
      </c>
      <c r="C79" s="13" t="s">
        <v>25</v>
      </c>
      <c r="D79" s="13" t="s">
        <v>62</v>
      </c>
      <c r="E79" s="13" t="s">
        <v>19</v>
      </c>
      <c r="F79" s="18" t="s">
        <v>15</v>
      </c>
      <c r="G79" s="18" t="s">
        <v>34</v>
      </c>
      <c r="H79" s="14" t="s">
        <v>20</v>
      </c>
      <c r="I79" s="14" t="s">
        <v>21</v>
      </c>
    </row>
    <row r="80" spans="1:9" ht="21.6" customHeight="1" x14ac:dyDescent="0.3">
      <c r="A80" s="2">
        <v>1</v>
      </c>
      <c r="B80" s="25">
        <f>'BBGN Minh An'!B77</f>
        <v>45975</v>
      </c>
      <c r="C80" s="2" t="s">
        <v>64</v>
      </c>
      <c r="D80" s="2" t="str">
        <f>'BBGN Minh An'!C77</f>
        <v>NB-8912</v>
      </c>
      <c r="E80" s="2">
        <f>'BBGN Minh An'!E69</f>
        <v>0</v>
      </c>
      <c r="F80" s="2">
        <v>1</v>
      </c>
      <c r="G80" s="36">
        <f>'BBGN Minh An'!F78</f>
        <v>1099.5</v>
      </c>
      <c r="H80" s="11">
        <v>205000</v>
      </c>
      <c r="I80" s="11">
        <f>G80*H80</f>
        <v>225397500</v>
      </c>
    </row>
    <row r="81" spans="1:9" ht="21.6" hidden="1" customHeight="1" x14ac:dyDescent="0.3">
      <c r="A81" s="2"/>
      <c r="B81" s="25"/>
      <c r="C81" s="2"/>
      <c r="D81" s="2"/>
      <c r="E81" s="2"/>
      <c r="F81" s="2"/>
      <c r="G81" s="2"/>
      <c r="H81" s="11"/>
      <c r="I81" s="11">
        <f t="shared" ref="I81:I83" si="1">G81*H81</f>
        <v>0</v>
      </c>
    </row>
    <row r="82" spans="1:9" ht="21.6" hidden="1" customHeight="1" x14ac:dyDescent="0.3">
      <c r="A82" s="2"/>
      <c r="B82" s="25"/>
      <c r="C82" s="2"/>
      <c r="D82" s="2"/>
      <c r="E82" s="2"/>
      <c r="F82" s="2"/>
      <c r="G82" s="2"/>
      <c r="H82" s="11"/>
      <c r="I82" s="11">
        <f t="shared" si="1"/>
        <v>0</v>
      </c>
    </row>
    <row r="83" spans="1:9" ht="21.6" hidden="1" customHeight="1" x14ac:dyDescent="0.3">
      <c r="A83" s="2"/>
      <c r="B83" s="25"/>
      <c r="C83" s="2"/>
      <c r="D83" s="2"/>
      <c r="E83" s="2"/>
      <c r="F83" s="2"/>
      <c r="G83" s="2"/>
      <c r="H83" s="11"/>
      <c r="I83" s="11">
        <f t="shared" si="1"/>
        <v>0</v>
      </c>
    </row>
    <row r="84" spans="1:9" s="4" customFormat="1" ht="21.6" customHeight="1" x14ac:dyDescent="0.3">
      <c r="A84" s="3"/>
      <c r="B84" s="31" t="s">
        <v>16</v>
      </c>
      <c r="C84" s="3"/>
      <c r="D84" s="3"/>
      <c r="E84" s="3"/>
      <c r="F84" s="6">
        <f>SUM(F80:F83)</f>
        <v>1</v>
      </c>
      <c r="G84" s="26">
        <f>SUM(G80:G83)</f>
        <v>1099.5</v>
      </c>
      <c r="H84" s="12"/>
      <c r="I84" s="12">
        <f>SUM(I80:I83)</f>
        <v>225397500</v>
      </c>
    </row>
    <row r="86" spans="1:9" x14ac:dyDescent="0.3">
      <c r="A86" s="1" t="s">
        <v>65</v>
      </c>
    </row>
    <row r="87" spans="1:9" x14ac:dyDescent="0.3">
      <c r="A87" s="1" t="s">
        <v>24</v>
      </c>
    </row>
    <row r="88" spans="1:9" x14ac:dyDescent="0.3">
      <c r="A88" s="1" t="s">
        <v>26</v>
      </c>
    </row>
    <row r="90" spans="1:9" s="8" customFormat="1" ht="15.6" x14ac:dyDescent="0.3">
      <c r="B90" s="41" t="s">
        <v>17</v>
      </c>
      <c r="C90" s="41"/>
      <c r="D90" s="19"/>
      <c r="G90" s="41" t="s">
        <v>18</v>
      </c>
      <c r="H90" s="41"/>
      <c r="I90" s="19"/>
    </row>
    <row r="120" spans="1:9" ht="21" customHeight="1" x14ac:dyDescent="0.3">
      <c r="A120" s="48" t="s">
        <v>1</v>
      </c>
      <c r="B120" s="48"/>
      <c r="C120" s="48"/>
      <c r="D120" s="48"/>
      <c r="E120" s="48"/>
      <c r="F120" s="48"/>
      <c r="G120" s="48"/>
      <c r="H120" s="48"/>
      <c r="I120" s="48"/>
    </row>
    <row r="121" spans="1:9" ht="21" customHeight="1" x14ac:dyDescent="0.3">
      <c r="A121" s="43" t="s">
        <v>2</v>
      </c>
      <c r="B121" s="43"/>
      <c r="C121" s="43"/>
      <c r="D121" s="43"/>
      <c r="E121" s="43"/>
      <c r="F121" s="43"/>
      <c r="G121" s="43"/>
      <c r="H121" s="43"/>
      <c r="I121" s="43"/>
    </row>
    <row r="122" spans="1:9" ht="65.400000000000006" customHeight="1" x14ac:dyDescent="0.3">
      <c r="A122" s="44" t="s">
        <v>82</v>
      </c>
      <c r="B122" s="45"/>
      <c r="C122" s="45"/>
      <c r="D122" s="45"/>
      <c r="E122" s="45"/>
      <c r="F122" s="45"/>
      <c r="G122" s="45"/>
      <c r="H122" s="45"/>
      <c r="I122" s="45"/>
    </row>
    <row r="123" spans="1:9" ht="37.799999999999997" customHeight="1" x14ac:dyDescent="0.3">
      <c r="A123" s="46" t="s">
        <v>36</v>
      </c>
      <c r="B123" s="46"/>
      <c r="C123" s="46"/>
      <c r="D123" s="46"/>
      <c r="E123" s="46"/>
      <c r="F123" s="46"/>
      <c r="G123" s="46"/>
      <c r="H123" s="46"/>
      <c r="I123" s="46"/>
    </row>
    <row r="124" spans="1:9" ht="18.600000000000001" customHeight="1" x14ac:dyDescent="0.3">
      <c r="A124" s="5" t="s">
        <v>83</v>
      </c>
    </row>
    <row r="125" spans="1:9" ht="18.600000000000001" customHeight="1" x14ac:dyDescent="0.3">
      <c r="A125" s="17" t="s">
        <v>85</v>
      </c>
    </row>
    <row r="126" spans="1:9" s="4" customFormat="1" ht="22.2" customHeight="1" x14ac:dyDescent="0.3">
      <c r="A126" s="4" t="s">
        <v>3</v>
      </c>
      <c r="B126" s="28"/>
      <c r="C126" s="4" t="s">
        <v>0</v>
      </c>
      <c r="H126" s="10"/>
      <c r="I126" s="10"/>
    </row>
    <row r="127" spans="1:9" ht="18" customHeight="1" x14ac:dyDescent="0.3">
      <c r="A127" s="1" t="s">
        <v>4</v>
      </c>
      <c r="B127" s="27" t="s">
        <v>30</v>
      </c>
      <c r="D127" s="16" t="s">
        <v>5</v>
      </c>
      <c r="E127" s="1" t="s">
        <v>29</v>
      </c>
      <c r="F127" s="1" t="s">
        <v>31</v>
      </c>
    </row>
    <row r="128" spans="1:9" ht="18" customHeight="1" x14ac:dyDescent="0.3">
      <c r="A128" s="1" t="s">
        <v>27</v>
      </c>
      <c r="B128" s="27" t="s">
        <v>32</v>
      </c>
    </row>
    <row r="129" spans="1:12" ht="18" customHeight="1" x14ac:dyDescent="0.3">
      <c r="A129" s="1" t="s">
        <v>28</v>
      </c>
      <c r="B129" s="29" t="s">
        <v>33</v>
      </c>
    </row>
    <row r="130" spans="1:12" s="4" customFormat="1" ht="22.2" customHeight="1" x14ac:dyDescent="0.3">
      <c r="A130" s="4" t="s">
        <v>9</v>
      </c>
      <c r="B130" s="28"/>
      <c r="C130" s="4" t="s">
        <v>67</v>
      </c>
      <c r="H130" s="10"/>
      <c r="I130" s="10"/>
    </row>
    <row r="131" spans="1:12" ht="16.2" customHeight="1" x14ac:dyDescent="0.3">
      <c r="A131" s="1" t="s">
        <v>4</v>
      </c>
      <c r="B131" s="27" t="s">
        <v>70</v>
      </c>
      <c r="D131" s="16" t="s">
        <v>5</v>
      </c>
      <c r="E131" s="1" t="s">
        <v>31</v>
      </c>
      <c r="F131" s="1" t="s">
        <v>31</v>
      </c>
    </row>
    <row r="132" spans="1:12" ht="16.2" customHeight="1" x14ac:dyDescent="0.3">
      <c r="A132" s="1" t="s">
        <v>27</v>
      </c>
      <c r="B132" s="27" t="s">
        <v>71</v>
      </c>
    </row>
    <row r="133" spans="1:12" ht="16.2" customHeight="1" x14ac:dyDescent="0.3">
      <c r="A133" s="1" t="s">
        <v>28</v>
      </c>
      <c r="B133" s="29" t="s">
        <v>72</v>
      </c>
    </row>
    <row r="134" spans="1:12" ht="9" customHeight="1" x14ac:dyDescent="0.3"/>
    <row r="135" spans="1:12" ht="37.200000000000003" customHeight="1" x14ac:dyDescent="0.3">
      <c r="A135" s="46" t="s">
        <v>79</v>
      </c>
      <c r="B135" s="46"/>
      <c r="C135" s="46"/>
      <c r="D135" s="46"/>
      <c r="E135" s="46"/>
      <c r="F135" s="46"/>
      <c r="G135" s="46"/>
      <c r="H135" s="46"/>
      <c r="I135" s="46"/>
    </row>
    <row r="136" spans="1:12" ht="16.2" customHeight="1" x14ac:dyDescent="0.3"/>
    <row r="137" spans="1:12" s="15" customFormat="1" ht="33.6" x14ac:dyDescent="0.3">
      <c r="A137" s="13" t="s">
        <v>10</v>
      </c>
      <c r="B137" s="30" t="s">
        <v>11</v>
      </c>
      <c r="C137" s="13" t="s">
        <v>25</v>
      </c>
      <c r="D137" s="13" t="s">
        <v>62</v>
      </c>
      <c r="E137" s="13" t="s">
        <v>19</v>
      </c>
      <c r="F137" s="18" t="s">
        <v>15</v>
      </c>
      <c r="G137" s="18" t="s">
        <v>34</v>
      </c>
      <c r="H137" s="14" t="s">
        <v>20</v>
      </c>
      <c r="I137" s="14" t="s">
        <v>21</v>
      </c>
    </row>
    <row r="138" spans="1:12" ht="21.6" customHeight="1" x14ac:dyDescent="0.3">
      <c r="A138" s="2">
        <v>1</v>
      </c>
      <c r="B138" s="25">
        <f>'BBGN Minh An'!B121</f>
        <v>45979</v>
      </c>
      <c r="C138" s="2" t="s">
        <v>64</v>
      </c>
      <c r="D138" s="2" t="str">
        <f>'BBGN Minh An'!C121</f>
        <v>NĐ-3265</v>
      </c>
      <c r="E138" s="2">
        <f>'BBGN Minh An'!E107</f>
        <v>0</v>
      </c>
      <c r="F138" s="2">
        <v>1</v>
      </c>
      <c r="G138" s="36">
        <f>'BBGN Minh An'!F122</f>
        <v>821.5</v>
      </c>
      <c r="H138" s="11">
        <v>205000</v>
      </c>
      <c r="I138" s="11">
        <f>G138*H138</f>
        <v>168407500</v>
      </c>
    </row>
    <row r="139" spans="1:12" ht="21.6" hidden="1" customHeight="1" x14ac:dyDescent="0.3">
      <c r="A139" s="2"/>
      <c r="B139" s="25"/>
      <c r="C139" s="2"/>
      <c r="D139" s="2"/>
      <c r="E139" s="2"/>
      <c r="F139" s="2"/>
      <c r="G139" s="2"/>
      <c r="H139" s="11"/>
      <c r="I139" s="11">
        <f t="shared" ref="I139:I141" si="2">G139*H139</f>
        <v>0</v>
      </c>
    </row>
    <row r="140" spans="1:12" ht="21.6" hidden="1" customHeight="1" x14ac:dyDescent="0.3">
      <c r="A140" s="2"/>
      <c r="B140" s="25"/>
      <c r="C140" s="2"/>
      <c r="D140" s="2"/>
      <c r="E140" s="2"/>
      <c r="F140" s="2"/>
      <c r="G140" s="2"/>
      <c r="H140" s="11"/>
      <c r="I140" s="11">
        <f t="shared" si="2"/>
        <v>0</v>
      </c>
    </row>
    <row r="141" spans="1:12" ht="21.6" hidden="1" customHeight="1" x14ac:dyDescent="0.3">
      <c r="A141" s="2"/>
      <c r="B141" s="25"/>
      <c r="C141" s="2"/>
      <c r="D141" s="2"/>
      <c r="E141" s="2"/>
      <c r="F141" s="2"/>
      <c r="G141" s="2"/>
      <c r="H141" s="11"/>
      <c r="I141" s="11">
        <f t="shared" si="2"/>
        <v>0</v>
      </c>
    </row>
    <row r="142" spans="1:12" s="4" customFormat="1" ht="21.6" customHeight="1" x14ac:dyDescent="0.3">
      <c r="A142" s="3"/>
      <c r="B142" s="31" t="s">
        <v>16</v>
      </c>
      <c r="C142" s="3"/>
      <c r="D142" s="3"/>
      <c r="E142" s="3"/>
      <c r="F142" s="6">
        <f>SUM(F138:F141)</f>
        <v>1</v>
      </c>
      <c r="G142" s="26">
        <f>SUM(G138:G141)</f>
        <v>821.5</v>
      </c>
      <c r="H142" s="12"/>
      <c r="I142" s="12">
        <f>SUM(I138:I141)</f>
        <v>168407500</v>
      </c>
      <c r="K142" s="10">
        <f>I142+I84+I26</f>
        <v>1498205000</v>
      </c>
      <c r="L142" s="4">
        <v>543250000</v>
      </c>
    </row>
    <row r="144" spans="1:12" x14ac:dyDescent="0.3">
      <c r="A144" s="1" t="s">
        <v>65</v>
      </c>
    </row>
    <row r="145" spans="1:9" x14ac:dyDescent="0.3">
      <c r="A145" s="1" t="s">
        <v>24</v>
      </c>
    </row>
    <row r="146" spans="1:9" x14ac:dyDescent="0.3">
      <c r="A146" s="1" t="s">
        <v>26</v>
      </c>
    </row>
    <row r="148" spans="1:9" s="8" customFormat="1" ht="15.6" x14ac:dyDescent="0.3">
      <c r="B148" s="41" t="s">
        <v>17</v>
      </c>
      <c r="C148" s="41"/>
      <c r="D148" s="19"/>
      <c r="G148" s="41" t="s">
        <v>18</v>
      </c>
      <c r="H148" s="41"/>
      <c r="I148" s="19"/>
    </row>
  </sheetData>
  <mergeCells count="21">
    <mergeCell ref="A120:I120"/>
    <mergeCell ref="A121:I121"/>
    <mergeCell ref="A122:I122"/>
    <mergeCell ref="A123:I123"/>
    <mergeCell ref="A135:I135"/>
    <mergeCell ref="B148:C148"/>
    <mergeCell ref="G148:H148"/>
    <mergeCell ref="A62:I62"/>
    <mergeCell ref="A63:I63"/>
    <mergeCell ref="A64:I64"/>
    <mergeCell ref="A65:I65"/>
    <mergeCell ref="A77:I77"/>
    <mergeCell ref="B90:C90"/>
    <mergeCell ref="G90:H90"/>
    <mergeCell ref="A1:I1"/>
    <mergeCell ref="A2:I2"/>
    <mergeCell ref="A3:I3"/>
    <mergeCell ref="A4:I4"/>
    <mergeCell ref="A16:I16"/>
    <mergeCell ref="B32:C32"/>
    <mergeCell ref="G32:H32"/>
  </mergeCells>
  <pageMargins left="0.7" right="0.7" top="0.75" bottom="0.75" header="0.3" footer="0.3"/>
  <pageSetup scale="8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3"/>
  <sheetViews>
    <sheetView workbookViewId="0">
      <selection activeCell="K7" sqref="K7"/>
    </sheetView>
  </sheetViews>
  <sheetFormatPr defaultRowHeight="16.8" x14ac:dyDescent="0.3"/>
  <cols>
    <col min="1" max="1" width="8.88671875" style="1"/>
    <col min="2" max="2" width="14.88671875" style="27" customWidth="1"/>
    <col min="3" max="3" width="18.88671875" style="1" customWidth="1"/>
    <col min="4" max="4" width="13.88671875" style="1" customWidth="1"/>
    <col min="5" max="5" width="12.77734375" style="1" hidden="1" customWidth="1"/>
    <col min="6" max="6" width="9.33203125" style="1" customWidth="1"/>
    <col min="7" max="7" width="14.21875" style="1" customWidth="1"/>
    <col min="8" max="8" width="11" style="9" customWidth="1"/>
    <col min="9" max="9" width="15.33203125" style="9" customWidth="1"/>
    <col min="10" max="10" width="8.88671875" style="1"/>
    <col min="11" max="11" width="13.44140625" style="1" bestFit="1" customWidth="1"/>
    <col min="12" max="12" width="12" style="1" bestFit="1" customWidth="1"/>
    <col min="13" max="16384" width="8.88671875" style="1"/>
  </cols>
  <sheetData>
    <row r="1" spans="1:9" ht="21" customHeight="1" x14ac:dyDescent="0.3">
      <c r="A1" s="48" t="s">
        <v>1</v>
      </c>
      <c r="B1" s="48"/>
      <c r="C1" s="48"/>
      <c r="D1" s="48"/>
      <c r="E1" s="48"/>
      <c r="F1" s="48"/>
      <c r="G1" s="48"/>
      <c r="H1" s="48"/>
      <c r="I1" s="48"/>
    </row>
    <row r="2" spans="1:9" ht="21" customHeight="1" x14ac:dyDescent="0.3">
      <c r="A2" s="43" t="s">
        <v>2</v>
      </c>
      <c r="B2" s="43"/>
      <c r="C2" s="43"/>
      <c r="D2" s="43"/>
      <c r="E2" s="43"/>
      <c r="F2" s="43"/>
      <c r="G2" s="43"/>
      <c r="H2" s="43"/>
      <c r="I2" s="43"/>
    </row>
    <row r="3" spans="1:9" ht="65.400000000000006" customHeight="1" x14ac:dyDescent="0.3">
      <c r="A3" s="44" t="s">
        <v>130</v>
      </c>
      <c r="B3" s="45"/>
      <c r="C3" s="45"/>
      <c r="D3" s="45"/>
      <c r="E3" s="45"/>
      <c r="F3" s="45"/>
      <c r="G3" s="45"/>
      <c r="H3" s="45"/>
      <c r="I3" s="45"/>
    </row>
    <row r="4" spans="1:9" ht="37.799999999999997" customHeight="1" x14ac:dyDescent="0.3">
      <c r="A4" s="46" t="s">
        <v>36</v>
      </c>
      <c r="B4" s="46"/>
      <c r="C4" s="46"/>
      <c r="D4" s="46"/>
      <c r="E4" s="46"/>
      <c r="F4" s="46"/>
      <c r="G4" s="46"/>
      <c r="H4" s="46"/>
      <c r="I4" s="46"/>
    </row>
    <row r="5" spans="1:9" ht="18.600000000000001" customHeight="1" x14ac:dyDescent="0.3">
      <c r="A5" s="5" t="s">
        <v>131</v>
      </c>
    </row>
    <row r="6" spans="1:9" ht="18.600000000000001" customHeight="1" x14ac:dyDescent="0.3">
      <c r="A6" s="17" t="s">
        <v>133</v>
      </c>
    </row>
    <row r="7" spans="1:9" s="4" customFormat="1" ht="22.2" customHeight="1" x14ac:dyDescent="0.3">
      <c r="A7" s="4" t="s">
        <v>3</v>
      </c>
      <c r="B7" s="28"/>
      <c r="C7" s="4" t="s">
        <v>0</v>
      </c>
      <c r="H7" s="10"/>
      <c r="I7" s="10"/>
    </row>
    <row r="8" spans="1:9" ht="18" customHeight="1" x14ac:dyDescent="0.3">
      <c r="A8" s="1" t="s">
        <v>4</v>
      </c>
      <c r="B8" s="27" t="s">
        <v>30</v>
      </c>
      <c r="D8" s="16" t="s">
        <v>5</v>
      </c>
      <c r="E8" s="1" t="s">
        <v>29</v>
      </c>
      <c r="F8" s="1" t="s">
        <v>31</v>
      </c>
    </row>
    <row r="9" spans="1:9" ht="18" customHeight="1" x14ac:dyDescent="0.3">
      <c r="A9" s="1" t="s">
        <v>27</v>
      </c>
      <c r="B9" s="27" t="s">
        <v>32</v>
      </c>
    </row>
    <row r="10" spans="1:9" ht="18" customHeight="1" x14ac:dyDescent="0.3">
      <c r="A10" s="1" t="s">
        <v>28</v>
      </c>
      <c r="B10" s="29" t="s">
        <v>33</v>
      </c>
    </row>
    <row r="11" spans="1:9" s="4" customFormat="1" ht="22.2" customHeight="1" x14ac:dyDescent="0.3">
      <c r="A11" s="4" t="s">
        <v>9</v>
      </c>
      <c r="B11" s="28"/>
      <c r="C11" s="4" t="s">
        <v>95</v>
      </c>
      <c r="H11" s="10"/>
      <c r="I11" s="10"/>
    </row>
    <row r="12" spans="1:9" ht="16.2" customHeight="1" x14ac:dyDescent="0.3">
      <c r="A12" s="1" t="s">
        <v>110</v>
      </c>
      <c r="B12" s="27" t="s">
        <v>111</v>
      </c>
      <c r="D12" s="16" t="s">
        <v>5</v>
      </c>
      <c r="E12" s="1" t="s">
        <v>31</v>
      </c>
      <c r="F12" s="1" t="s">
        <v>31</v>
      </c>
    </row>
    <row r="13" spans="1:9" ht="16.2" customHeight="1" x14ac:dyDescent="0.3">
      <c r="A13" s="1" t="s">
        <v>27</v>
      </c>
      <c r="B13" s="27" t="s">
        <v>113</v>
      </c>
    </row>
    <row r="14" spans="1:9" ht="16.2" customHeight="1" x14ac:dyDescent="0.3">
      <c r="A14" s="1" t="s">
        <v>28</v>
      </c>
      <c r="B14" s="29" t="s">
        <v>112</v>
      </c>
    </row>
    <row r="15" spans="1:9" ht="9" customHeight="1" x14ac:dyDescent="0.3"/>
    <row r="16" spans="1:9" ht="37.200000000000003" customHeight="1" x14ac:dyDescent="0.3">
      <c r="A16" s="46" t="s">
        <v>132</v>
      </c>
      <c r="B16" s="46"/>
      <c r="C16" s="46"/>
      <c r="D16" s="46"/>
      <c r="E16" s="46"/>
      <c r="F16" s="46"/>
      <c r="G16" s="46"/>
      <c r="H16" s="46"/>
      <c r="I16" s="46"/>
    </row>
    <row r="17" spans="1:9" ht="16.2" customHeight="1" x14ac:dyDescent="0.3"/>
    <row r="18" spans="1:9" s="15" customFormat="1" ht="33.6" x14ac:dyDescent="0.3">
      <c r="A18" s="13" t="s">
        <v>10</v>
      </c>
      <c r="B18" s="30" t="s">
        <v>11</v>
      </c>
      <c r="C18" s="13" t="s">
        <v>25</v>
      </c>
      <c r="D18" s="13" t="s">
        <v>62</v>
      </c>
      <c r="E18" s="13" t="s">
        <v>19</v>
      </c>
      <c r="F18" s="18" t="s">
        <v>15</v>
      </c>
      <c r="G18" s="18" t="s">
        <v>34</v>
      </c>
      <c r="H18" s="14" t="s">
        <v>20</v>
      </c>
      <c r="I18" s="14" t="s">
        <v>21</v>
      </c>
    </row>
    <row r="19" spans="1:9" ht="21.6" customHeight="1" x14ac:dyDescent="0.3">
      <c r="A19" s="2">
        <v>1</v>
      </c>
      <c r="B19" s="25">
        <f>'BBGN Minh An'!B32</f>
        <v>46012</v>
      </c>
      <c r="C19" s="2" t="s">
        <v>64</v>
      </c>
      <c r="D19" s="2" t="str">
        <f>'BBGN Minh An'!C32</f>
        <v>NB - 9798</v>
      </c>
      <c r="E19" s="2">
        <f>'BBGN Minh An'!E13</f>
        <v>770</v>
      </c>
      <c r="F19" s="2">
        <v>1</v>
      </c>
      <c r="G19" s="2">
        <f>'BBGN Minh An'!F32</f>
        <v>896</v>
      </c>
      <c r="H19" s="11">
        <v>220000</v>
      </c>
      <c r="I19" s="11">
        <f>G19*H19</f>
        <v>197120000</v>
      </c>
    </row>
    <row r="20" spans="1:9" ht="21.6" customHeight="1" x14ac:dyDescent="0.3">
      <c r="A20" s="2">
        <v>2</v>
      </c>
      <c r="B20" s="25">
        <f>'BBGN Minh An'!B33</f>
        <v>46012</v>
      </c>
      <c r="C20" s="2" t="s">
        <v>64</v>
      </c>
      <c r="D20" s="2" t="str">
        <f>'BBGN Minh An'!C33</f>
        <v>NB - 6672</v>
      </c>
      <c r="E20" s="2"/>
      <c r="F20" s="2">
        <v>1</v>
      </c>
      <c r="G20" s="2">
        <f>'BBGN Minh An'!F33</f>
        <v>529</v>
      </c>
      <c r="H20" s="11">
        <v>220000</v>
      </c>
      <c r="I20" s="11">
        <f>G20*H20</f>
        <v>116380000</v>
      </c>
    </row>
    <row r="21" spans="1:9" s="4" customFormat="1" ht="21.6" customHeight="1" x14ac:dyDescent="0.3">
      <c r="A21" s="3"/>
      <c r="B21" s="31" t="s">
        <v>16</v>
      </c>
      <c r="C21" s="3"/>
      <c r="D21" s="3"/>
      <c r="E21" s="3"/>
      <c r="F21" s="6">
        <f>SUM(F19:F20)</f>
        <v>2</v>
      </c>
      <c r="G21" s="26">
        <f>SUM(G19:G20)</f>
        <v>1425</v>
      </c>
      <c r="H21" s="12"/>
      <c r="I21" s="12">
        <f>SUM(I19:I20)</f>
        <v>313500000</v>
      </c>
    </row>
    <row r="23" spans="1:9" x14ac:dyDescent="0.3">
      <c r="A23" s="1" t="s">
        <v>65</v>
      </c>
    </row>
    <row r="24" spans="1:9" x14ac:dyDescent="0.3">
      <c r="A24" s="1" t="s">
        <v>24</v>
      </c>
    </row>
    <row r="25" spans="1:9" x14ac:dyDescent="0.3">
      <c r="A25" s="1" t="s">
        <v>26</v>
      </c>
    </row>
    <row r="27" spans="1:9" s="8" customFormat="1" ht="15.6" x14ac:dyDescent="0.3">
      <c r="B27" s="41" t="s">
        <v>17</v>
      </c>
      <c r="C27" s="41"/>
      <c r="D27" s="19"/>
      <c r="G27" s="41" t="s">
        <v>18</v>
      </c>
      <c r="H27" s="41"/>
      <c r="I27" s="19"/>
    </row>
    <row r="57" spans="1:9" ht="21" customHeight="1" x14ac:dyDescent="0.3">
      <c r="A57" s="48" t="s">
        <v>1</v>
      </c>
      <c r="B57" s="48"/>
      <c r="C57" s="48"/>
      <c r="D57" s="48"/>
      <c r="E57" s="48"/>
      <c r="F57" s="48"/>
      <c r="G57" s="48"/>
      <c r="H57" s="48"/>
      <c r="I57" s="48"/>
    </row>
    <row r="58" spans="1:9" ht="21" customHeight="1" x14ac:dyDescent="0.3">
      <c r="A58" s="43" t="s">
        <v>2</v>
      </c>
      <c r="B58" s="43"/>
      <c r="C58" s="43"/>
      <c r="D58" s="43"/>
      <c r="E58" s="43"/>
      <c r="F58" s="43"/>
      <c r="G58" s="43"/>
      <c r="H58" s="43"/>
      <c r="I58" s="43"/>
    </row>
    <row r="59" spans="1:9" ht="65.400000000000006" customHeight="1" x14ac:dyDescent="0.3">
      <c r="A59" s="44" t="s">
        <v>80</v>
      </c>
      <c r="B59" s="45"/>
      <c r="C59" s="45"/>
      <c r="D59" s="45"/>
      <c r="E59" s="45"/>
      <c r="F59" s="45"/>
      <c r="G59" s="45"/>
      <c r="H59" s="45"/>
      <c r="I59" s="45"/>
    </row>
    <row r="60" spans="1:9" ht="37.799999999999997" customHeight="1" x14ac:dyDescent="0.3">
      <c r="A60" s="46" t="s">
        <v>36</v>
      </c>
      <c r="B60" s="46"/>
      <c r="C60" s="46"/>
      <c r="D60" s="46"/>
      <c r="E60" s="46"/>
      <c r="F60" s="46"/>
      <c r="G60" s="46"/>
      <c r="H60" s="46"/>
      <c r="I60" s="46"/>
    </row>
    <row r="61" spans="1:9" ht="18.600000000000001" customHeight="1" x14ac:dyDescent="0.3">
      <c r="A61" s="5" t="s">
        <v>81</v>
      </c>
    </row>
    <row r="62" spans="1:9" ht="18.600000000000001" customHeight="1" x14ac:dyDescent="0.3">
      <c r="A62" s="17" t="s">
        <v>78</v>
      </c>
    </row>
    <row r="63" spans="1:9" s="4" customFormat="1" ht="22.2" customHeight="1" x14ac:dyDescent="0.3">
      <c r="A63" s="4" t="s">
        <v>3</v>
      </c>
      <c r="B63" s="28"/>
      <c r="C63" s="4" t="s">
        <v>0</v>
      </c>
      <c r="H63" s="10"/>
      <c r="I63" s="10"/>
    </row>
    <row r="64" spans="1:9" ht="18" customHeight="1" x14ac:dyDescent="0.3">
      <c r="A64" s="1" t="s">
        <v>4</v>
      </c>
      <c r="B64" s="27" t="s">
        <v>30</v>
      </c>
      <c r="D64" s="16" t="s">
        <v>5</v>
      </c>
      <c r="E64" s="1" t="s">
        <v>29</v>
      </c>
      <c r="F64" s="1" t="s">
        <v>31</v>
      </c>
    </row>
    <row r="65" spans="1:9" ht="18" customHeight="1" x14ac:dyDescent="0.3">
      <c r="A65" s="1" t="s">
        <v>27</v>
      </c>
      <c r="B65" s="27" t="s">
        <v>32</v>
      </c>
    </row>
    <row r="66" spans="1:9" ht="18" customHeight="1" x14ac:dyDescent="0.3">
      <c r="A66" s="1" t="s">
        <v>28</v>
      </c>
      <c r="B66" s="29" t="s">
        <v>33</v>
      </c>
    </row>
    <row r="67" spans="1:9" s="4" customFormat="1" ht="22.2" customHeight="1" x14ac:dyDescent="0.3">
      <c r="A67" s="4" t="s">
        <v>9</v>
      </c>
      <c r="B67" s="28"/>
      <c r="C67" s="4" t="s">
        <v>67</v>
      </c>
      <c r="H67" s="10"/>
      <c r="I67" s="10"/>
    </row>
    <row r="68" spans="1:9" ht="16.2" customHeight="1" x14ac:dyDescent="0.3">
      <c r="A68" s="1" t="s">
        <v>4</v>
      </c>
      <c r="B68" s="27" t="s">
        <v>70</v>
      </c>
      <c r="D68" s="16" t="s">
        <v>5</v>
      </c>
      <c r="E68" s="1" t="s">
        <v>31</v>
      </c>
      <c r="F68" s="1" t="s">
        <v>31</v>
      </c>
    </row>
    <row r="69" spans="1:9" ht="16.2" customHeight="1" x14ac:dyDescent="0.3">
      <c r="A69" s="1" t="s">
        <v>27</v>
      </c>
      <c r="B69" s="27" t="s">
        <v>71</v>
      </c>
    </row>
    <row r="70" spans="1:9" ht="16.2" customHeight="1" x14ac:dyDescent="0.3">
      <c r="A70" s="1" t="s">
        <v>28</v>
      </c>
      <c r="B70" s="29" t="s">
        <v>72</v>
      </c>
    </row>
    <row r="71" spans="1:9" ht="9" customHeight="1" x14ac:dyDescent="0.3"/>
    <row r="72" spans="1:9" ht="37.200000000000003" customHeight="1" x14ac:dyDescent="0.3">
      <c r="A72" s="46" t="s">
        <v>79</v>
      </c>
      <c r="B72" s="46"/>
      <c r="C72" s="46"/>
      <c r="D72" s="46"/>
      <c r="E72" s="46"/>
      <c r="F72" s="46"/>
      <c r="G72" s="46"/>
      <c r="H72" s="46"/>
      <c r="I72" s="46"/>
    </row>
    <row r="73" spans="1:9" ht="16.2" customHeight="1" x14ac:dyDescent="0.3"/>
    <row r="74" spans="1:9" s="15" customFormat="1" ht="33.6" x14ac:dyDescent="0.3">
      <c r="A74" s="13" t="s">
        <v>10</v>
      </c>
      <c r="B74" s="30" t="s">
        <v>11</v>
      </c>
      <c r="C74" s="13" t="s">
        <v>25</v>
      </c>
      <c r="D74" s="13" t="s">
        <v>62</v>
      </c>
      <c r="E74" s="13" t="s">
        <v>19</v>
      </c>
      <c r="F74" s="18" t="s">
        <v>15</v>
      </c>
      <c r="G74" s="18" t="s">
        <v>34</v>
      </c>
      <c r="H74" s="14" t="s">
        <v>20</v>
      </c>
      <c r="I74" s="14" t="s">
        <v>21</v>
      </c>
    </row>
    <row r="75" spans="1:9" ht="21.6" customHeight="1" x14ac:dyDescent="0.3">
      <c r="A75" s="2">
        <v>1</v>
      </c>
      <c r="B75" s="25">
        <f>'BBGN Minh An'!B77</f>
        <v>45975</v>
      </c>
      <c r="C75" s="2" t="s">
        <v>64</v>
      </c>
      <c r="D75" s="2" t="str">
        <f>'BBGN Minh An'!C77</f>
        <v>NB-8912</v>
      </c>
      <c r="E75" s="2">
        <f>'BBGN Minh An'!E69</f>
        <v>0</v>
      </c>
      <c r="F75" s="2">
        <v>1</v>
      </c>
      <c r="G75" s="36">
        <f>'BBGN Minh An'!F78</f>
        <v>1099.5</v>
      </c>
      <c r="H75" s="11">
        <v>205000</v>
      </c>
      <c r="I75" s="11">
        <f>G75*H75</f>
        <v>225397500</v>
      </c>
    </row>
    <row r="76" spans="1:9" ht="21.6" hidden="1" customHeight="1" x14ac:dyDescent="0.3">
      <c r="A76" s="2"/>
      <c r="B76" s="25"/>
      <c r="C76" s="2"/>
      <c r="D76" s="2"/>
      <c r="E76" s="2"/>
      <c r="F76" s="2"/>
      <c r="G76" s="2"/>
      <c r="H76" s="11"/>
      <c r="I76" s="11">
        <f t="shared" ref="I76:I78" si="0">G76*H76</f>
        <v>0</v>
      </c>
    </row>
    <row r="77" spans="1:9" ht="21.6" hidden="1" customHeight="1" x14ac:dyDescent="0.3">
      <c r="A77" s="2"/>
      <c r="B77" s="25"/>
      <c r="C77" s="2"/>
      <c r="D77" s="2"/>
      <c r="E77" s="2"/>
      <c r="F77" s="2"/>
      <c r="G77" s="2"/>
      <c r="H77" s="11"/>
      <c r="I77" s="11">
        <f t="shared" si="0"/>
        <v>0</v>
      </c>
    </row>
    <row r="78" spans="1:9" ht="21.6" hidden="1" customHeight="1" x14ac:dyDescent="0.3">
      <c r="A78" s="2"/>
      <c r="B78" s="25"/>
      <c r="C78" s="2"/>
      <c r="D78" s="2"/>
      <c r="E78" s="2"/>
      <c r="F78" s="2"/>
      <c r="G78" s="2"/>
      <c r="H78" s="11"/>
      <c r="I78" s="11">
        <f t="shared" si="0"/>
        <v>0</v>
      </c>
    </row>
    <row r="79" spans="1:9" s="4" customFormat="1" ht="21.6" customHeight="1" x14ac:dyDescent="0.3">
      <c r="A79" s="3"/>
      <c r="B79" s="31" t="s">
        <v>16</v>
      </c>
      <c r="C79" s="3"/>
      <c r="D79" s="3"/>
      <c r="E79" s="3"/>
      <c r="F79" s="6">
        <f>SUM(F75:F78)</f>
        <v>1</v>
      </c>
      <c r="G79" s="26">
        <f>SUM(G75:G78)</f>
        <v>1099.5</v>
      </c>
      <c r="H79" s="12"/>
      <c r="I79" s="12">
        <f>SUM(I75:I78)</f>
        <v>225397500</v>
      </c>
    </row>
    <row r="81" spans="1:9" x14ac:dyDescent="0.3">
      <c r="A81" s="1" t="s">
        <v>65</v>
      </c>
    </row>
    <row r="82" spans="1:9" x14ac:dyDescent="0.3">
      <c r="A82" s="1" t="s">
        <v>24</v>
      </c>
    </row>
    <row r="83" spans="1:9" x14ac:dyDescent="0.3">
      <c r="A83" s="1" t="s">
        <v>26</v>
      </c>
    </row>
    <row r="85" spans="1:9" s="8" customFormat="1" ht="15.6" x14ac:dyDescent="0.3">
      <c r="B85" s="41" t="s">
        <v>17</v>
      </c>
      <c r="C85" s="41"/>
      <c r="D85" s="19"/>
      <c r="G85" s="41" t="s">
        <v>18</v>
      </c>
      <c r="H85" s="41"/>
      <c r="I85" s="19"/>
    </row>
    <row r="115" spans="1:9" ht="21" customHeight="1" x14ac:dyDescent="0.3">
      <c r="A115" s="48" t="s">
        <v>1</v>
      </c>
      <c r="B115" s="48"/>
      <c r="C115" s="48"/>
      <c r="D115" s="48"/>
      <c r="E115" s="48"/>
      <c r="F115" s="48"/>
      <c r="G115" s="48"/>
      <c r="H115" s="48"/>
      <c r="I115" s="48"/>
    </row>
    <row r="116" spans="1:9" ht="21" customHeight="1" x14ac:dyDescent="0.3">
      <c r="A116" s="43" t="s">
        <v>2</v>
      </c>
      <c r="B116" s="43"/>
      <c r="C116" s="43"/>
      <c r="D116" s="43"/>
      <c r="E116" s="43"/>
      <c r="F116" s="43"/>
      <c r="G116" s="43"/>
      <c r="H116" s="43"/>
      <c r="I116" s="43"/>
    </row>
    <row r="117" spans="1:9" ht="65.400000000000006" customHeight="1" x14ac:dyDescent="0.3">
      <c r="A117" s="44" t="s">
        <v>82</v>
      </c>
      <c r="B117" s="45"/>
      <c r="C117" s="45"/>
      <c r="D117" s="45"/>
      <c r="E117" s="45"/>
      <c r="F117" s="45"/>
      <c r="G117" s="45"/>
      <c r="H117" s="45"/>
      <c r="I117" s="45"/>
    </row>
    <row r="118" spans="1:9" ht="37.799999999999997" customHeight="1" x14ac:dyDescent="0.3">
      <c r="A118" s="46" t="s">
        <v>36</v>
      </c>
      <c r="B118" s="46"/>
      <c r="C118" s="46"/>
      <c r="D118" s="46"/>
      <c r="E118" s="46"/>
      <c r="F118" s="46"/>
      <c r="G118" s="46"/>
      <c r="H118" s="46"/>
      <c r="I118" s="46"/>
    </row>
    <row r="119" spans="1:9" ht="18.600000000000001" customHeight="1" x14ac:dyDescent="0.3">
      <c r="A119" s="5" t="s">
        <v>83</v>
      </c>
    </row>
    <row r="120" spans="1:9" ht="18.600000000000001" customHeight="1" x14ac:dyDescent="0.3">
      <c r="A120" s="17" t="s">
        <v>85</v>
      </c>
    </row>
    <row r="121" spans="1:9" s="4" customFormat="1" ht="22.2" customHeight="1" x14ac:dyDescent="0.3">
      <c r="A121" s="4" t="s">
        <v>3</v>
      </c>
      <c r="B121" s="28"/>
      <c r="C121" s="4" t="s">
        <v>0</v>
      </c>
      <c r="H121" s="10"/>
      <c r="I121" s="10"/>
    </row>
    <row r="122" spans="1:9" ht="18" customHeight="1" x14ac:dyDescent="0.3">
      <c r="A122" s="1" t="s">
        <v>4</v>
      </c>
      <c r="B122" s="27" t="s">
        <v>30</v>
      </c>
      <c r="D122" s="16" t="s">
        <v>5</v>
      </c>
      <c r="E122" s="1" t="s">
        <v>29</v>
      </c>
      <c r="F122" s="1" t="s">
        <v>31</v>
      </c>
    </row>
    <row r="123" spans="1:9" ht="18" customHeight="1" x14ac:dyDescent="0.3">
      <c r="A123" s="1" t="s">
        <v>27</v>
      </c>
      <c r="B123" s="27" t="s">
        <v>32</v>
      </c>
    </row>
    <row r="124" spans="1:9" ht="18" customHeight="1" x14ac:dyDescent="0.3">
      <c r="A124" s="1" t="s">
        <v>28</v>
      </c>
      <c r="B124" s="29" t="s">
        <v>33</v>
      </c>
    </row>
    <row r="125" spans="1:9" s="4" customFormat="1" ht="22.2" customHeight="1" x14ac:dyDescent="0.3">
      <c r="A125" s="4" t="s">
        <v>9</v>
      </c>
      <c r="B125" s="28"/>
      <c r="C125" s="4" t="s">
        <v>67</v>
      </c>
      <c r="H125" s="10"/>
      <c r="I125" s="10"/>
    </row>
    <row r="126" spans="1:9" ht="16.2" customHeight="1" x14ac:dyDescent="0.3">
      <c r="A126" s="1" t="s">
        <v>4</v>
      </c>
      <c r="B126" s="27" t="s">
        <v>70</v>
      </c>
      <c r="D126" s="16" t="s">
        <v>5</v>
      </c>
      <c r="E126" s="1" t="s">
        <v>31</v>
      </c>
      <c r="F126" s="1" t="s">
        <v>31</v>
      </c>
    </row>
    <row r="127" spans="1:9" ht="16.2" customHeight="1" x14ac:dyDescent="0.3">
      <c r="A127" s="1" t="s">
        <v>27</v>
      </c>
      <c r="B127" s="27" t="s">
        <v>71</v>
      </c>
    </row>
    <row r="128" spans="1:9" ht="16.2" customHeight="1" x14ac:dyDescent="0.3">
      <c r="A128" s="1" t="s">
        <v>28</v>
      </c>
      <c r="B128" s="29" t="s">
        <v>72</v>
      </c>
    </row>
    <row r="129" spans="1:12" ht="9" customHeight="1" x14ac:dyDescent="0.3"/>
    <row r="130" spans="1:12" ht="37.200000000000003" customHeight="1" x14ac:dyDescent="0.3">
      <c r="A130" s="46" t="s">
        <v>79</v>
      </c>
      <c r="B130" s="46"/>
      <c r="C130" s="46"/>
      <c r="D130" s="46"/>
      <c r="E130" s="46"/>
      <c r="F130" s="46"/>
      <c r="G130" s="46"/>
      <c r="H130" s="46"/>
      <c r="I130" s="46"/>
    </row>
    <row r="131" spans="1:12" ht="16.2" customHeight="1" x14ac:dyDescent="0.3"/>
    <row r="132" spans="1:12" s="15" customFormat="1" ht="33.6" x14ac:dyDescent="0.3">
      <c r="A132" s="13" t="s">
        <v>10</v>
      </c>
      <c r="B132" s="30" t="s">
        <v>11</v>
      </c>
      <c r="C132" s="13" t="s">
        <v>25</v>
      </c>
      <c r="D132" s="13" t="s">
        <v>62</v>
      </c>
      <c r="E132" s="13" t="s">
        <v>19</v>
      </c>
      <c r="F132" s="18" t="s">
        <v>15</v>
      </c>
      <c r="G132" s="18" t="s">
        <v>34</v>
      </c>
      <c r="H132" s="14" t="s">
        <v>20</v>
      </c>
      <c r="I132" s="14" t="s">
        <v>21</v>
      </c>
    </row>
    <row r="133" spans="1:12" ht="21.6" customHeight="1" x14ac:dyDescent="0.3">
      <c r="A133" s="2">
        <v>1</v>
      </c>
      <c r="B133" s="25">
        <f>'BBGN Minh An'!B121</f>
        <v>45979</v>
      </c>
      <c r="C133" s="2" t="s">
        <v>64</v>
      </c>
      <c r="D133" s="2" t="str">
        <f>'BBGN Minh An'!C121</f>
        <v>NĐ-3265</v>
      </c>
      <c r="E133" s="2">
        <f>'BBGN Minh An'!E107</f>
        <v>0</v>
      </c>
      <c r="F133" s="2">
        <v>1</v>
      </c>
      <c r="G133" s="36">
        <f>'BBGN Minh An'!F122</f>
        <v>821.5</v>
      </c>
      <c r="H133" s="11">
        <v>205000</v>
      </c>
      <c r="I133" s="11">
        <f>G133*H133</f>
        <v>168407500</v>
      </c>
    </row>
    <row r="134" spans="1:12" ht="21.6" hidden="1" customHeight="1" x14ac:dyDescent="0.3">
      <c r="A134" s="2"/>
      <c r="B134" s="25"/>
      <c r="C134" s="2"/>
      <c r="D134" s="2"/>
      <c r="E134" s="2"/>
      <c r="F134" s="2"/>
      <c r="G134" s="2"/>
      <c r="H134" s="11"/>
      <c r="I134" s="11">
        <f t="shared" ref="I134:I136" si="1">G134*H134</f>
        <v>0</v>
      </c>
    </row>
    <row r="135" spans="1:12" ht="21.6" hidden="1" customHeight="1" x14ac:dyDescent="0.3">
      <c r="A135" s="2"/>
      <c r="B135" s="25"/>
      <c r="C135" s="2"/>
      <c r="D135" s="2"/>
      <c r="E135" s="2"/>
      <c r="F135" s="2"/>
      <c r="G135" s="2"/>
      <c r="H135" s="11"/>
      <c r="I135" s="11">
        <f t="shared" si="1"/>
        <v>0</v>
      </c>
    </row>
    <row r="136" spans="1:12" ht="21.6" hidden="1" customHeight="1" x14ac:dyDescent="0.3">
      <c r="A136" s="2"/>
      <c r="B136" s="25"/>
      <c r="C136" s="2"/>
      <c r="D136" s="2"/>
      <c r="E136" s="2"/>
      <c r="F136" s="2"/>
      <c r="G136" s="2"/>
      <c r="H136" s="11"/>
      <c r="I136" s="11">
        <f t="shared" si="1"/>
        <v>0</v>
      </c>
    </row>
    <row r="137" spans="1:12" s="4" customFormat="1" ht="21.6" customHeight="1" x14ac:dyDescent="0.3">
      <c r="A137" s="3"/>
      <c r="B137" s="31" t="s">
        <v>16</v>
      </c>
      <c r="C137" s="3"/>
      <c r="D137" s="3"/>
      <c r="E137" s="3"/>
      <c r="F137" s="6">
        <f>SUM(F133:F136)</f>
        <v>1</v>
      </c>
      <c r="G137" s="26">
        <f>SUM(G133:G136)</f>
        <v>821.5</v>
      </c>
      <c r="H137" s="12"/>
      <c r="I137" s="12">
        <f>SUM(I133:I136)</f>
        <v>168407500</v>
      </c>
      <c r="K137" s="10">
        <f>I137+I79+I21</f>
        <v>707305000</v>
      </c>
      <c r="L137" s="4">
        <v>543250000</v>
      </c>
    </row>
    <row r="139" spans="1:12" x14ac:dyDescent="0.3">
      <c r="A139" s="1" t="s">
        <v>65</v>
      </c>
    </row>
    <row r="140" spans="1:12" x14ac:dyDescent="0.3">
      <c r="A140" s="1" t="s">
        <v>24</v>
      </c>
    </row>
    <row r="141" spans="1:12" x14ac:dyDescent="0.3">
      <c r="A141" s="1" t="s">
        <v>26</v>
      </c>
    </row>
    <row r="143" spans="1:12" s="8" customFormat="1" ht="15.6" x14ac:dyDescent="0.3">
      <c r="B143" s="41" t="s">
        <v>17</v>
      </c>
      <c r="C143" s="41"/>
      <c r="D143" s="19"/>
      <c r="G143" s="41" t="s">
        <v>18</v>
      </c>
      <c r="H143" s="41"/>
      <c r="I143" s="19"/>
    </row>
  </sheetData>
  <mergeCells count="21">
    <mergeCell ref="A115:I115"/>
    <mergeCell ref="A116:I116"/>
    <mergeCell ref="A117:I117"/>
    <mergeCell ref="A118:I118"/>
    <mergeCell ref="A130:I130"/>
    <mergeCell ref="B143:C143"/>
    <mergeCell ref="G143:H143"/>
    <mergeCell ref="A57:I57"/>
    <mergeCell ref="A58:I58"/>
    <mergeCell ref="A59:I59"/>
    <mergeCell ref="A60:I60"/>
    <mergeCell ref="A72:I72"/>
    <mergeCell ref="B85:C85"/>
    <mergeCell ref="G85:H85"/>
    <mergeCell ref="A1:I1"/>
    <mergeCell ref="A2:I2"/>
    <mergeCell ref="A3:I3"/>
    <mergeCell ref="A4:I4"/>
    <mergeCell ref="A16:I16"/>
    <mergeCell ref="B27:C27"/>
    <mergeCell ref="G27:H27"/>
  </mergeCells>
  <pageMargins left="0.7" right="0.7" top="0.75" bottom="0.75" header="0.3" footer="0.3"/>
  <pageSetup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DS XE</vt:lpstr>
      <vt:lpstr>BBGN Minh An (2)</vt:lpstr>
      <vt:lpstr>BBGN Minh An</vt:lpstr>
      <vt:lpstr>BBXN l1</vt:lpstr>
      <vt:lpstr>BBXN l2</vt:lpstr>
      <vt:lpstr>BBXN l3</vt:lpstr>
      <vt:lpstr>BBXN l4</vt:lpstr>
      <vt:lpstr>BBXN l5</vt:lpstr>
      <vt:lpstr>BBXN l6</vt:lpstr>
      <vt:lpstr>'BBGN Minh An (2)'!Print_Area</vt:lpstr>
      <vt:lpstr>'BBXN l1'!Print_Area</vt:lpstr>
      <vt:lpstr>'BBXN l2'!Print_Area</vt:lpstr>
      <vt:lpstr>'BBXN l3'!Print_Area</vt:lpstr>
      <vt:lpstr>'BBXN l4'!Print_Area</vt:lpstr>
      <vt:lpstr>'BBXN l5'!Print_Area</vt:lpstr>
      <vt:lpstr>'BBXN l6'!Print_Area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2026-01-27T13:28:55Z</cp:lastPrinted>
  <dcterms:created xsi:type="dcterms:W3CDTF">2025-11-11T08:52:01Z</dcterms:created>
  <dcterms:modified xsi:type="dcterms:W3CDTF">2026-01-27T14:27:21Z</dcterms:modified>
</cp:coreProperties>
</file>