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Nghi Dương-2026/Phòng họp trực tuyến /"/>
    </mc:Choice>
  </mc:AlternateContent>
  <xr:revisionPtr revIDLastSave="0" documentId="13_ncr:1_{5291F3B6-6BF4-BC45-9894-F548E3660236}" xr6:coauthVersionLast="47" xr6:coauthVersionMax="47" xr10:uidLastSave="{00000000-0000-0000-0000-000000000000}"/>
  <bookViews>
    <workbookView xWindow="2260" yWindow="2380" windowWidth="26900" windowHeight="15680" xr2:uid="{1B2E727D-5EAF-AF42-AE28-0A945C9D2C60}"/>
  </bookViews>
  <sheets>
    <sheet name="TH chi phí TB" sheetId="1" r:id="rId1"/>
  </sheets>
  <externalReferences>
    <externalReference r:id="rId2"/>
  </externalReferences>
  <definedNames>
    <definedName name="_xlnm._FilterDatabase" localSheetId="0" hidden="1">'TH chi phí TB'!$A$5:$K$46</definedName>
    <definedName name="_xlnm.Print_Area" localSheetId="0">'TH chi phí TB'!$A$1:$I$46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F44" i="1"/>
  <c r="H44" i="1" s="1"/>
  <c r="F43" i="1"/>
  <c r="H43" i="1" s="1"/>
  <c r="I43" i="1" s="1"/>
  <c r="F42" i="1"/>
  <c r="F41" i="1"/>
  <c r="H41" i="1" s="1"/>
  <c r="I41" i="1" s="1"/>
  <c r="F40" i="1"/>
  <c r="H40" i="1" s="1"/>
  <c r="I40" i="1" s="1"/>
  <c r="F39" i="1"/>
  <c r="F38" i="1"/>
  <c r="H38" i="1" s="1"/>
  <c r="I38" i="1" s="1"/>
  <c r="F37" i="1"/>
  <c r="F36" i="1"/>
  <c r="H36" i="1" s="1"/>
  <c r="F35" i="1"/>
  <c r="H35" i="1" s="1"/>
  <c r="I35" i="1" s="1"/>
  <c r="F34" i="1"/>
  <c r="H34" i="1" s="1"/>
  <c r="H33" i="1"/>
  <c r="I33" i="1" s="1"/>
  <c r="F33" i="1"/>
  <c r="F32" i="1"/>
  <c r="H32" i="1" s="1"/>
  <c r="I32" i="1" s="1"/>
  <c r="F31" i="1"/>
  <c r="F30" i="1"/>
  <c r="H30" i="1" s="1"/>
  <c r="I30" i="1" s="1"/>
  <c r="F29" i="1"/>
  <c r="F28" i="1"/>
  <c r="H28" i="1" s="1"/>
  <c r="H27" i="1"/>
  <c r="I27" i="1" s="1"/>
  <c r="F27" i="1"/>
  <c r="F26" i="1"/>
  <c r="F25" i="1"/>
  <c r="H25" i="1" s="1"/>
  <c r="I25" i="1" s="1"/>
  <c r="F24" i="1"/>
  <c r="H24" i="1" s="1"/>
  <c r="I24" i="1" s="1"/>
  <c r="F23" i="1"/>
  <c r="F22" i="1"/>
  <c r="H22" i="1" s="1"/>
  <c r="I22" i="1" s="1"/>
  <c r="F21" i="1"/>
  <c r="F20" i="1"/>
  <c r="H19" i="1"/>
  <c r="I19" i="1" s="1"/>
  <c r="F19" i="1"/>
  <c r="H18" i="1"/>
  <c r="F18" i="1"/>
  <c r="F17" i="1"/>
  <c r="H17" i="1" s="1"/>
  <c r="I17" i="1" s="1"/>
  <c r="F16" i="1"/>
  <c r="H16" i="1" s="1"/>
  <c r="I16" i="1" s="1"/>
  <c r="F15" i="1"/>
  <c r="F14" i="1"/>
  <c r="H14" i="1" s="1"/>
  <c r="I14" i="1" s="1"/>
  <c r="F13" i="1"/>
  <c r="F12" i="1"/>
  <c r="H12" i="1" s="1"/>
  <c r="H11" i="1"/>
  <c r="I11" i="1" s="1"/>
  <c r="F11" i="1"/>
  <c r="H10" i="1"/>
  <c r="F10" i="1"/>
  <c r="F9" i="1"/>
  <c r="H9" i="1" s="1"/>
  <c r="I9" i="1" s="1"/>
  <c r="F8" i="1"/>
  <c r="H8" i="1" s="1"/>
  <c r="I8" i="1" s="1"/>
  <c r="F7" i="1"/>
  <c r="F6" i="1"/>
  <c r="H6" i="1" s="1"/>
  <c r="H5" i="1"/>
  <c r="I4" i="1"/>
  <c r="F4" i="1"/>
  <c r="E4" i="1"/>
  <c r="J3" i="1"/>
  <c r="J2" i="1"/>
  <c r="A2" i="1"/>
  <c r="J1" i="1"/>
  <c r="I34" i="1" l="1"/>
  <c r="I18" i="1"/>
  <c r="H42" i="1"/>
  <c r="I42" i="1" s="1"/>
  <c r="H26" i="1"/>
  <c r="I26" i="1" s="1"/>
  <c r="I10" i="1"/>
  <c r="I6" i="1"/>
  <c r="I29" i="1"/>
  <c r="I15" i="1"/>
  <c r="I21" i="1"/>
  <c r="H20" i="1"/>
  <c r="I20" i="1" s="1"/>
  <c r="H7" i="1"/>
  <c r="H45" i="1" s="1"/>
  <c r="I12" i="1"/>
  <c r="H15" i="1"/>
  <c r="H23" i="1"/>
  <c r="I23" i="1" s="1"/>
  <c r="I28" i="1"/>
  <c r="H31" i="1"/>
  <c r="I31" i="1" s="1"/>
  <c r="I36" i="1"/>
  <c r="H39" i="1"/>
  <c r="I39" i="1" s="1"/>
  <c r="I44" i="1"/>
  <c r="H13" i="1"/>
  <c r="I13" i="1" s="1"/>
  <c r="H21" i="1"/>
  <c r="H29" i="1"/>
  <c r="H37" i="1"/>
  <c r="I37" i="1" s="1"/>
  <c r="F45" i="1"/>
  <c r="K45" i="1" l="1"/>
  <c r="I7" i="1"/>
  <c r="I45" i="1" s="1"/>
</calcChain>
</file>

<file path=xl/sharedStrings.xml><?xml version="1.0" encoding="utf-8"?>
<sst xmlns="http://schemas.openxmlformats.org/spreadsheetml/2006/main" count="153" uniqueCount="81">
  <si>
    <t>BẢNG TỔNG HỢP CHI PHÍ THIẾT BỊ CÔNG TRÌNH</t>
  </si>
  <si>
    <t/>
  </si>
  <si>
    <t>STT</t>
  </si>
  <si>
    <t>Tên vật tư</t>
  </si>
  <si>
    <t>Đơn vị</t>
  </si>
  <si>
    <t>Số lượng</t>
  </si>
  <si>
    <t>Thuế VAT</t>
  </si>
  <si>
    <t>Ghi chú, thông số kỹ thuật</t>
  </si>
  <si>
    <t>%</t>
  </si>
  <si>
    <t>1</t>
  </si>
  <si>
    <t>HỘI TRƯỜNG</t>
  </si>
  <si>
    <t>a</t>
  </si>
  <si>
    <t>Ghế họp kích thước 620x630x980, ghế chân quỳ, khung thép mạ, lưng và mặt ngồi có đệm dày bọc da. Tay mạ bọc da.</t>
  </si>
  <si>
    <t>cái</t>
  </si>
  <si>
    <t>b</t>
  </si>
  <si>
    <t xml:space="preserve">Màn hình LED </t>
  </si>
  <si>
    <t xml:space="preserve"> + Module LED Q2.5H, kích thước 7040x3360 (bao gồm: vận chuyển, lắp đặt, vật tư phụ)</t>
  </si>
  <si>
    <t>tấm</t>
  </si>
  <si>
    <t>Module LED Q2.5H trong nhà; Khoảng cách điểm ảnh: 2.5 mm; Kích thước module LED : 320 x 160 mm; Phân giải module LED : 128×64 pixel; Số màu hiển thị: 16,7 triệu màu-281 nghìn tỷ màu ; Tần số khung hình: 60Hz; Tần số làm tươi: 3840 Hz; Điện áp làm việc: 5VDC; Điện áp hoạt động: 220V-240V-AC; Tuổi thọ bóng LED: 100.000 giờ</t>
  </si>
  <si>
    <t xml:space="preserve"> + Card thu tín hiệu LED</t>
  </si>
  <si>
    <t>Hỗ trợ chuẩn hình ảnh: 16:9, 4:3; Đầu ra: Cổng 12 pin x 12; Đầu vào: JR45 x2 ; Hỗ trợ hình ảnh: PNG, JPG, JPEG, BMP...; Hỗ trợ video: AVI, MP4, MPEG....\</t>
  </si>
  <si>
    <t xml:space="preserve"> + Nguồn điện</t>
  </si>
  <si>
    <t>Nguồn điện 60A 300W (công suất thực)</t>
  </si>
  <si>
    <t xml:space="preserve"> + Bộ xử lý hình ảnh</t>
  </si>
  <si>
    <t>Tín hiệu ra: Cổng mạng Gigabit*8; 1 DVI, 1 HDMI 1.3, 1 HDMI 1.4, audio in + out; ĐPG tối đa: 5,2 triệu pixels</t>
  </si>
  <si>
    <t>c</t>
  </si>
  <si>
    <t>Hệ thống âm thanh</t>
  </si>
  <si>
    <t xml:space="preserve"> + Loa hội trường toàn dải đặt trên sân khấu và bù âm giữa hội trường</t>
  </si>
  <si>
    <t>Loa toàn dải 15A, Kiểu: ACTIVE (liền công suất), Bộ giải mã âm thanh Bluetooth: Bluetooth 4.0; Công suất tối đa: 1200W; Tần số đáp ứng: 48 Hz - 20000 Hz; Dòng điện:  100 V - 240 V AC / 50 - 60 Hz; Kích thước (Rộng x Cao x Sâu): 416 x 695 x 415 (mm)</t>
  </si>
  <si>
    <t xml:space="preserve"> + Loa siêu trầm</t>
  </si>
  <si>
    <t>Loa siêu trầm 18A, Kích thước loa trầm/cỡ trung: 18 inch., Kích thước loa (mm): 457.2 mm, Công suất (RMS): 600 W; Công suất tối đa: 2400 W; Dải tần số: 29Hz Preset depending; SPL tối đa (Áp suất âm thanh): 133 dB; Điện áp: 100 - 240V AC / 50 - 60 Hz; Kích thước (Rộng x Cao x Sâu): 626 x 672 x 637 (mm)</t>
  </si>
  <si>
    <t xml:space="preserve"> + Loa kiểm âm sân khấu</t>
  </si>
  <si>
    <t>Loa toàn dải ICOA 15A, Kiểu: ACTIVE (liền công suất); Công suất tối đa: 1200W; Tần số đáp ứng: 48 Hz - 20000 Hz; Dòng điện:  100 V - 240 V AC / 50 - 60 Hz; Kích thước (Rộng x Cao x Sâu): 416 x 695 x 415 (mm)</t>
  </si>
  <si>
    <t xml:space="preserve"> + Bàn trộn âm thanh</t>
  </si>
  <si>
    <t>Bàn mixer, Số kênh: 16 kênh, Ghi âm đa kênh: 16 kênh @ 96kHz hoặc 24 kênh @ 48kHz, Phát lại đa kênh: 16 kênh @ 96kHz hoặc 22 kênh @ 48kHz</t>
  </si>
  <si>
    <t xml:space="preserve"> + Micro cổ ngỗng để bục phát biểu</t>
  </si>
  <si>
    <t>Micro cổ ngỗng 38A, Thuộc: Condenser microphone (Micro tụ điện), Đáp ứng tần số: 20Hz-18KHz, Chiều dài micrô: 410mm; Nguồn cấp: Pin AA, Phantom 48V; Kết nối cáp: Cáp tín hiệu ITC 8m và Đầu nối XLR 8,5mm</t>
  </si>
  <si>
    <t xml:space="preserve"> + Micro không dây, mỗi bộ gồm 1 đầu thu và 02 tay micro</t>
  </si>
  <si>
    <t>bộ</t>
  </si>
  <si>
    <t>Micro cầm tay không dây: Phạm vi tần số : 740  -  790MHz, Băng tần  hoạt động : FM, Phản ứng âm thanh : 80Hz  –  18KHz (± 3dB)</t>
  </si>
  <si>
    <t>d</t>
  </si>
  <si>
    <t>Hệ thống Thiết bị hội nghị truyền hình</t>
  </si>
  <si>
    <t xml:space="preserve"> + Camera hội nghị truyền hình (bao gồm: chi phí lắp đặt, vận chuyển, vật tư phụ)</t>
  </si>
  <si>
    <t>AVER 4K Camera CAM570, Cổng kết nối: USB type-B 3.1, HDMI 1.3, IP (RJ45 PoE), RS232, DC, Độ phân giải: 4K 30fps, Zoom: 36X total zoom (12X optical zoom), DFOV: 90°</t>
  </si>
  <si>
    <t>e</t>
  </si>
  <si>
    <t>Hệ thống ánh sáng chiếu sáng sân khấu</t>
  </si>
  <si>
    <t xml:space="preserve"> + Đèn chiếu (bao gồm: vận chuyển, lắp đặt và vật tư phụ)</t>
  </si>
  <si>
    <t>Công suất: 200W, Điện áp: 220V/50Hz, Bóng đèn: bóng LED siêu sáng, Tuổi thọ bóng lên tới 100.000 giờ, Điều khiển qua bảng điều khiển DMX512, chạy tự động hoặc cảm ứng theo nhạc</t>
  </si>
  <si>
    <t xml:space="preserve"> + Sào treo đèn</t>
  </si>
  <si>
    <t>Bằng kim loại, sơn đen tĩnh điện</t>
  </si>
  <si>
    <t xml:space="preserve"> + Bàn điều khiển ánh sáng </t>
  </si>
  <si>
    <t>Bàn điều khiển ánh sáng DMX512 (hoặc tương đương)</t>
  </si>
  <si>
    <t>2</t>
  </si>
  <si>
    <t>PHÒNG HỌP</t>
  </si>
  <si>
    <t>Điều hòa 1 chiều 18000BTU INVERTER</t>
  </si>
  <si>
    <t>ĐIỀU HÒA DAIKIN 1 CHIỀU 18000BTU INVERTER FTKF50ZVMV/RKF50ZVMV. https://daikinbacviet.vn/sanpham/dieu-hoa-daikin-1-chieu-18000btu-inverter-ftkf60xvmv-rkf71xvmv/ (hoặc tương đương)</t>
  </si>
  <si>
    <t>Giá treo tivi 55 inch</t>
  </si>
  <si>
    <t>Tivi samsung 55 inch</t>
  </si>
  <si>
    <t>https://www.dienmayxanh.com/tivi/smart-tivi-neo-qled-samsung-ai-4k-55-inch-qa55qn70f?utm_flashsale=1 (hoặc tương đương)</t>
  </si>
  <si>
    <t xml:space="preserve"> + Module LED Q1.5H, kích thước 3200x1920, Độ phân giải màn hình: 2080 x 1248 pixels (bao gồm: vận chuyển, lắp đặt, vật tư phụ)</t>
  </si>
  <si>
    <t>Module LED Q1.5H trong nhà, Khoảng cách điểm ảnh: 1.5 mm, Kích thước module LED : 320 x 160 mm, Phân giải module LED : 208×104 pixel, Mật độ điểm ảnh : 4225000 điểm ảnh/m2 , Số màu hiển thị: 4398 tỷ màu, Tần số khung hình: 60Hz, Tần số làm tươi: 3840 Hz, Điện áp hoạt động: 220V-240V-AC, Tuổi thọ bóng LED: 100.000 giờ</t>
  </si>
  <si>
    <t>Tín hiệu ra: Cổng mạng Gigabit*4, 1 DVI, 2 HDMI, audio in + out, ĐPG tối đa: 2,6 triệu pixels</t>
  </si>
  <si>
    <t>Hệ thống âm thanh phòng họp</t>
  </si>
  <si>
    <t xml:space="preserve"> + Loa âm trần</t>
  </si>
  <si>
    <t xml:space="preserve">Loa âm trần: Loa treble 1″ (25 mm) Titanium dome, Loa trầm 6.25″ (165 mm) Graphite Cone, Rubber Surround, Dải tần số đáp ứng +/-3 dB 65 Hz – 20 kHz, Công suất: 80 W program, 40 W (IEEE 219), Điện áp ra loa 100 V (8 Ω), Trở kháng: 8 Ω </t>
  </si>
  <si>
    <t xml:space="preserve"> + Bộ điều khiển âm thanh trung tâm hội nghị</t>
  </si>
  <si>
    <t>Bộ điều khiển trung tâm: Nguồn điện sử dụng:  100 đến 240 VAC, 50/60 Hz, Dòng tiêu thụ: 1,9 A (100 VAC) đến 1 A 240 (VAC), Kết nối với bộ điều khiển trung tâm phụ: 10 máy</t>
  </si>
  <si>
    <t xml:space="preserve"> + Micro chủ tọa</t>
  </si>
  <si>
    <t>Micro chủ tọa: Đặc điểm định hướng: điện định hướng cardioid, Đáp ứng tần số: 20Hz-32KHz, Chiều dài micro: 52cm, Trở kháng đầu ra: &lt;200Ω, Áp suất âm thanh tối đa: 125dB (1%T.H.D.1kHz, 0dB SPL=2x10Pa), Chế độ cấp nguồn: Nguồn điện máy chủ DC24V</t>
  </si>
  <si>
    <t xml:space="preserve"> + Micro đại biểu</t>
  </si>
  <si>
    <t>Micro đại biểu: Đặc điểm định hướng: điện định hướng cardioid, Đáp ứng tần số: 20Hz-32KHz, Chiều dài micro: 52cm, Trở kháng đầu ra: &lt;200Ω, Áp suất âm thanh tối đa: 125dB (1%T.H.D.1kHz, 0dB SPL=2x10Pa), Chế độ cấp nguồn: Nguồn điện máy chủ DC24V</t>
  </si>
  <si>
    <t xml:space="preserve"> + Micro không dây</t>
  </si>
  <si>
    <t>Micro cầm tay không dây: Phạm  vi tần số : 740  -  790MHz, Băng tần hoạt động: FM, Chiều rộng ban nhạc có sẵn : 50MHz, Số kênh : 200, Điện áp : "100-240 - v 50-60 hz 12 VDC adapter (switch)</t>
  </si>
  <si>
    <t xml:space="preserve"> + Micro cổ ngỗng</t>
  </si>
  <si>
    <t>Micro cổ ngỗng: thuộc Condenser microphone (Micro tụ điện), Đáp ứng tần số: 20Hz-18KHz, Chiều dài micrô: 410mm, Đáp ứng tần số: 20Hz-18KHz, Trở kháng đầu ra: 75 Ω , cân bằng, Nguồn cấp: Pin AA, Phantom 48V</t>
  </si>
  <si>
    <t xml:space="preserve"> + Thiết bị xử lý âm thanh DSP chống phản hồi âm</t>
  </si>
  <si>
    <t>Thiết bị xử lý âm thanh DSP chống phản hồi âm: Đáp ứng tần số 20Hz-20KHz, Đầu vào âm nhạc 93dB, Trở kháng đầu vào MIC 10K ( Không cân bằng ), Âm nhạc 47K ( Không cân bằng ), Trở kháng đầu ra 300 (Cân bằng), 1K (Không cân bằng ), Feedback 4 cấp độ</t>
  </si>
  <si>
    <t xml:space="preserve"> + Amply khuếch đại</t>
  </si>
  <si>
    <t>Amply kỹ thuật số công nghệ Class D, Công suất: 500, Tích hợp đầu vào: USB, Bluetooth, TF, FM, Điện năng tiêu thụ: 750W, Nguồn điện: ~ 220 -240V / 50Hz</t>
  </si>
  <si>
    <t>TỔNG CỘNG</t>
  </si>
  <si>
    <t>Bằng chữ: Một tỷ năm trăm sáu mươi tư triệu năm trăm bốn mươi tư nghìn một trăm sáu mươi đồng chẵn./.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</si>
</sst>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\-#,##0.000"/>
  </numFmts>
  <fonts count="9" x14ac:knownFonts="1">
    <font>
      <sz val="8.25"/>
      <name val="Microsoft Sans Serif"/>
      <family val="2"/>
    </font>
    <font>
      <b/>
      <sz val="15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Arial Narrow"/>
      <family val="2"/>
    </font>
    <font>
      <b/>
      <sz val="10"/>
      <color indexed="32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32">
    <xf numFmtId="0" fontId="0" fillId="0" borderId="0" xfId="0">
      <protection locked="0"/>
    </xf>
    <xf numFmtId="49" fontId="2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2" fillId="0" borderId="0" xfId="0" applyFont="1" applyAlignment="1">
      <alignment horizontal="left" vertical="center" wrapText="1"/>
      <protection locked="0"/>
    </xf>
    <xf numFmtId="0" fontId="5" fillId="2" borderId="6" xfId="0" applyFont="1" applyFill="1" applyBorder="1" applyAlignment="1">
      <alignment horizontal="center" vertical="center" wrapText="1"/>
      <protection locked="0"/>
    </xf>
    <xf numFmtId="49" fontId="6" fillId="0" borderId="7" xfId="0" applyNumberFormat="1" applyFont="1" applyBorder="1" applyAlignment="1">
      <alignment horizontal="center" vertical="center" wrapText="1"/>
      <protection locked="0"/>
    </xf>
    <xf numFmtId="49" fontId="6" fillId="0" borderId="8" xfId="0" applyNumberFormat="1" applyFont="1" applyBorder="1" applyAlignment="1">
      <alignment vertical="center" wrapText="1"/>
      <protection locked="0"/>
    </xf>
    <xf numFmtId="49" fontId="6" fillId="0" borderId="8" xfId="0" applyNumberFormat="1" applyFont="1" applyBorder="1" applyAlignment="1">
      <alignment horizontal="center" vertical="center" wrapText="1"/>
      <protection locked="0"/>
    </xf>
    <xf numFmtId="164" fontId="6" fillId="0" borderId="8" xfId="0" applyNumberFormat="1" applyFont="1" applyBorder="1" applyAlignment="1">
      <alignment vertical="center" wrapText="1"/>
      <protection locked="0"/>
    </xf>
    <xf numFmtId="3" fontId="6" fillId="0" borderId="8" xfId="0" applyNumberFormat="1" applyFont="1" applyBorder="1" applyAlignment="1">
      <alignment vertical="center" wrapText="1"/>
      <protection locked="0"/>
    </xf>
    <xf numFmtId="164" fontId="6" fillId="0" borderId="8" xfId="0" applyNumberFormat="1" applyFont="1" applyBorder="1" applyAlignment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  <protection locked="0"/>
    </xf>
    <xf numFmtId="49" fontId="7" fillId="0" borderId="7" xfId="0" applyNumberFormat="1" applyFont="1" applyBorder="1" applyAlignment="1">
      <alignment vertical="center" wrapText="1"/>
      <protection locked="0"/>
    </xf>
    <xf numFmtId="49" fontId="7" fillId="0" borderId="8" xfId="0" applyNumberFormat="1" applyFont="1" applyBorder="1" applyAlignment="1">
      <alignment horizontal="center" vertical="center" wrapText="1"/>
      <protection locked="0"/>
    </xf>
    <xf numFmtId="49" fontId="7" fillId="0" borderId="8" xfId="0" applyNumberFormat="1" applyFont="1" applyBorder="1" applyAlignment="1">
      <alignment vertical="center" wrapText="1"/>
      <protection locked="0"/>
    </xf>
    <xf numFmtId="3" fontId="7" fillId="0" borderId="8" xfId="0" applyNumberFormat="1" applyFont="1" applyBorder="1" applyAlignment="1">
      <alignment vertical="center" wrapText="1"/>
      <protection locked="0"/>
    </xf>
    <xf numFmtId="0" fontId="7" fillId="0" borderId="8" xfId="0" applyFont="1" applyBorder="1" applyAlignment="1">
      <alignment horizontal="left" vertical="center" wrapText="1"/>
      <protection locked="0"/>
    </xf>
    <xf numFmtId="0" fontId="4" fillId="2" borderId="2" xfId="0" applyFont="1" applyFill="1" applyBorder="1" applyAlignment="1">
      <alignment horizontal="center" vertical="center" wrapText="1"/>
      <protection locked="0"/>
    </xf>
    <xf numFmtId="0" fontId="5" fillId="2" borderId="6" xfId="0" applyFont="1" applyFill="1" applyBorder="1" applyAlignment="1">
      <alignment horizontal="center" vertical="center" wrapText="1"/>
      <protection locked="0"/>
    </xf>
    <xf numFmtId="49" fontId="8" fillId="0" borderId="9" xfId="0" applyNumberFormat="1" applyFont="1" applyBorder="1" applyAlignment="1">
      <alignment horizontal="center" vertical="center" wrapText="1"/>
      <protection locked="0"/>
    </xf>
    <xf numFmtId="49" fontId="2" fillId="0" borderId="10" xfId="0" applyNumberFormat="1" applyFont="1" applyBorder="1" applyAlignment="1">
      <alignment vertical="center" wrapText="1"/>
      <protection locked="0"/>
    </xf>
    <xf numFmtId="0" fontId="2" fillId="0" borderId="10" xfId="0" applyFont="1" applyBorder="1" applyAlignment="1">
      <alignment vertical="center" wrapText="1"/>
      <protection locked="0"/>
    </xf>
    <xf numFmtId="0" fontId="2" fillId="0" borderId="6" xfId="0" applyFont="1" applyBorder="1" applyAlignment="1">
      <alignment horizontal="left" vertical="center" wrapText="1"/>
      <protection locked="0"/>
    </xf>
    <xf numFmtId="49" fontId="1" fillId="0" borderId="0" xfId="0" applyNumberFormat="1" applyFont="1" applyAlignment="1">
      <alignment horizontal="center" vertical="center" wrapText="1"/>
      <protection locked="0"/>
    </xf>
    <xf numFmtId="49" fontId="2" fillId="0" borderId="0" xfId="0" applyNumberFormat="1" applyFont="1" applyAlignment="1">
      <alignment vertical="center" wrapText="1"/>
      <protection locked="0"/>
    </xf>
    <xf numFmtId="0" fontId="2" fillId="0" borderId="0" xfId="0" applyFont="1" applyAlignment="1">
      <alignment vertical="center" wrapText="1"/>
      <protection locked="0"/>
    </xf>
    <xf numFmtId="0" fontId="2" fillId="0" borderId="0" xfId="0" applyFont="1" applyAlignment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H&#272;-2026/Pho&#768;ng%20KT%20xa&#771;%20Nghi%20Du&#795;o&#795;ng/Pho&#768;ng%20ho&#803;p%20tru&#795;&#803;c%20tuye&#770;&#769;n%20/PH%20TRU&#795;&#803;C%20TUYE&#770;&#769;N%2005-5-2026%20tha&#770;&#777;m%20&#273;i&#803;nh.xls" TargetMode="External"/><Relationship Id="rId1" Type="http://schemas.openxmlformats.org/officeDocument/2006/relationships/externalLinkPath" Target="PH%20TRU&#795;&#803;C%20TUYE&#770;&#769;N%2005-5-2026%20tha&#770;&#777;m%20&#273;i&#803;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>
        <row r="1">
          <cell r="AM1" t="str">
            <v>(đ)</v>
          </cell>
        </row>
        <row r="2">
          <cell r="A2" t="str">
            <v>CÔNG TRÌNH : CẢI TẠO, SỬA CHỮA PHÒNG LÀM VIỆC TRỤ SỞ UBND XÃ NGHI DƯƠNG, THÀNH PHỐ HẢI PHÒNG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DC15-93C6-C043-82FC-0A6DB4D2FEDE}">
  <sheetPr codeName="Sheet15"/>
  <dimension ref="A1:K46"/>
  <sheetViews>
    <sheetView showZeros="0" tabSelected="1" topLeftCell="A2" workbookViewId="0">
      <selection activeCell="B9" sqref="B9"/>
    </sheetView>
  </sheetViews>
  <sheetFormatPr baseColWidth="10" defaultColWidth="10" defaultRowHeight="15" customHeight="1" x14ac:dyDescent="0.15"/>
  <cols>
    <col min="1" max="1" width="10" style="1" customWidth="1"/>
    <col min="2" max="2" width="45" style="1" customWidth="1"/>
    <col min="3" max="3" width="11.75" style="1" customWidth="1"/>
    <col min="4" max="5" width="15" style="2" customWidth="1"/>
    <col min="6" max="6" width="18.5" style="2" customWidth="1"/>
    <col min="7" max="7" width="10" style="2" customWidth="1"/>
    <col min="8" max="8" width="16.75" style="2" customWidth="1"/>
    <col min="9" max="9" width="18.5" style="2" customWidth="1"/>
    <col min="10" max="10" width="66.75" style="3" customWidth="1"/>
    <col min="11" max="11" width="17" style="2" bestFit="1" customWidth="1"/>
    <col min="12" max="257" width="10" style="2"/>
    <col min="258" max="258" width="45" style="2" customWidth="1"/>
    <col min="259" max="259" width="11.75" style="2" customWidth="1"/>
    <col min="260" max="261" width="15" style="2" customWidth="1"/>
    <col min="262" max="262" width="18.5" style="2" customWidth="1"/>
    <col min="263" max="263" width="10" style="2"/>
    <col min="264" max="264" width="16.75" style="2" customWidth="1"/>
    <col min="265" max="265" width="18.5" style="2" customWidth="1"/>
    <col min="266" max="266" width="66.75" style="2" customWidth="1"/>
    <col min="267" max="267" width="17" style="2" bestFit="1" customWidth="1"/>
    <col min="268" max="513" width="10" style="2"/>
    <col min="514" max="514" width="45" style="2" customWidth="1"/>
    <col min="515" max="515" width="11.75" style="2" customWidth="1"/>
    <col min="516" max="517" width="15" style="2" customWidth="1"/>
    <col min="518" max="518" width="18.5" style="2" customWidth="1"/>
    <col min="519" max="519" width="10" style="2"/>
    <col min="520" max="520" width="16.75" style="2" customWidth="1"/>
    <col min="521" max="521" width="18.5" style="2" customWidth="1"/>
    <col min="522" max="522" width="66.75" style="2" customWidth="1"/>
    <col min="523" max="523" width="17" style="2" bestFit="1" customWidth="1"/>
    <col min="524" max="769" width="10" style="2"/>
    <col min="770" max="770" width="45" style="2" customWidth="1"/>
    <col min="771" max="771" width="11.75" style="2" customWidth="1"/>
    <col min="772" max="773" width="15" style="2" customWidth="1"/>
    <col min="774" max="774" width="18.5" style="2" customWidth="1"/>
    <col min="775" max="775" width="10" style="2"/>
    <col min="776" max="776" width="16.75" style="2" customWidth="1"/>
    <col min="777" max="777" width="18.5" style="2" customWidth="1"/>
    <col min="778" max="778" width="66.75" style="2" customWidth="1"/>
    <col min="779" max="779" width="17" style="2" bestFit="1" customWidth="1"/>
    <col min="780" max="1025" width="10" style="2"/>
    <col min="1026" max="1026" width="45" style="2" customWidth="1"/>
    <col min="1027" max="1027" width="11.75" style="2" customWidth="1"/>
    <col min="1028" max="1029" width="15" style="2" customWidth="1"/>
    <col min="1030" max="1030" width="18.5" style="2" customWidth="1"/>
    <col min="1031" max="1031" width="10" style="2"/>
    <col min="1032" max="1032" width="16.75" style="2" customWidth="1"/>
    <col min="1033" max="1033" width="18.5" style="2" customWidth="1"/>
    <col min="1034" max="1034" width="66.75" style="2" customWidth="1"/>
    <col min="1035" max="1035" width="17" style="2" bestFit="1" customWidth="1"/>
    <col min="1036" max="1281" width="10" style="2"/>
    <col min="1282" max="1282" width="45" style="2" customWidth="1"/>
    <col min="1283" max="1283" width="11.75" style="2" customWidth="1"/>
    <col min="1284" max="1285" width="15" style="2" customWidth="1"/>
    <col min="1286" max="1286" width="18.5" style="2" customWidth="1"/>
    <col min="1287" max="1287" width="10" style="2"/>
    <col min="1288" max="1288" width="16.75" style="2" customWidth="1"/>
    <col min="1289" max="1289" width="18.5" style="2" customWidth="1"/>
    <col min="1290" max="1290" width="66.75" style="2" customWidth="1"/>
    <col min="1291" max="1291" width="17" style="2" bestFit="1" customWidth="1"/>
    <col min="1292" max="1537" width="10" style="2"/>
    <col min="1538" max="1538" width="45" style="2" customWidth="1"/>
    <col min="1539" max="1539" width="11.75" style="2" customWidth="1"/>
    <col min="1540" max="1541" width="15" style="2" customWidth="1"/>
    <col min="1542" max="1542" width="18.5" style="2" customWidth="1"/>
    <col min="1543" max="1543" width="10" style="2"/>
    <col min="1544" max="1544" width="16.75" style="2" customWidth="1"/>
    <col min="1545" max="1545" width="18.5" style="2" customWidth="1"/>
    <col min="1546" max="1546" width="66.75" style="2" customWidth="1"/>
    <col min="1547" max="1547" width="17" style="2" bestFit="1" customWidth="1"/>
    <col min="1548" max="1793" width="10" style="2"/>
    <col min="1794" max="1794" width="45" style="2" customWidth="1"/>
    <col min="1795" max="1795" width="11.75" style="2" customWidth="1"/>
    <col min="1796" max="1797" width="15" style="2" customWidth="1"/>
    <col min="1798" max="1798" width="18.5" style="2" customWidth="1"/>
    <col min="1799" max="1799" width="10" style="2"/>
    <col min="1800" max="1800" width="16.75" style="2" customWidth="1"/>
    <col min="1801" max="1801" width="18.5" style="2" customWidth="1"/>
    <col min="1802" max="1802" width="66.75" style="2" customWidth="1"/>
    <col min="1803" max="1803" width="17" style="2" bestFit="1" customWidth="1"/>
    <col min="1804" max="2049" width="10" style="2"/>
    <col min="2050" max="2050" width="45" style="2" customWidth="1"/>
    <col min="2051" max="2051" width="11.75" style="2" customWidth="1"/>
    <col min="2052" max="2053" width="15" style="2" customWidth="1"/>
    <col min="2054" max="2054" width="18.5" style="2" customWidth="1"/>
    <col min="2055" max="2055" width="10" style="2"/>
    <col min="2056" max="2056" width="16.75" style="2" customWidth="1"/>
    <col min="2057" max="2057" width="18.5" style="2" customWidth="1"/>
    <col min="2058" max="2058" width="66.75" style="2" customWidth="1"/>
    <col min="2059" max="2059" width="17" style="2" bestFit="1" customWidth="1"/>
    <col min="2060" max="2305" width="10" style="2"/>
    <col min="2306" max="2306" width="45" style="2" customWidth="1"/>
    <col min="2307" max="2307" width="11.75" style="2" customWidth="1"/>
    <col min="2308" max="2309" width="15" style="2" customWidth="1"/>
    <col min="2310" max="2310" width="18.5" style="2" customWidth="1"/>
    <col min="2311" max="2311" width="10" style="2"/>
    <col min="2312" max="2312" width="16.75" style="2" customWidth="1"/>
    <col min="2313" max="2313" width="18.5" style="2" customWidth="1"/>
    <col min="2314" max="2314" width="66.75" style="2" customWidth="1"/>
    <col min="2315" max="2315" width="17" style="2" bestFit="1" customWidth="1"/>
    <col min="2316" max="2561" width="10" style="2"/>
    <col min="2562" max="2562" width="45" style="2" customWidth="1"/>
    <col min="2563" max="2563" width="11.75" style="2" customWidth="1"/>
    <col min="2564" max="2565" width="15" style="2" customWidth="1"/>
    <col min="2566" max="2566" width="18.5" style="2" customWidth="1"/>
    <col min="2567" max="2567" width="10" style="2"/>
    <col min="2568" max="2568" width="16.75" style="2" customWidth="1"/>
    <col min="2569" max="2569" width="18.5" style="2" customWidth="1"/>
    <col min="2570" max="2570" width="66.75" style="2" customWidth="1"/>
    <col min="2571" max="2571" width="17" style="2" bestFit="1" customWidth="1"/>
    <col min="2572" max="2817" width="10" style="2"/>
    <col min="2818" max="2818" width="45" style="2" customWidth="1"/>
    <col min="2819" max="2819" width="11.75" style="2" customWidth="1"/>
    <col min="2820" max="2821" width="15" style="2" customWidth="1"/>
    <col min="2822" max="2822" width="18.5" style="2" customWidth="1"/>
    <col min="2823" max="2823" width="10" style="2"/>
    <col min="2824" max="2824" width="16.75" style="2" customWidth="1"/>
    <col min="2825" max="2825" width="18.5" style="2" customWidth="1"/>
    <col min="2826" max="2826" width="66.75" style="2" customWidth="1"/>
    <col min="2827" max="2827" width="17" style="2" bestFit="1" customWidth="1"/>
    <col min="2828" max="3073" width="10" style="2"/>
    <col min="3074" max="3074" width="45" style="2" customWidth="1"/>
    <col min="3075" max="3075" width="11.75" style="2" customWidth="1"/>
    <col min="3076" max="3077" width="15" style="2" customWidth="1"/>
    <col min="3078" max="3078" width="18.5" style="2" customWidth="1"/>
    <col min="3079" max="3079" width="10" style="2"/>
    <col min="3080" max="3080" width="16.75" style="2" customWidth="1"/>
    <col min="3081" max="3081" width="18.5" style="2" customWidth="1"/>
    <col min="3082" max="3082" width="66.75" style="2" customWidth="1"/>
    <col min="3083" max="3083" width="17" style="2" bestFit="1" customWidth="1"/>
    <col min="3084" max="3329" width="10" style="2"/>
    <col min="3330" max="3330" width="45" style="2" customWidth="1"/>
    <col min="3331" max="3331" width="11.75" style="2" customWidth="1"/>
    <col min="3332" max="3333" width="15" style="2" customWidth="1"/>
    <col min="3334" max="3334" width="18.5" style="2" customWidth="1"/>
    <col min="3335" max="3335" width="10" style="2"/>
    <col min="3336" max="3336" width="16.75" style="2" customWidth="1"/>
    <col min="3337" max="3337" width="18.5" style="2" customWidth="1"/>
    <col min="3338" max="3338" width="66.75" style="2" customWidth="1"/>
    <col min="3339" max="3339" width="17" style="2" bestFit="1" customWidth="1"/>
    <col min="3340" max="3585" width="10" style="2"/>
    <col min="3586" max="3586" width="45" style="2" customWidth="1"/>
    <col min="3587" max="3587" width="11.75" style="2" customWidth="1"/>
    <col min="3588" max="3589" width="15" style="2" customWidth="1"/>
    <col min="3590" max="3590" width="18.5" style="2" customWidth="1"/>
    <col min="3591" max="3591" width="10" style="2"/>
    <col min="3592" max="3592" width="16.75" style="2" customWidth="1"/>
    <col min="3593" max="3593" width="18.5" style="2" customWidth="1"/>
    <col min="3594" max="3594" width="66.75" style="2" customWidth="1"/>
    <col min="3595" max="3595" width="17" style="2" bestFit="1" customWidth="1"/>
    <col min="3596" max="3841" width="10" style="2"/>
    <col min="3842" max="3842" width="45" style="2" customWidth="1"/>
    <col min="3843" max="3843" width="11.75" style="2" customWidth="1"/>
    <col min="3844" max="3845" width="15" style="2" customWidth="1"/>
    <col min="3846" max="3846" width="18.5" style="2" customWidth="1"/>
    <col min="3847" max="3847" width="10" style="2"/>
    <col min="3848" max="3848" width="16.75" style="2" customWidth="1"/>
    <col min="3849" max="3849" width="18.5" style="2" customWidth="1"/>
    <col min="3850" max="3850" width="66.75" style="2" customWidth="1"/>
    <col min="3851" max="3851" width="17" style="2" bestFit="1" customWidth="1"/>
    <col min="3852" max="4097" width="10" style="2"/>
    <col min="4098" max="4098" width="45" style="2" customWidth="1"/>
    <col min="4099" max="4099" width="11.75" style="2" customWidth="1"/>
    <col min="4100" max="4101" width="15" style="2" customWidth="1"/>
    <col min="4102" max="4102" width="18.5" style="2" customWidth="1"/>
    <col min="4103" max="4103" width="10" style="2"/>
    <col min="4104" max="4104" width="16.75" style="2" customWidth="1"/>
    <col min="4105" max="4105" width="18.5" style="2" customWidth="1"/>
    <col min="4106" max="4106" width="66.75" style="2" customWidth="1"/>
    <col min="4107" max="4107" width="17" style="2" bestFit="1" customWidth="1"/>
    <col min="4108" max="4353" width="10" style="2"/>
    <col min="4354" max="4354" width="45" style="2" customWidth="1"/>
    <col min="4355" max="4355" width="11.75" style="2" customWidth="1"/>
    <col min="4356" max="4357" width="15" style="2" customWidth="1"/>
    <col min="4358" max="4358" width="18.5" style="2" customWidth="1"/>
    <col min="4359" max="4359" width="10" style="2"/>
    <col min="4360" max="4360" width="16.75" style="2" customWidth="1"/>
    <col min="4361" max="4361" width="18.5" style="2" customWidth="1"/>
    <col min="4362" max="4362" width="66.75" style="2" customWidth="1"/>
    <col min="4363" max="4363" width="17" style="2" bestFit="1" customWidth="1"/>
    <col min="4364" max="4609" width="10" style="2"/>
    <col min="4610" max="4610" width="45" style="2" customWidth="1"/>
    <col min="4611" max="4611" width="11.75" style="2" customWidth="1"/>
    <col min="4612" max="4613" width="15" style="2" customWidth="1"/>
    <col min="4614" max="4614" width="18.5" style="2" customWidth="1"/>
    <col min="4615" max="4615" width="10" style="2"/>
    <col min="4616" max="4616" width="16.75" style="2" customWidth="1"/>
    <col min="4617" max="4617" width="18.5" style="2" customWidth="1"/>
    <col min="4618" max="4618" width="66.75" style="2" customWidth="1"/>
    <col min="4619" max="4619" width="17" style="2" bestFit="1" customWidth="1"/>
    <col min="4620" max="4865" width="10" style="2"/>
    <col min="4866" max="4866" width="45" style="2" customWidth="1"/>
    <col min="4867" max="4867" width="11.75" style="2" customWidth="1"/>
    <col min="4868" max="4869" width="15" style="2" customWidth="1"/>
    <col min="4870" max="4870" width="18.5" style="2" customWidth="1"/>
    <col min="4871" max="4871" width="10" style="2"/>
    <col min="4872" max="4872" width="16.75" style="2" customWidth="1"/>
    <col min="4873" max="4873" width="18.5" style="2" customWidth="1"/>
    <col min="4874" max="4874" width="66.75" style="2" customWidth="1"/>
    <col min="4875" max="4875" width="17" style="2" bestFit="1" customWidth="1"/>
    <col min="4876" max="5121" width="10" style="2"/>
    <col min="5122" max="5122" width="45" style="2" customWidth="1"/>
    <col min="5123" max="5123" width="11.75" style="2" customWidth="1"/>
    <col min="5124" max="5125" width="15" style="2" customWidth="1"/>
    <col min="5126" max="5126" width="18.5" style="2" customWidth="1"/>
    <col min="5127" max="5127" width="10" style="2"/>
    <col min="5128" max="5128" width="16.75" style="2" customWidth="1"/>
    <col min="5129" max="5129" width="18.5" style="2" customWidth="1"/>
    <col min="5130" max="5130" width="66.75" style="2" customWidth="1"/>
    <col min="5131" max="5131" width="17" style="2" bestFit="1" customWidth="1"/>
    <col min="5132" max="5377" width="10" style="2"/>
    <col min="5378" max="5378" width="45" style="2" customWidth="1"/>
    <col min="5379" max="5379" width="11.75" style="2" customWidth="1"/>
    <col min="5380" max="5381" width="15" style="2" customWidth="1"/>
    <col min="5382" max="5382" width="18.5" style="2" customWidth="1"/>
    <col min="5383" max="5383" width="10" style="2"/>
    <col min="5384" max="5384" width="16.75" style="2" customWidth="1"/>
    <col min="5385" max="5385" width="18.5" style="2" customWidth="1"/>
    <col min="5386" max="5386" width="66.75" style="2" customWidth="1"/>
    <col min="5387" max="5387" width="17" style="2" bestFit="1" customWidth="1"/>
    <col min="5388" max="5633" width="10" style="2"/>
    <col min="5634" max="5634" width="45" style="2" customWidth="1"/>
    <col min="5635" max="5635" width="11.75" style="2" customWidth="1"/>
    <col min="5636" max="5637" width="15" style="2" customWidth="1"/>
    <col min="5638" max="5638" width="18.5" style="2" customWidth="1"/>
    <col min="5639" max="5639" width="10" style="2"/>
    <col min="5640" max="5640" width="16.75" style="2" customWidth="1"/>
    <col min="5641" max="5641" width="18.5" style="2" customWidth="1"/>
    <col min="5642" max="5642" width="66.75" style="2" customWidth="1"/>
    <col min="5643" max="5643" width="17" style="2" bestFit="1" customWidth="1"/>
    <col min="5644" max="5889" width="10" style="2"/>
    <col min="5890" max="5890" width="45" style="2" customWidth="1"/>
    <col min="5891" max="5891" width="11.75" style="2" customWidth="1"/>
    <col min="5892" max="5893" width="15" style="2" customWidth="1"/>
    <col min="5894" max="5894" width="18.5" style="2" customWidth="1"/>
    <col min="5895" max="5895" width="10" style="2"/>
    <col min="5896" max="5896" width="16.75" style="2" customWidth="1"/>
    <col min="5897" max="5897" width="18.5" style="2" customWidth="1"/>
    <col min="5898" max="5898" width="66.75" style="2" customWidth="1"/>
    <col min="5899" max="5899" width="17" style="2" bestFit="1" customWidth="1"/>
    <col min="5900" max="6145" width="10" style="2"/>
    <col min="6146" max="6146" width="45" style="2" customWidth="1"/>
    <col min="6147" max="6147" width="11.75" style="2" customWidth="1"/>
    <col min="6148" max="6149" width="15" style="2" customWidth="1"/>
    <col min="6150" max="6150" width="18.5" style="2" customWidth="1"/>
    <col min="6151" max="6151" width="10" style="2"/>
    <col min="6152" max="6152" width="16.75" style="2" customWidth="1"/>
    <col min="6153" max="6153" width="18.5" style="2" customWidth="1"/>
    <col min="6154" max="6154" width="66.75" style="2" customWidth="1"/>
    <col min="6155" max="6155" width="17" style="2" bestFit="1" customWidth="1"/>
    <col min="6156" max="6401" width="10" style="2"/>
    <col min="6402" max="6402" width="45" style="2" customWidth="1"/>
    <col min="6403" max="6403" width="11.75" style="2" customWidth="1"/>
    <col min="6404" max="6405" width="15" style="2" customWidth="1"/>
    <col min="6406" max="6406" width="18.5" style="2" customWidth="1"/>
    <col min="6407" max="6407" width="10" style="2"/>
    <col min="6408" max="6408" width="16.75" style="2" customWidth="1"/>
    <col min="6409" max="6409" width="18.5" style="2" customWidth="1"/>
    <col min="6410" max="6410" width="66.75" style="2" customWidth="1"/>
    <col min="6411" max="6411" width="17" style="2" bestFit="1" customWidth="1"/>
    <col min="6412" max="6657" width="10" style="2"/>
    <col min="6658" max="6658" width="45" style="2" customWidth="1"/>
    <col min="6659" max="6659" width="11.75" style="2" customWidth="1"/>
    <col min="6660" max="6661" width="15" style="2" customWidth="1"/>
    <col min="6662" max="6662" width="18.5" style="2" customWidth="1"/>
    <col min="6663" max="6663" width="10" style="2"/>
    <col min="6664" max="6664" width="16.75" style="2" customWidth="1"/>
    <col min="6665" max="6665" width="18.5" style="2" customWidth="1"/>
    <col min="6666" max="6666" width="66.75" style="2" customWidth="1"/>
    <col min="6667" max="6667" width="17" style="2" bestFit="1" customWidth="1"/>
    <col min="6668" max="6913" width="10" style="2"/>
    <col min="6914" max="6914" width="45" style="2" customWidth="1"/>
    <col min="6915" max="6915" width="11.75" style="2" customWidth="1"/>
    <col min="6916" max="6917" width="15" style="2" customWidth="1"/>
    <col min="6918" max="6918" width="18.5" style="2" customWidth="1"/>
    <col min="6919" max="6919" width="10" style="2"/>
    <col min="6920" max="6920" width="16.75" style="2" customWidth="1"/>
    <col min="6921" max="6921" width="18.5" style="2" customWidth="1"/>
    <col min="6922" max="6922" width="66.75" style="2" customWidth="1"/>
    <col min="6923" max="6923" width="17" style="2" bestFit="1" customWidth="1"/>
    <col min="6924" max="7169" width="10" style="2"/>
    <col min="7170" max="7170" width="45" style="2" customWidth="1"/>
    <col min="7171" max="7171" width="11.75" style="2" customWidth="1"/>
    <col min="7172" max="7173" width="15" style="2" customWidth="1"/>
    <col min="7174" max="7174" width="18.5" style="2" customWidth="1"/>
    <col min="7175" max="7175" width="10" style="2"/>
    <col min="7176" max="7176" width="16.75" style="2" customWidth="1"/>
    <col min="7177" max="7177" width="18.5" style="2" customWidth="1"/>
    <col min="7178" max="7178" width="66.75" style="2" customWidth="1"/>
    <col min="7179" max="7179" width="17" style="2" bestFit="1" customWidth="1"/>
    <col min="7180" max="7425" width="10" style="2"/>
    <col min="7426" max="7426" width="45" style="2" customWidth="1"/>
    <col min="7427" max="7427" width="11.75" style="2" customWidth="1"/>
    <col min="7428" max="7429" width="15" style="2" customWidth="1"/>
    <col min="7430" max="7430" width="18.5" style="2" customWidth="1"/>
    <col min="7431" max="7431" width="10" style="2"/>
    <col min="7432" max="7432" width="16.75" style="2" customWidth="1"/>
    <col min="7433" max="7433" width="18.5" style="2" customWidth="1"/>
    <col min="7434" max="7434" width="66.75" style="2" customWidth="1"/>
    <col min="7435" max="7435" width="17" style="2" bestFit="1" customWidth="1"/>
    <col min="7436" max="7681" width="10" style="2"/>
    <col min="7682" max="7682" width="45" style="2" customWidth="1"/>
    <col min="7683" max="7683" width="11.75" style="2" customWidth="1"/>
    <col min="7684" max="7685" width="15" style="2" customWidth="1"/>
    <col min="7686" max="7686" width="18.5" style="2" customWidth="1"/>
    <col min="7687" max="7687" width="10" style="2"/>
    <col min="7688" max="7688" width="16.75" style="2" customWidth="1"/>
    <col min="7689" max="7689" width="18.5" style="2" customWidth="1"/>
    <col min="7690" max="7690" width="66.75" style="2" customWidth="1"/>
    <col min="7691" max="7691" width="17" style="2" bestFit="1" customWidth="1"/>
    <col min="7692" max="7937" width="10" style="2"/>
    <col min="7938" max="7938" width="45" style="2" customWidth="1"/>
    <col min="7939" max="7939" width="11.75" style="2" customWidth="1"/>
    <col min="7940" max="7941" width="15" style="2" customWidth="1"/>
    <col min="7942" max="7942" width="18.5" style="2" customWidth="1"/>
    <col min="7943" max="7943" width="10" style="2"/>
    <col min="7944" max="7944" width="16.75" style="2" customWidth="1"/>
    <col min="7945" max="7945" width="18.5" style="2" customWidth="1"/>
    <col min="7946" max="7946" width="66.75" style="2" customWidth="1"/>
    <col min="7947" max="7947" width="17" style="2" bestFit="1" customWidth="1"/>
    <col min="7948" max="8193" width="10" style="2"/>
    <col min="8194" max="8194" width="45" style="2" customWidth="1"/>
    <col min="8195" max="8195" width="11.75" style="2" customWidth="1"/>
    <col min="8196" max="8197" width="15" style="2" customWidth="1"/>
    <col min="8198" max="8198" width="18.5" style="2" customWidth="1"/>
    <col min="8199" max="8199" width="10" style="2"/>
    <col min="8200" max="8200" width="16.75" style="2" customWidth="1"/>
    <col min="8201" max="8201" width="18.5" style="2" customWidth="1"/>
    <col min="8202" max="8202" width="66.75" style="2" customWidth="1"/>
    <col min="8203" max="8203" width="17" style="2" bestFit="1" customWidth="1"/>
    <col min="8204" max="8449" width="10" style="2"/>
    <col min="8450" max="8450" width="45" style="2" customWidth="1"/>
    <col min="8451" max="8451" width="11.75" style="2" customWidth="1"/>
    <col min="8452" max="8453" width="15" style="2" customWidth="1"/>
    <col min="8454" max="8454" width="18.5" style="2" customWidth="1"/>
    <col min="8455" max="8455" width="10" style="2"/>
    <col min="8456" max="8456" width="16.75" style="2" customWidth="1"/>
    <col min="8457" max="8457" width="18.5" style="2" customWidth="1"/>
    <col min="8458" max="8458" width="66.75" style="2" customWidth="1"/>
    <col min="8459" max="8459" width="17" style="2" bestFit="1" customWidth="1"/>
    <col min="8460" max="8705" width="10" style="2"/>
    <col min="8706" max="8706" width="45" style="2" customWidth="1"/>
    <col min="8707" max="8707" width="11.75" style="2" customWidth="1"/>
    <col min="8708" max="8709" width="15" style="2" customWidth="1"/>
    <col min="8710" max="8710" width="18.5" style="2" customWidth="1"/>
    <col min="8711" max="8711" width="10" style="2"/>
    <col min="8712" max="8712" width="16.75" style="2" customWidth="1"/>
    <col min="8713" max="8713" width="18.5" style="2" customWidth="1"/>
    <col min="8714" max="8714" width="66.75" style="2" customWidth="1"/>
    <col min="8715" max="8715" width="17" style="2" bestFit="1" customWidth="1"/>
    <col min="8716" max="8961" width="10" style="2"/>
    <col min="8962" max="8962" width="45" style="2" customWidth="1"/>
    <col min="8963" max="8963" width="11.75" style="2" customWidth="1"/>
    <col min="8964" max="8965" width="15" style="2" customWidth="1"/>
    <col min="8966" max="8966" width="18.5" style="2" customWidth="1"/>
    <col min="8967" max="8967" width="10" style="2"/>
    <col min="8968" max="8968" width="16.75" style="2" customWidth="1"/>
    <col min="8969" max="8969" width="18.5" style="2" customWidth="1"/>
    <col min="8970" max="8970" width="66.75" style="2" customWidth="1"/>
    <col min="8971" max="8971" width="17" style="2" bestFit="1" customWidth="1"/>
    <col min="8972" max="9217" width="10" style="2"/>
    <col min="9218" max="9218" width="45" style="2" customWidth="1"/>
    <col min="9219" max="9219" width="11.75" style="2" customWidth="1"/>
    <col min="9220" max="9221" width="15" style="2" customWidth="1"/>
    <col min="9222" max="9222" width="18.5" style="2" customWidth="1"/>
    <col min="9223" max="9223" width="10" style="2"/>
    <col min="9224" max="9224" width="16.75" style="2" customWidth="1"/>
    <col min="9225" max="9225" width="18.5" style="2" customWidth="1"/>
    <col min="9226" max="9226" width="66.75" style="2" customWidth="1"/>
    <col min="9227" max="9227" width="17" style="2" bestFit="1" customWidth="1"/>
    <col min="9228" max="9473" width="10" style="2"/>
    <col min="9474" max="9474" width="45" style="2" customWidth="1"/>
    <col min="9475" max="9475" width="11.75" style="2" customWidth="1"/>
    <col min="9476" max="9477" width="15" style="2" customWidth="1"/>
    <col min="9478" max="9478" width="18.5" style="2" customWidth="1"/>
    <col min="9479" max="9479" width="10" style="2"/>
    <col min="9480" max="9480" width="16.75" style="2" customWidth="1"/>
    <col min="9481" max="9481" width="18.5" style="2" customWidth="1"/>
    <col min="9482" max="9482" width="66.75" style="2" customWidth="1"/>
    <col min="9483" max="9483" width="17" style="2" bestFit="1" customWidth="1"/>
    <col min="9484" max="9729" width="10" style="2"/>
    <col min="9730" max="9730" width="45" style="2" customWidth="1"/>
    <col min="9731" max="9731" width="11.75" style="2" customWidth="1"/>
    <col min="9732" max="9733" width="15" style="2" customWidth="1"/>
    <col min="9734" max="9734" width="18.5" style="2" customWidth="1"/>
    <col min="9735" max="9735" width="10" style="2"/>
    <col min="9736" max="9736" width="16.75" style="2" customWidth="1"/>
    <col min="9737" max="9737" width="18.5" style="2" customWidth="1"/>
    <col min="9738" max="9738" width="66.75" style="2" customWidth="1"/>
    <col min="9739" max="9739" width="17" style="2" bestFit="1" customWidth="1"/>
    <col min="9740" max="9985" width="10" style="2"/>
    <col min="9986" max="9986" width="45" style="2" customWidth="1"/>
    <col min="9987" max="9987" width="11.75" style="2" customWidth="1"/>
    <col min="9988" max="9989" width="15" style="2" customWidth="1"/>
    <col min="9990" max="9990" width="18.5" style="2" customWidth="1"/>
    <col min="9991" max="9991" width="10" style="2"/>
    <col min="9992" max="9992" width="16.75" style="2" customWidth="1"/>
    <col min="9993" max="9993" width="18.5" style="2" customWidth="1"/>
    <col min="9994" max="9994" width="66.75" style="2" customWidth="1"/>
    <col min="9995" max="9995" width="17" style="2" bestFit="1" customWidth="1"/>
    <col min="9996" max="10241" width="10" style="2"/>
    <col min="10242" max="10242" width="45" style="2" customWidth="1"/>
    <col min="10243" max="10243" width="11.75" style="2" customWidth="1"/>
    <col min="10244" max="10245" width="15" style="2" customWidth="1"/>
    <col min="10246" max="10246" width="18.5" style="2" customWidth="1"/>
    <col min="10247" max="10247" width="10" style="2"/>
    <col min="10248" max="10248" width="16.75" style="2" customWidth="1"/>
    <col min="10249" max="10249" width="18.5" style="2" customWidth="1"/>
    <col min="10250" max="10250" width="66.75" style="2" customWidth="1"/>
    <col min="10251" max="10251" width="17" style="2" bestFit="1" customWidth="1"/>
    <col min="10252" max="10497" width="10" style="2"/>
    <col min="10498" max="10498" width="45" style="2" customWidth="1"/>
    <col min="10499" max="10499" width="11.75" style="2" customWidth="1"/>
    <col min="10500" max="10501" width="15" style="2" customWidth="1"/>
    <col min="10502" max="10502" width="18.5" style="2" customWidth="1"/>
    <col min="10503" max="10503" width="10" style="2"/>
    <col min="10504" max="10504" width="16.75" style="2" customWidth="1"/>
    <col min="10505" max="10505" width="18.5" style="2" customWidth="1"/>
    <col min="10506" max="10506" width="66.75" style="2" customWidth="1"/>
    <col min="10507" max="10507" width="17" style="2" bestFit="1" customWidth="1"/>
    <col min="10508" max="10753" width="10" style="2"/>
    <col min="10754" max="10754" width="45" style="2" customWidth="1"/>
    <col min="10755" max="10755" width="11.75" style="2" customWidth="1"/>
    <col min="10756" max="10757" width="15" style="2" customWidth="1"/>
    <col min="10758" max="10758" width="18.5" style="2" customWidth="1"/>
    <col min="10759" max="10759" width="10" style="2"/>
    <col min="10760" max="10760" width="16.75" style="2" customWidth="1"/>
    <col min="10761" max="10761" width="18.5" style="2" customWidth="1"/>
    <col min="10762" max="10762" width="66.75" style="2" customWidth="1"/>
    <col min="10763" max="10763" width="17" style="2" bestFit="1" customWidth="1"/>
    <col min="10764" max="11009" width="10" style="2"/>
    <col min="11010" max="11010" width="45" style="2" customWidth="1"/>
    <col min="11011" max="11011" width="11.75" style="2" customWidth="1"/>
    <col min="11012" max="11013" width="15" style="2" customWidth="1"/>
    <col min="11014" max="11014" width="18.5" style="2" customWidth="1"/>
    <col min="11015" max="11015" width="10" style="2"/>
    <col min="11016" max="11016" width="16.75" style="2" customWidth="1"/>
    <col min="11017" max="11017" width="18.5" style="2" customWidth="1"/>
    <col min="11018" max="11018" width="66.75" style="2" customWidth="1"/>
    <col min="11019" max="11019" width="17" style="2" bestFit="1" customWidth="1"/>
    <col min="11020" max="11265" width="10" style="2"/>
    <col min="11266" max="11266" width="45" style="2" customWidth="1"/>
    <col min="11267" max="11267" width="11.75" style="2" customWidth="1"/>
    <col min="11268" max="11269" width="15" style="2" customWidth="1"/>
    <col min="11270" max="11270" width="18.5" style="2" customWidth="1"/>
    <col min="11271" max="11271" width="10" style="2"/>
    <col min="11272" max="11272" width="16.75" style="2" customWidth="1"/>
    <col min="11273" max="11273" width="18.5" style="2" customWidth="1"/>
    <col min="11274" max="11274" width="66.75" style="2" customWidth="1"/>
    <col min="11275" max="11275" width="17" style="2" bestFit="1" customWidth="1"/>
    <col min="11276" max="11521" width="10" style="2"/>
    <col min="11522" max="11522" width="45" style="2" customWidth="1"/>
    <col min="11523" max="11523" width="11.75" style="2" customWidth="1"/>
    <col min="11524" max="11525" width="15" style="2" customWidth="1"/>
    <col min="11526" max="11526" width="18.5" style="2" customWidth="1"/>
    <col min="11527" max="11527" width="10" style="2"/>
    <col min="11528" max="11528" width="16.75" style="2" customWidth="1"/>
    <col min="11529" max="11529" width="18.5" style="2" customWidth="1"/>
    <col min="11530" max="11530" width="66.75" style="2" customWidth="1"/>
    <col min="11531" max="11531" width="17" style="2" bestFit="1" customWidth="1"/>
    <col min="11532" max="11777" width="10" style="2"/>
    <col min="11778" max="11778" width="45" style="2" customWidth="1"/>
    <col min="11779" max="11779" width="11.75" style="2" customWidth="1"/>
    <col min="11780" max="11781" width="15" style="2" customWidth="1"/>
    <col min="11782" max="11782" width="18.5" style="2" customWidth="1"/>
    <col min="11783" max="11783" width="10" style="2"/>
    <col min="11784" max="11784" width="16.75" style="2" customWidth="1"/>
    <col min="11785" max="11785" width="18.5" style="2" customWidth="1"/>
    <col min="11786" max="11786" width="66.75" style="2" customWidth="1"/>
    <col min="11787" max="11787" width="17" style="2" bestFit="1" customWidth="1"/>
    <col min="11788" max="12033" width="10" style="2"/>
    <col min="12034" max="12034" width="45" style="2" customWidth="1"/>
    <col min="12035" max="12035" width="11.75" style="2" customWidth="1"/>
    <col min="12036" max="12037" width="15" style="2" customWidth="1"/>
    <col min="12038" max="12038" width="18.5" style="2" customWidth="1"/>
    <col min="12039" max="12039" width="10" style="2"/>
    <col min="12040" max="12040" width="16.75" style="2" customWidth="1"/>
    <col min="12041" max="12041" width="18.5" style="2" customWidth="1"/>
    <col min="12042" max="12042" width="66.75" style="2" customWidth="1"/>
    <col min="12043" max="12043" width="17" style="2" bestFit="1" customWidth="1"/>
    <col min="12044" max="12289" width="10" style="2"/>
    <col min="12290" max="12290" width="45" style="2" customWidth="1"/>
    <col min="12291" max="12291" width="11.75" style="2" customWidth="1"/>
    <col min="12292" max="12293" width="15" style="2" customWidth="1"/>
    <col min="12294" max="12294" width="18.5" style="2" customWidth="1"/>
    <col min="12295" max="12295" width="10" style="2"/>
    <col min="12296" max="12296" width="16.75" style="2" customWidth="1"/>
    <col min="12297" max="12297" width="18.5" style="2" customWidth="1"/>
    <col min="12298" max="12298" width="66.75" style="2" customWidth="1"/>
    <col min="12299" max="12299" width="17" style="2" bestFit="1" customWidth="1"/>
    <col min="12300" max="12545" width="10" style="2"/>
    <col min="12546" max="12546" width="45" style="2" customWidth="1"/>
    <col min="12547" max="12547" width="11.75" style="2" customWidth="1"/>
    <col min="12548" max="12549" width="15" style="2" customWidth="1"/>
    <col min="12550" max="12550" width="18.5" style="2" customWidth="1"/>
    <col min="12551" max="12551" width="10" style="2"/>
    <col min="12552" max="12552" width="16.75" style="2" customWidth="1"/>
    <col min="12553" max="12553" width="18.5" style="2" customWidth="1"/>
    <col min="12554" max="12554" width="66.75" style="2" customWidth="1"/>
    <col min="12555" max="12555" width="17" style="2" bestFit="1" customWidth="1"/>
    <col min="12556" max="12801" width="10" style="2"/>
    <col min="12802" max="12802" width="45" style="2" customWidth="1"/>
    <col min="12803" max="12803" width="11.75" style="2" customWidth="1"/>
    <col min="12804" max="12805" width="15" style="2" customWidth="1"/>
    <col min="12806" max="12806" width="18.5" style="2" customWidth="1"/>
    <col min="12807" max="12807" width="10" style="2"/>
    <col min="12808" max="12808" width="16.75" style="2" customWidth="1"/>
    <col min="12809" max="12809" width="18.5" style="2" customWidth="1"/>
    <col min="12810" max="12810" width="66.75" style="2" customWidth="1"/>
    <col min="12811" max="12811" width="17" style="2" bestFit="1" customWidth="1"/>
    <col min="12812" max="13057" width="10" style="2"/>
    <col min="13058" max="13058" width="45" style="2" customWidth="1"/>
    <col min="13059" max="13059" width="11.75" style="2" customWidth="1"/>
    <col min="13060" max="13061" width="15" style="2" customWidth="1"/>
    <col min="13062" max="13062" width="18.5" style="2" customWidth="1"/>
    <col min="13063" max="13063" width="10" style="2"/>
    <col min="13064" max="13064" width="16.75" style="2" customWidth="1"/>
    <col min="13065" max="13065" width="18.5" style="2" customWidth="1"/>
    <col min="13066" max="13066" width="66.75" style="2" customWidth="1"/>
    <col min="13067" max="13067" width="17" style="2" bestFit="1" customWidth="1"/>
    <col min="13068" max="13313" width="10" style="2"/>
    <col min="13314" max="13314" width="45" style="2" customWidth="1"/>
    <col min="13315" max="13315" width="11.75" style="2" customWidth="1"/>
    <col min="13316" max="13317" width="15" style="2" customWidth="1"/>
    <col min="13318" max="13318" width="18.5" style="2" customWidth="1"/>
    <col min="13319" max="13319" width="10" style="2"/>
    <col min="13320" max="13320" width="16.75" style="2" customWidth="1"/>
    <col min="13321" max="13321" width="18.5" style="2" customWidth="1"/>
    <col min="13322" max="13322" width="66.75" style="2" customWidth="1"/>
    <col min="13323" max="13323" width="17" style="2" bestFit="1" customWidth="1"/>
    <col min="13324" max="13569" width="10" style="2"/>
    <col min="13570" max="13570" width="45" style="2" customWidth="1"/>
    <col min="13571" max="13571" width="11.75" style="2" customWidth="1"/>
    <col min="13572" max="13573" width="15" style="2" customWidth="1"/>
    <col min="13574" max="13574" width="18.5" style="2" customWidth="1"/>
    <col min="13575" max="13575" width="10" style="2"/>
    <col min="13576" max="13576" width="16.75" style="2" customWidth="1"/>
    <col min="13577" max="13577" width="18.5" style="2" customWidth="1"/>
    <col min="13578" max="13578" width="66.75" style="2" customWidth="1"/>
    <col min="13579" max="13579" width="17" style="2" bestFit="1" customWidth="1"/>
    <col min="13580" max="13825" width="10" style="2"/>
    <col min="13826" max="13826" width="45" style="2" customWidth="1"/>
    <col min="13827" max="13827" width="11.75" style="2" customWidth="1"/>
    <col min="13828" max="13829" width="15" style="2" customWidth="1"/>
    <col min="13830" max="13830" width="18.5" style="2" customWidth="1"/>
    <col min="13831" max="13831" width="10" style="2"/>
    <col min="13832" max="13832" width="16.75" style="2" customWidth="1"/>
    <col min="13833" max="13833" width="18.5" style="2" customWidth="1"/>
    <col min="13834" max="13834" width="66.75" style="2" customWidth="1"/>
    <col min="13835" max="13835" width="17" style="2" bestFit="1" customWidth="1"/>
    <col min="13836" max="14081" width="10" style="2"/>
    <col min="14082" max="14082" width="45" style="2" customWidth="1"/>
    <col min="14083" max="14083" width="11.75" style="2" customWidth="1"/>
    <col min="14084" max="14085" width="15" style="2" customWidth="1"/>
    <col min="14086" max="14086" width="18.5" style="2" customWidth="1"/>
    <col min="14087" max="14087" width="10" style="2"/>
    <col min="14088" max="14088" width="16.75" style="2" customWidth="1"/>
    <col min="14089" max="14089" width="18.5" style="2" customWidth="1"/>
    <col min="14090" max="14090" width="66.75" style="2" customWidth="1"/>
    <col min="14091" max="14091" width="17" style="2" bestFit="1" customWidth="1"/>
    <col min="14092" max="14337" width="10" style="2"/>
    <col min="14338" max="14338" width="45" style="2" customWidth="1"/>
    <col min="14339" max="14339" width="11.75" style="2" customWidth="1"/>
    <col min="14340" max="14341" width="15" style="2" customWidth="1"/>
    <col min="14342" max="14342" width="18.5" style="2" customWidth="1"/>
    <col min="14343" max="14343" width="10" style="2"/>
    <col min="14344" max="14344" width="16.75" style="2" customWidth="1"/>
    <col min="14345" max="14345" width="18.5" style="2" customWidth="1"/>
    <col min="14346" max="14346" width="66.75" style="2" customWidth="1"/>
    <col min="14347" max="14347" width="17" style="2" bestFit="1" customWidth="1"/>
    <col min="14348" max="14593" width="10" style="2"/>
    <col min="14594" max="14594" width="45" style="2" customWidth="1"/>
    <col min="14595" max="14595" width="11.75" style="2" customWidth="1"/>
    <col min="14596" max="14597" width="15" style="2" customWidth="1"/>
    <col min="14598" max="14598" width="18.5" style="2" customWidth="1"/>
    <col min="14599" max="14599" width="10" style="2"/>
    <col min="14600" max="14600" width="16.75" style="2" customWidth="1"/>
    <col min="14601" max="14601" width="18.5" style="2" customWidth="1"/>
    <col min="14602" max="14602" width="66.75" style="2" customWidth="1"/>
    <col min="14603" max="14603" width="17" style="2" bestFit="1" customWidth="1"/>
    <col min="14604" max="14849" width="10" style="2"/>
    <col min="14850" max="14850" width="45" style="2" customWidth="1"/>
    <col min="14851" max="14851" width="11.75" style="2" customWidth="1"/>
    <col min="14852" max="14853" width="15" style="2" customWidth="1"/>
    <col min="14854" max="14854" width="18.5" style="2" customWidth="1"/>
    <col min="14855" max="14855" width="10" style="2"/>
    <col min="14856" max="14856" width="16.75" style="2" customWidth="1"/>
    <col min="14857" max="14857" width="18.5" style="2" customWidth="1"/>
    <col min="14858" max="14858" width="66.75" style="2" customWidth="1"/>
    <col min="14859" max="14859" width="17" style="2" bestFit="1" customWidth="1"/>
    <col min="14860" max="15105" width="10" style="2"/>
    <col min="15106" max="15106" width="45" style="2" customWidth="1"/>
    <col min="15107" max="15107" width="11.75" style="2" customWidth="1"/>
    <col min="15108" max="15109" width="15" style="2" customWidth="1"/>
    <col min="15110" max="15110" width="18.5" style="2" customWidth="1"/>
    <col min="15111" max="15111" width="10" style="2"/>
    <col min="15112" max="15112" width="16.75" style="2" customWidth="1"/>
    <col min="15113" max="15113" width="18.5" style="2" customWidth="1"/>
    <col min="15114" max="15114" width="66.75" style="2" customWidth="1"/>
    <col min="15115" max="15115" width="17" style="2" bestFit="1" customWidth="1"/>
    <col min="15116" max="15361" width="10" style="2"/>
    <col min="15362" max="15362" width="45" style="2" customWidth="1"/>
    <col min="15363" max="15363" width="11.75" style="2" customWidth="1"/>
    <col min="15364" max="15365" width="15" style="2" customWidth="1"/>
    <col min="15366" max="15366" width="18.5" style="2" customWidth="1"/>
    <col min="15367" max="15367" width="10" style="2"/>
    <col min="15368" max="15368" width="16.75" style="2" customWidth="1"/>
    <col min="15369" max="15369" width="18.5" style="2" customWidth="1"/>
    <col min="15370" max="15370" width="66.75" style="2" customWidth="1"/>
    <col min="15371" max="15371" width="17" style="2" bestFit="1" customWidth="1"/>
    <col min="15372" max="15617" width="10" style="2"/>
    <col min="15618" max="15618" width="45" style="2" customWidth="1"/>
    <col min="15619" max="15619" width="11.75" style="2" customWidth="1"/>
    <col min="15620" max="15621" width="15" style="2" customWidth="1"/>
    <col min="15622" max="15622" width="18.5" style="2" customWidth="1"/>
    <col min="15623" max="15623" width="10" style="2"/>
    <col min="15624" max="15624" width="16.75" style="2" customWidth="1"/>
    <col min="15625" max="15625" width="18.5" style="2" customWidth="1"/>
    <col min="15626" max="15626" width="66.75" style="2" customWidth="1"/>
    <col min="15627" max="15627" width="17" style="2" bestFit="1" customWidth="1"/>
    <col min="15628" max="15873" width="10" style="2"/>
    <col min="15874" max="15874" width="45" style="2" customWidth="1"/>
    <col min="15875" max="15875" width="11.75" style="2" customWidth="1"/>
    <col min="15876" max="15877" width="15" style="2" customWidth="1"/>
    <col min="15878" max="15878" width="18.5" style="2" customWidth="1"/>
    <col min="15879" max="15879" width="10" style="2"/>
    <col min="15880" max="15880" width="16.75" style="2" customWidth="1"/>
    <col min="15881" max="15881" width="18.5" style="2" customWidth="1"/>
    <col min="15882" max="15882" width="66.75" style="2" customWidth="1"/>
    <col min="15883" max="15883" width="17" style="2" bestFit="1" customWidth="1"/>
    <col min="15884" max="16129" width="10" style="2"/>
    <col min="16130" max="16130" width="45" style="2" customWidth="1"/>
    <col min="16131" max="16131" width="11.75" style="2" customWidth="1"/>
    <col min="16132" max="16133" width="15" style="2" customWidth="1"/>
    <col min="16134" max="16134" width="18.5" style="2" customWidth="1"/>
    <col min="16135" max="16135" width="10" style="2"/>
    <col min="16136" max="16136" width="16.75" style="2" customWidth="1"/>
    <col min="16137" max="16137" width="18.5" style="2" customWidth="1"/>
    <col min="16138" max="16138" width="66.75" style="2" customWidth="1"/>
    <col min="16139" max="16139" width="17" style="2" bestFit="1" customWidth="1"/>
    <col min="16140" max="16384" width="10" style="2"/>
  </cols>
  <sheetData>
    <row r="1" spans="1:10" ht="26.25" customHeight="1" x14ac:dyDescent="0.15">
      <c r="A1" s="23" t="s">
        <v>0</v>
      </c>
      <c r="B1" s="24" t="s">
        <v>1</v>
      </c>
      <c r="C1" s="24" t="s">
        <v>1</v>
      </c>
      <c r="D1" s="25"/>
      <c r="E1" s="25"/>
      <c r="F1" s="25"/>
      <c r="G1" s="25"/>
      <c r="H1" s="25"/>
      <c r="I1" s="25"/>
      <c r="J1" s="26" t="str">
        <f>""</f>
        <v/>
      </c>
    </row>
    <row r="2" spans="1:10" ht="32.25" customHeight="1" x14ac:dyDescent="0.15">
      <c r="A2" s="27" t="str">
        <f>'[1]Công trình'!A2</f>
        <v>CÔNG TRÌNH : CẢI TẠO, SỬA CHỮA PHÒNG LÀM VIỆC TRỤ SỞ UBND XÃ NGHI DƯƠNG, THÀNH PHỐ HẢI PHÒNG</v>
      </c>
      <c r="B2" s="24" t="s">
        <v>1</v>
      </c>
      <c r="C2" s="24" t="s">
        <v>1</v>
      </c>
      <c r="D2" s="25"/>
      <c r="E2" s="25"/>
      <c r="F2" s="25"/>
      <c r="G2" s="25"/>
      <c r="H2" s="25"/>
      <c r="I2" s="25"/>
      <c r="J2" s="26" t="str">
        <f>""</f>
        <v/>
      </c>
    </row>
    <row r="3" spans="1:10" ht="15" customHeight="1" x14ac:dyDescent="0.15">
      <c r="A3" s="1" t="s">
        <v>1</v>
      </c>
      <c r="B3" s="1" t="s">
        <v>1</v>
      </c>
      <c r="C3" s="1" t="s">
        <v>1</v>
      </c>
      <c r="J3" s="3" t="str">
        <f>""</f>
        <v/>
      </c>
    </row>
    <row r="4" spans="1:10" ht="18.75" customHeight="1" x14ac:dyDescent="0.15">
      <c r="A4" s="28" t="s">
        <v>2</v>
      </c>
      <c r="B4" s="17" t="s">
        <v>3</v>
      </c>
      <c r="C4" s="17" t="s">
        <v>4</v>
      </c>
      <c r="D4" s="17" t="s">
        <v>5</v>
      </c>
      <c r="E4" s="17" t="str">
        <f>"Đơn giá_x000D_
trước thuế_x000D_
"&amp;'[1]Công trình'!AM1</f>
        <v>Đơn giá_x000D_
trước thuế_x000D_
(đ)</v>
      </c>
      <c r="F4" s="17" t="str">
        <f>"Thành tiền_x000D_
trước thuế_x000D_
"&amp;'[1]Công trình'!AM1</f>
        <v>Thành tiền_x000D_
trước thuế_x000D_
(đ)</v>
      </c>
      <c r="G4" s="30" t="s">
        <v>6</v>
      </c>
      <c r="H4" s="31"/>
      <c r="I4" s="17" t="str">
        <f>"Thành tiền_x000D_
sau thuế_x000D_
"&amp;'[1]Công trình'!AM1</f>
        <v>Thành tiền_x000D_
sau thuế_x000D_
(đ)</v>
      </c>
      <c r="J4" s="17" t="s">
        <v>7</v>
      </c>
    </row>
    <row r="5" spans="1:10" ht="26.25" customHeight="1" x14ac:dyDescent="0.15">
      <c r="A5" s="29"/>
      <c r="B5" s="18"/>
      <c r="C5" s="18"/>
      <c r="D5" s="18"/>
      <c r="E5" s="18"/>
      <c r="F5" s="18"/>
      <c r="G5" s="4" t="s">
        <v>8</v>
      </c>
      <c r="H5" s="4" t="str">
        <f>"Thành tiền_x000D_
"&amp;'[1]Công trình'!AM1</f>
        <v>Thành tiền_x000D_
(đ)</v>
      </c>
      <c r="I5" s="18"/>
      <c r="J5" s="18"/>
    </row>
    <row r="6" spans="1:10" x14ac:dyDescent="0.15">
      <c r="A6" s="5" t="s">
        <v>9</v>
      </c>
      <c r="B6" s="6" t="s">
        <v>10</v>
      </c>
      <c r="C6" s="7"/>
      <c r="D6" s="8"/>
      <c r="E6" s="9"/>
      <c r="F6" s="9">
        <f t="shared" ref="F6:F44" si="0">D6*E6</f>
        <v>0</v>
      </c>
      <c r="G6" s="10"/>
      <c r="H6" s="9">
        <f t="shared" ref="H6:H44" si="1">F6*G6/100</f>
        <v>0</v>
      </c>
      <c r="I6" s="9">
        <f t="shared" ref="I6:I44" si="2">F6+H6</f>
        <v>0</v>
      </c>
      <c r="J6" s="11"/>
    </row>
    <row r="7" spans="1:10" ht="60" x14ac:dyDescent="0.15">
      <c r="A7" s="5" t="s">
        <v>11</v>
      </c>
      <c r="B7" s="6" t="s">
        <v>12</v>
      </c>
      <c r="C7" s="7" t="s">
        <v>13</v>
      </c>
      <c r="D7" s="8">
        <v>20</v>
      </c>
      <c r="E7" s="9">
        <v>2250000</v>
      </c>
      <c r="F7" s="9">
        <f t="shared" si="0"/>
        <v>45000000</v>
      </c>
      <c r="G7" s="10">
        <v>8</v>
      </c>
      <c r="H7" s="9">
        <f t="shared" si="1"/>
        <v>3600000</v>
      </c>
      <c r="I7" s="9">
        <f t="shared" si="2"/>
        <v>48600000</v>
      </c>
      <c r="J7" s="11"/>
    </row>
    <row r="8" spans="1:10" x14ac:dyDescent="0.15">
      <c r="A8" s="5" t="s">
        <v>14</v>
      </c>
      <c r="B8" s="6" t="s">
        <v>15</v>
      </c>
      <c r="C8" s="7"/>
      <c r="D8" s="8"/>
      <c r="E8" s="9"/>
      <c r="F8" s="9">
        <f t="shared" si="0"/>
        <v>0</v>
      </c>
      <c r="G8" s="10"/>
      <c r="H8" s="9">
        <f t="shared" si="1"/>
        <v>0</v>
      </c>
      <c r="I8" s="9">
        <f t="shared" si="2"/>
        <v>0</v>
      </c>
      <c r="J8" s="11"/>
    </row>
    <row r="9" spans="1:10" ht="90" x14ac:dyDescent="0.15">
      <c r="A9" s="5" t="s">
        <v>1</v>
      </c>
      <c r="B9" s="6" t="s">
        <v>16</v>
      </c>
      <c r="C9" s="7" t="s">
        <v>17</v>
      </c>
      <c r="D9" s="8">
        <v>462</v>
      </c>
      <c r="E9" s="9">
        <v>826000</v>
      </c>
      <c r="F9" s="9">
        <f t="shared" si="0"/>
        <v>381612000</v>
      </c>
      <c r="G9" s="10">
        <v>8</v>
      </c>
      <c r="H9" s="9">
        <f t="shared" si="1"/>
        <v>30528960</v>
      </c>
      <c r="I9" s="9">
        <f t="shared" si="2"/>
        <v>412140960</v>
      </c>
      <c r="J9" s="11" t="s">
        <v>18</v>
      </c>
    </row>
    <row r="10" spans="1:10" ht="45" x14ac:dyDescent="0.15">
      <c r="A10" s="5" t="s">
        <v>1</v>
      </c>
      <c r="B10" s="6" t="s">
        <v>19</v>
      </c>
      <c r="C10" s="7" t="s">
        <v>13</v>
      </c>
      <c r="D10" s="8">
        <v>44</v>
      </c>
      <c r="E10" s="9">
        <v>720000</v>
      </c>
      <c r="F10" s="9">
        <f t="shared" si="0"/>
        <v>31680000</v>
      </c>
      <c r="G10" s="10">
        <v>8</v>
      </c>
      <c r="H10" s="9">
        <f t="shared" si="1"/>
        <v>2534400</v>
      </c>
      <c r="I10" s="9">
        <f t="shared" si="2"/>
        <v>34214400</v>
      </c>
      <c r="J10" s="11" t="s">
        <v>20</v>
      </c>
    </row>
    <row r="11" spans="1:10" x14ac:dyDescent="0.15">
      <c r="A11" s="5" t="s">
        <v>1</v>
      </c>
      <c r="B11" s="6" t="s">
        <v>21</v>
      </c>
      <c r="C11" s="7" t="s">
        <v>13</v>
      </c>
      <c r="D11" s="8">
        <v>77</v>
      </c>
      <c r="E11" s="9">
        <v>400000</v>
      </c>
      <c r="F11" s="9">
        <f t="shared" si="0"/>
        <v>30800000</v>
      </c>
      <c r="G11" s="10">
        <v>8</v>
      </c>
      <c r="H11" s="9">
        <f t="shared" si="1"/>
        <v>2464000</v>
      </c>
      <c r="I11" s="9">
        <f t="shared" si="2"/>
        <v>33264000</v>
      </c>
      <c r="J11" s="11" t="s">
        <v>22</v>
      </c>
    </row>
    <row r="12" spans="1:10" ht="30" x14ac:dyDescent="0.15">
      <c r="A12" s="5" t="s">
        <v>1</v>
      </c>
      <c r="B12" s="6" t="s">
        <v>23</v>
      </c>
      <c r="C12" s="7" t="s">
        <v>13</v>
      </c>
      <c r="D12" s="8">
        <v>1</v>
      </c>
      <c r="E12" s="9">
        <v>19000000</v>
      </c>
      <c r="F12" s="9">
        <f t="shared" si="0"/>
        <v>19000000</v>
      </c>
      <c r="G12" s="10">
        <v>8</v>
      </c>
      <c r="H12" s="9">
        <f t="shared" si="1"/>
        <v>1520000</v>
      </c>
      <c r="I12" s="9">
        <f t="shared" si="2"/>
        <v>20520000</v>
      </c>
      <c r="J12" s="11" t="s">
        <v>24</v>
      </c>
    </row>
    <row r="13" spans="1:10" x14ac:dyDescent="0.15">
      <c r="A13" s="5" t="s">
        <v>25</v>
      </c>
      <c r="B13" s="6" t="s">
        <v>26</v>
      </c>
      <c r="C13" s="7"/>
      <c r="D13" s="8"/>
      <c r="E13" s="9"/>
      <c r="F13" s="9">
        <f t="shared" si="0"/>
        <v>0</v>
      </c>
      <c r="G13" s="10"/>
      <c r="H13" s="9">
        <f t="shared" si="1"/>
        <v>0</v>
      </c>
      <c r="I13" s="9">
        <f t="shared" si="2"/>
        <v>0</v>
      </c>
      <c r="J13" s="11"/>
    </row>
    <row r="14" spans="1:10" ht="75" x14ac:dyDescent="0.15">
      <c r="A14" s="5" t="s">
        <v>1</v>
      </c>
      <c r="B14" s="6" t="s">
        <v>27</v>
      </c>
      <c r="C14" s="7" t="s">
        <v>13</v>
      </c>
      <c r="D14" s="8">
        <v>4</v>
      </c>
      <c r="E14" s="9">
        <v>26000000</v>
      </c>
      <c r="F14" s="9">
        <f t="shared" si="0"/>
        <v>104000000</v>
      </c>
      <c r="G14" s="10">
        <v>8</v>
      </c>
      <c r="H14" s="9">
        <f t="shared" si="1"/>
        <v>8320000</v>
      </c>
      <c r="I14" s="9">
        <f t="shared" si="2"/>
        <v>112320000</v>
      </c>
      <c r="J14" s="11" t="s">
        <v>28</v>
      </c>
    </row>
    <row r="15" spans="1:10" ht="90" x14ac:dyDescent="0.15">
      <c r="A15" s="5" t="s">
        <v>1</v>
      </c>
      <c r="B15" s="6" t="s">
        <v>29</v>
      </c>
      <c r="C15" s="7" t="s">
        <v>13</v>
      </c>
      <c r="D15" s="8">
        <v>2</v>
      </c>
      <c r="E15" s="9">
        <v>29500000</v>
      </c>
      <c r="F15" s="9">
        <f t="shared" si="0"/>
        <v>59000000</v>
      </c>
      <c r="G15" s="10">
        <v>8</v>
      </c>
      <c r="H15" s="9">
        <f t="shared" si="1"/>
        <v>4720000</v>
      </c>
      <c r="I15" s="9">
        <f t="shared" si="2"/>
        <v>63720000</v>
      </c>
      <c r="J15" s="11" t="s">
        <v>30</v>
      </c>
    </row>
    <row r="16" spans="1:10" ht="60" x14ac:dyDescent="0.15">
      <c r="A16" s="5" t="s">
        <v>1</v>
      </c>
      <c r="B16" s="6" t="s">
        <v>31</v>
      </c>
      <c r="C16" s="7" t="s">
        <v>13</v>
      </c>
      <c r="D16" s="8">
        <v>2</v>
      </c>
      <c r="E16" s="9">
        <v>26000000</v>
      </c>
      <c r="F16" s="9">
        <f t="shared" si="0"/>
        <v>52000000</v>
      </c>
      <c r="G16" s="10">
        <v>8</v>
      </c>
      <c r="H16" s="9">
        <f t="shared" si="1"/>
        <v>4160000</v>
      </c>
      <c r="I16" s="9">
        <f t="shared" si="2"/>
        <v>56160000</v>
      </c>
      <c r="J16" s="11" t="s">
        <v>32</v>
      </c>
    </row>
    <row r="17" spans="1:10" ht="45" x14ac:dyDescent="0.15">
      <c r="A17" s="5" t="s">
        <v>1</v>
      </c>
      <c r="B17" s="6" t="s">
        <v>33</v>
      </c>
      <c r="C17" s="7" t="s">
        <v>13</v>
      </c>
      <c r="D17" s="8">
        <v>1</v>
      </c>
      <c r="E17" s="9">
        <v>36000000</v>
      </c>
      <c r="F17" s="9">
        <f t="shared" si="0"/>
        <v>36000000</v>
      </c>
      <c r="G17" s="10">
        <v>8</v>
      </c>
      <c r="H17" s="9">
        <f t="shared" si="1"/>
        <v>2880000</v>
      </c>
      <c r="I17" s="9">
        <f t="shared" si="2"/>
        <v>38880000</v>
      </c>
      <c r="J17" s="11" t="s">
        <v>34</v>
      </c>
    </row>
    <row r="18" spans="1:10" ht="60" x14ac:dyDescent="0.15">
      <c r="A18" s="5" t="s">
        <v>1</v>
      </c>
      <c r="B18" s="6" t="s">
        <v>35</v>
      </c>
      <c r="C18" s="7" t="s">
        <v>13</v>
      </c>
      <c r="D18" s="8">
        <v>2</v>
      </c>
      <c r="E18" s="9">
        <v>3500000</v>
      </c>
      <c r="F18" s="9">
        <f t="shared" si="0"/>
        <v>7000000</v>
      </c>
      <c r="G18" s="10">
        <v>8</v>
      </c>
      <c r="H18" s="9">
        <f t="shared" si="1"/>
        <v>560000</v>
      </c>
      <c r="I18" s="9">
        <f t="shared" si="2"/>
        <v>7560000</v>
      </c>
      <c r="J18" s="11" t="s">
        <v>36</v>
      </c>
    </row>
    <row r="19" spans="1:10" ht="45" x14ac:dyDescent="0.15">
      <c r="A19" s="5" t="s">
        <v>1</v>
      </c>
      <c r="B19" s="6" t="s">
        <v>37</v>
      </c>
      <c r="C19" s="7" t="s">
        <v>38</v>
      </c>
      <c r="D19" s="8">
        <v>2</v>
      </c>
      <c r="E19" s="9">
        <v>9000000</v>
      </c>
      <c r="F19" s="9">
        <f t="shared" si="0"/>
        <v>18000000</v>
      </c>
      <c r="G19" s="10">
        <v>8</v>
      </c>
      <c r="H19" s="9">
        <f t="shared" si="1"/>
        <v>1440000</v>
      </c>
      <c r="I19" s="9">
        <f t="shared" si="2"/>
        <v>19440000</v>
      </c>
      <c r="J19" s="11" t="s">
        <v>39</v>
      </c>
    </row>
    <row r="20" spans="1:10" x14ac:dyDescent="0.15">
      <c r="A20" s="5" t="s">
        <v>40</v>
      </c>
      <c r="B20" s="6" t="s">
        <v>41</v>
      </c>
      <c r="C20" s="7"/>
      <c r="D20" s="8"/>
      <c r="E20" s="9"/>
      <c r="F20" s="9">
        <f t="shared" si="0"/>
        <v>0</v>
      </c>
      <c r="G20" s="10"/>
      <c r="H20" s="9">
        <f t="shared" si="1"/>
        <v>0</v>
      </c>
      <c r="I20" s="9">
        <f t="shared" si="2"/>
        <v>0</v>
      </c>
      <c r="J20" s="11"/>
    </row>
    <row r="21" spans="1:10" ht="60" x14ac:dyDescent="0.15">
      <c r="A21" s="5" t="s">
        <v>1</v>
      </c>
      <c r="B21" s="6" t="s">
        <v>42</v>
      </c>
      <c r="C21" s="7" t="s">
        <v>13</v>
      </c>
      <c r="D21" s="8">
        <v>1</v>
      </c>
      <c r="E21" s="9">
        <v>66000000</v>
      </c>
      <c r="F21" s="9">
        <f t="shared" si="0"/>
        <v>66000000</v>
      </c>
      <c r="G21" s="10">
        <v>8</v>
      </c>
      <c r="H21" s="9">
        <f t="shared" si="1"/>
        <v>5280000</v>
      </c>
      <c r="I21" s="9">
        <f t="shared" si="2"/>
        <v>71280000</v>
      </c>
      <c r="J21" s="11" t="s">
        <v>43</v>
      </c>
    </row>
    <row r="22" spans="1:10" ht="30" x14ac:dyDescent="0.15">
      <c r="A22" s="5" t="s">
        <v>44</v>
      </c>
      <c r="B22" s="6" t="s">
        <v>45</v>
      </c>
      <c r="C22" s="7"/>
      <c r="D22" s="8"/>
      <c r="E22" s="9"/>
      <c r="F22" s="9">
        <f t="shared" si="0"/>
        <v>0</v>
      </c>
      <c r="G22" s="10"/>
      <c r="H22" s="9">
        <f t="shared" si="1"/>
        <v>0</v>
      </c>
      <c r="I22" s="9">
        <f t="shared" si="2"/>
        <v>0</v>
      </c>
      <c r="J22" s="11"/>
    </row>
    <row r="23" spans="1:10" ht="60" x14ac:dyDescent="0.15">
      <c r="A23" s="5" t="s">
        <v>1</v>
      </c>
      <c r="B23" s="6" t="s">
        <v>46</v>
      </c>
      <c r="C23" s="7" t="s">
        <v>13</v>
      </c>
      <c r="D23" s="8">
        <v>8</v>
      </c>
      <c r="E23" s="9">
        <v>2500000</v>
      </c>
      <c r="F23" s="9">
        <f t="shared" si="0"/>
        <v>20000000</v>
      </c>
      <c r="G23" s="10">
        <v>8</v>
      </c>
      <c r="H23" s="9">
        <f t="shared" si="1"/>
        <v>1600000</v>
      </c>
      <c r="I23" s="9">
        <f t="shared" si="2"/>
        <v>21600000</v>
      </c>
      <c r="J23" s="11" t="s">
        <v>47</v>
      </c>
    </row>
    <row r="24" spans="1:10" x14ac:dyDescent="0.15">
      <c r="A24" s="5" t="s">
        <v>1</v>
      </c>
      <c r="B24" s="6" t="s">
        <v>48</v>
      </c>
      <c r="C24" s="7" t="s">
        <v>13</v>
      </c>
      <c r="D24" s="8">
        <v>2</v>
      </c>
      <c r="E24" s="9">
        <v>1500000</v>
      </c>
      <c r="F24" s="9">
        <f t="shared" si="0"/>
        <v>3000000</v>
      </c>
      <c r="G24" s="10">
        <v>8</v>
      </c>
      <c r="H24" s="9">
        <f t="shared" si="1"/>
        <v>240000</v>
      </c>
      <c r="I24" s="9">
        <f t="shared" si="2"/>
        <v>3240000</v>
      </c>
      <c r="J24" s="11" t="s">
        <v>49</v>
      </c>
    </row>
    <row r="25" spans="1:10" x14ac:dyDescent="0.15">
      <c r="A25" s="5" t="s">
        <v>1</v>
      </c>
      <c r="B25" s="6" t="s">
        <v>50</v>
      </c>
      <c r="C25" s="7" t="s">
        <v>13</v>
      </c>
      <c r="D25" s="8">
        <v>1</v>
      </c>
      <c r="E25" s="9">
        <v>1000000</v>
      </c>
      <c r="F25" s="9">
        <f t="shared" si="0"/>
        <v>1000000</v>
      </c>
      <c r="G25" s="10">
        <v>8</v>
      </c>
      <c r="H25" s="9">
        <f t="shared" si="1"/>
        <v>80000</v>
      </c>
      <c r="I25" s="9">
        <f t="shared" si="2"/>
        <v>1080000</v>
      </c>
      <c r="J25" s="11" t="s">
        <v>51</v>
      </c>
    </row>
    <row r="26" spans="1:10" x14ac:dyDescent="0.15">
      <c r="A26" s="5" t="s">
        <v>52</v>
      </c>
      <c r="B26" s="6" t="s">
        <v>53</v>
      </c>
      <c r="C26" s="7"/>
      <c r="D26" s="8"/>
      <c r="E26" s="9"/>
      <c r="F26" s="9">
        <f t="shared" si="0"/>
        <v>0</v>
      </c>
      <c r="G26" s="10"/>
      <c r="H26" s="9">
        <f t="shared" si="1"/>
        <v>0</v>
      </c>
      <c r="I26" s="9">
        <f t="shared" si="2"/>
        <v>0</v>
      </c>
      <c r="J26" s="11"/>
    </row>
    <row r="27" spans="1:10" ht="75" x14ac:dyDescent="0.15">
      <c r="A27" s="5" t="s">
        <v>11</v>
      </c>
      <c r="B27" s="6" t="s">
        <v>54</v>
      </c>
      <c r="C27" s="7" t="s">
        <v>13</v>
      </c>
      <c r="D27" s="8">
        <v>2</v>
      </c>
      <c r="E27" s="9">
        <v>18500000</v>
      </c>
      <c r="F27" s="9">
        <f t="shared" si="0"/>
        <v>37000000</v>
      </c>
      <c r="G27" s="10">
        <v>8</v>
      </c>
      <c r="H27" s="9">
        <f t="shared" si="1"/>
        <v>2960000</v>
      </c>
      <c r="I27" s="9">
        <f t="shared" si="2"/>
        <v>39960000</v>
      </c>
      <c r="J27" s="11" t="s">
        <v>55</v>
      </c>
    </row>
    <row r="28" spans="1:10" x14ac:dyDescent="0.15">
      <c r="A28" s="5" t="s">
        <v>14</v>
      </c>
      <c r="B28" s="6" t="s">
        <v>56</v>
      </c>
      <c r="C28" s="7" t="s">
        <v>13</v>
      </c>
      <c r="D28" s="8">
        <v>2</v>
      </c>
      <c r="E28" s="9">
        <v>1250000</v>
      </c>
      <c r="F28" s="9">
        <f t="shared" si="0"/>
        <v>2500000</v>
      </c>
      <c r="G28" s="10">
        <v>8</v>
      </c>
      <c r="H28" s="9">
        <f t="shared" si="1"/>
        <v>200000</v>
      </c>
      <c r="I28" s="9">
        <f t="shared" si="2"/>
        <v>2700000</v>
      </c>
      <c r="J28" s="11"/>
    </row>
    <row r="29" spans="1:10" ht="45" x14ac:dyDescent="0.15">
      <c r="A29" s="5" t="s">
        <v>25</v>
      </c>
      <c r="B29" s="6" t="s">
        <v>57</v>
      </c>
      <c r="C29" s="7" t="s">
        <v>13</v>
      </c>
      <c r="D29" s="8">
        <v>2</v>
      </c>
      <c r="E29" s="9">
        <v>15990000</v>
      </c>
      <c r="F29" s="9">
        <f t="shared" si="0"/>
        <v>31980000</v>
      </c>
      <c r="G29" s="10">
        <v>8</v>
      </c>
      <c r="H29" s="9">
        <f t="shared" si="1"/>
        <v>2558400</v>
      </c>
      <c r="I29" s="9">
        <f t="shared" si="2"/>
        <v>34538400</v>
      </c>
      <c r="J29" s="11" t="s">
        <v>58</v>
      </c>
    </row>
    <row r="30" spans="1:10" x14ac:dyDescent="0.15">
      <c r="A30" s="5" t="s">
        <v>40</v>
      </c>
      <c r="B30" s="6" t="s">
        <v>15</v>
      </c>
      <c r="C30" s="7"/>
      <c r="D30" s="8"/>
      <c r="E30" s="9"/>
      <c r="F30" s="9">
        <f t="shared" si="0"/>
        <v>0</v>
      </c>
      <c r="G30" s="10"/>
      <c r="H30" s="9">
        <f t="shared" si="1"/>
        <v>0</v>
      </c>
      <c r="I30" s="9">
        <f t="shared" si="2"/>
        <v>0</v>
      </c>
      <c r="J30" s="11"/>
    </row>
    <row r="31" spans="1:10" ht="90" x14ac:dyDescent="0.15">
      <c r="A31" s="5" t="s">
        <v>1</v>
      </c>
      <c r="B31" s="6" t="s">
        <v>59</v>
      </c>
      <c r="C31" s="7" t="s">
        <v>17</v>
      </c>
      <c r="D31" s="8">
        <v>132</v>
      </c>
      <c r="E31" s="9">
        <v>1720000</v>
      </c>
      <c r="F31" s="9">
        <f t="shared" si="0"/>
        <v>227040000</v>
      </c>
      <c r="G31" s="10">
        <v>8</v>
      </c>
      <c r="H31" s="9">
        <f t="shared" si="1"/>
        <v>18163200</v>
      </c>
      <c r="I31" s="9">
        <f t="shared" si="2"/>
        <v>245203200</v>
      </c>
      <c r="J31" s="11" t="s">
        <v>60</v>
      </c>
    </row>
    <row r="32" spans="1:10" ht="45" x14ac:dyDescent="0.15">
      <c r="A32" s="5" t="s">
        <v>1</v>
      </c>
      <c r="B32" s="6" t="s">
        <v>19</v>
      </c>
      <c r="C32" s="7" t="s">
        <v>13</v>
      </c>
      <c r="D32" s="8">
        <v>22</v>
      </c>
      <c r="E32" s="9">
        <v>720000</v>
      </c>
      <c r="F32" s="9">
        <f t="shared" si="0"/>
        <v>15840000</v>
      </c>
      <c r="G32" s="10">
        <v>8</v>
      </c>
      <c r="H32" s="9">
        <f t="shared" si="1"/>
        <v>1267200</v>
      </c>
      <c r="I32" s="9">
        <f t="shared" si="2"/>
        <v>17107200</v>
      </c>
      <c r="J32" s="11" t="s">
        <v>20</v>
      </c>
    </row>
    <row r="33" spans="1:11" x14ac:dyDescent="0.15">
      <c r="A33" s="5" t="s">
        <v>1</v>
      </c>
      <c r="B33" s="6" t="s">
        <v>21</v>
      </c>
      <c r="C33" s="7" t="s">
        <v>13</v>
      </c>
      <c r="D33" s="8">
        <v>33</v>
      </c>
      <c r="E33" s="9">
        <v>400000</v>
      </c>
      <c r="F33" s="9">
        <f t="shared" si="0"/>
        <v>13200000</v>
      </c>
      <c r="G33" s="10">
        <v>8</v>
      </c>
      <c r="H33" s="9">
        <f t="shared" si="1"/>
        <v>1056000</v>
      </c>
      <c r="I33" s="9">
        <f t="shared" si="2"/>
        <v>14256000</v>
      </c>
      <c r="J33" s="11" t="s">
        <v>22</v>
      </c>
    </row>
    <row r="34" spans="1:11" ht="30" x14ac:dyDescent="0.15">
      <c r="A34" s="5" t="s">
        <v>1</v>
      </c>
      <c r="B34" s="6" t="s">
        <v>23</v>
      </c>
      <c r="C34" s="7" t="s">
        <v>13</v>
      </c>
      <c r="D34" s="8">
        <v>1</v>
      </c>
      <c r="E34" s="9">
        <v>6500000</v>
      </c>
      <c r="F34" s="9">
        <f t="shared" si="0"/>
        <v>6500000</v>
      </c>
      <c r="G34" s="10">
        <v>8</v>
      </c>
      <c r="H34" s="9">
        <f t="shared" si="1"/>
        <v>520000</v>
      </c>
      <c r="I34" s="9">
        <f t="shared" si="2"/>
        <v>7020000</v>
      </c>
      <c r="J34" s="11" t="s">
        <v>61</v>
      </c>
    </row>
    <row r="35" spans="1:11" x14ac:dyDescent="0.15">
      <c r="A35" s="5" t="s">
        <v>44</v>
      </c>
      <c r="B35" s="6" t="s">
        <v>62</v>
      </c>
      <c r="C35" s="7"/>
      <c r="D35" s="8"/>
      <c r="E35" s="9"/>
      <c r="F35" s="9">
        <f t="shared" si="0"/>
        <v>0</v>
      </c>
      <c r="G35" s="10"/>
      <c r="H35" s="9">
        <f t="shared" si="1"/>
        <v>0</v>
      </c>
      <c r="I35" s="9">
        <f t="shared" si="2"/>
        <v>0</v>
      </c>
      <c r="J35" s="11"/>
    </row>
    <row r="36" spans="1:11" ht="75" x14ac:dyDescent="0.15">
      <c r="A36" s="5" t="s">
        <v>1</v>
      </c>
      <c r="B36" s="6" t="s">
        <v>63</v>
      </c>
      <c r="C36" s="7" t="s">
        <v>13</v>
      </c>
      <c r="D36" s="8">
        <v>8</v>
      </c>
      <c r="E36" s="9">
        <v>9700000</v>
      </c>
      <c r="F36" s="9">
        <f t="shared" si="0"/>
        <v>77600000</v>
      </c>
      <c r="G36" s="10">
        <v>8</v>
      </c>
      <c r="H36" s="9">
        <f t="shared" si="1"/>
        <v>6208000</v>
      </c>
      <c r="I36" s="9">
        <f t="shared" si="2"/>
        <v>83808000</v>
      </c>
      <c r="J36" s="11" t="s">
        <v>64</v>
      </c>
    </row>
    <row r="37" spans="1:11" ht="60" x14ac:dyDescent="0.15">
      <c r="A37" s="5" t="s">
        <v>1</v>
      </c>
      <c r="B37" s="6" t="s">
        <v>65</v>
      </c>
      <c r="C37" s="7" t="s">
        <v>13</v>
      </c>
      <c r="D37" s="8">
        <v>1</v>
      </c>
      <c r="E37" s="9">
        <v>22000000</v>
      </c>
      <c r="F37" s="9">
        <f t="shared" si="0"/>
        <v>22000000</v>
      </c>
      <c r="G37" s="10">
        <v>8</v>
      </c>
      <c r="H37" s="9">
        <f t="shared" si="1"/>
        <v>1760000</v>
      </c>
      <c r="I37" s="9">
        <f t="shared" si="2"/>
        <v>23760000</v>
      </c>
      <c r="J37" s="11" t="s">
        <v>66</v>
      </c>
    </row>
    <row r="38" spans="1:11" ht="75" x14ac:dyDescent="0.15">
      <c r="A38" s="5" t="s">
        <v>1</v>
      </c>
      <c r="B38" s="6" t="s">
        <v>67</v>
      </c>
      <c r="C38" s="7" t="s">
        <v>13</v>
      </c>
      <c r="D38" s="8">
        <v>2</v>
      </c>
      <c r="E38" s="9">
        <v>6100000</v>
      </c>
      <c r="F38" s="9">
        <f t="shared" si="0"/>
        <v>12200000</v>
      </c>
      <c r="G38" s="10">
        <v>8</v>
      </c>
      <c r="H38" s="9">
        <f t="shared" si="1"/>
        <v>976000</v>
      </c>
      <c r="I38" s="9">
        <f t="shared" si="2"/>
        <v>13176000</v>
      </c>
      <c r="J38" s="11" t="s">
        <v>68</v>
      </c>
    </row>
    <row r="39" spans="1:11" ht="75" x14ac:dyDescent="0.15">
      <c r="A39" s="5" t="s">
        <v>1</v>
      </c>
      <c r="B39" s="6" t="s">
        <v>69</v>
      </c>
      <c r="C39" s="7" t="s">
        <v>13</v>
      </c>
      <c r="D39" s="8">
        <v>12</v>
      </c>
      <c r="E39" s="9">
        <v>6100000</v>
      </c>
      <c r="F39" s="9">
        <f t="shared" si="0"/>
        <v>73200000</v>
      </c>
      <c r="G39" s="10">
        <v>8</v>
      </c>
      <c r="H39" s="9">
        <f t="shared" si="1"/>
        <v>5856000</v>
      </c>
      <c r="I39" s="9">
        <f t="shared" si="2"/>
        <v>79056000</v>
      </c>
      <c r="J39" s="11" t="s">
        <v>70</v>
      </c>
    </row>
    <row r="40" spans="1:11" ht="60" x14ac:dyDescent="0.15">
      <c r="A40" s="5" t="s">
        <v>1</v>
      </c>
      <c r="B40" s="6" t="s">
        <v>71</v>
      </c>
      <c r="C40" s="7" t="s">
        <v>38</v>
      </c>
      <c r="D40" s="8">
        <v>1</v>
      </c>
      <c r="E40" s="9">
        <v>9000000</v>
      </c>
      <c r="F40" s="9">
        <f t="shared" si="0"/>
        <v>9000000</v>
      </c>
      <c r="G40" s="10">
        <v>8</v>
      </c>
      <c r="H40" s="9">
        <f t="shared" si="1"/>
        <v>720000</v>
      </c>
      <c r="I40" s="9">
        <f t="shared" si="2"/>
        <v>9720000</v>
      </c>
      <c r="J40" s="11" t="s">
        <v>72</v>
      </c>
    </row>
    <row r="41" spans="1:11" ht="60" x14ac:dyDescent="0.15">
      <c r="A41" s="5" t="s">
        <v>1</v>
      </c>
      <c r="B41" s="6" t="s">
        <v>73</v>
      </c>
      <c r="C41" s="7" t="s">
        <v>13</v>
      </c>
      <c r="D41" s="8">
        <v>1</v>
      </c>
      <c r="E41" s="9">
        <v>3500000</v>
      </c>
      <c r="F41" s="9">
        <f t="shared" si="0"/>
        <v>3500000</v>
      </c>
      <c r="G41" s="10">
        <v>8</v>
      </c>
      <c r="H41" s="9">
        <f t="shared" si="1"/>
        <v>280000</v>
      </c>
      <c r="I41" s="9">
        <f t="shared" si="2"/>
        <v>3780000</v>
      </c>
      <c r="J41" s="11" t="s">
        <v>74</v>
      </c>
    </row>
    <row r="42" spans="1:11" ht="75" x14ac:dyDescent="0.15">
      <c r="A42" s="5" t="s">
        <v>1</v>
      </c>
      <c r="B42" s="6" t="s">
        <v>75</v>
      </c>
      <c r="C42" s="7" t="s">
        <v>13</v>
      </c>
      <c r="D42" s="8">
        <v>1</v>
      </c>
      <c r="E42" s="9">
        <v>21000000</v>
      </c>
      <c r="F42" s="9">
        <f t="shared" si="0"/>
        <v>21000000</v>
      </c>
      <c r="G42" s="10">
        <v>8</v>
      </c>
      <c r="H42" s="9">
        <f t="shared" si="1"/>
        <v>1680000</v>
      </c>
      <c r="I42" s="9">
        <f t="shared" si="2"/>
        <v>22680000</v>
      </c>
      <c r="J42" s="11" t="s">
        <v>76</v>
      </c>
    </row>
    <row r="43" spans="1:11" ht="45" x14ac:dyDescent="0.15">
      <c r="A43" s="5" t="s">
        <v>1</v>
      </c>
      <c r="B43" s="6" t="s">
        <v>77</v>
      </c>
      <c r="C43" s="7" t="s">
        <v>13</v>
      </c>
      <c r="D43" s="8">
        <v>1</v>
      </c>
      <c r="E43" s="9">
        <v>22000000</v>
      </c>
      <c r="F43" s="9">
        <f t="shared" si="0"/>
        <v>22000000</v>
      </c>
      <c r="G43" s="10">
        <v>8</v>
      </c>
      <c r="H43" s="9">
        <f t="shared" si="1"/>
        <v>1760000</v>
      </c>
      <c r="I43" s="9">
        <f t="shared" si="2"/>
        <v>23760000</v>
      </c>
      <c r="J43" s="11" t="s">
        <v>78</v>
      </c>
    </row>
    <row r="44" spans="1:11" x14ac:dyDescent="0.15">
      <c r="A44" s="5" t="s">
        <v>1</v>
      </c>
      <c r="B44" s="6"/>
      <c r="C44" s="7"/>
      <c r="D44" s="8"/>
      <c r="E44" s="9"/>
      <c r="F44" s="9">
        <f t="shared" si="0"/>
        <v>0</v>
      </c>
      <c r="G44" s="10"/>
      <c r="H44" s="9">
        <f t="shared" si="1"/>
        <v>0</v>
      </c>
      <c r="I44" s="9">
        <f t="shared" si="2"/>
        <v>0</v>
      </c>
      <c r="J44" s="11"/>
    </row>
    <row r="45" spans="1:11" ht="14" x14ac:dyDescent="0.15">
      <c r="A45" s="12" t="s">
        <v>1</v>
      </c>
      <c r="B45" s="13" t="s">
        <v>79</v>
      </c>
      <c r="C45" s="14"/>
      <c r="D45" s="15">
        <f>ROUND(SUBTOTAL(109,D6:D43),0)</f>
        <v>850</v>
      </c>
      <c r="E45" s="15"/>
      <c r="F45" s="15">
        <f>ROUND(SUBTOTAL(109,F6:F43),0)</f>
        <v>1448652000</v>
      </c>
      <c r="G45" s="15"/>
      <c r="H45" s="15">
        <f>ROUND(SUBTOTAL(109,H6:H43),0)</f>
        <v>115892160</v>
      </c>
      <c r="I45" s="15">
        <f>ROUND(SUBTOTAL(109,I6:I43),0)</f>
        <v>1564544160</v>
      </c>
      <c r="J45" s="16"/>
      <c r="K45" s="2">
        <f>SUBTOTAL(9,I9:I43)</f>
        <v>1515944160</v>
      </c>
    </row>
    <row r="46" spans="1:11" ht="30" customHeight="1" x14ac:dyDescent="0.15">
      <c r="A46" s="19" t="s">
        <v>80</v>
      </c>
      <c r="B46" s="20"/>
      <c r="C46" s="20"/>
      <c r="D46" s="21"/>
      <c r="E46" s="21"/>
      <c r="F46" s="21"/>
      <c r="G46" s="21"/>
      <c r="H46" s="21"/>
      <c r="I46" s="21"/>
      <c r="J46" s="22"/>
    </row>
  </sheetData>
  <autoFilter ref="A5:K46" xr:uid="{E670532A-B645-0F4C-9E0B-3AF3EAA2388D}"/>
  <mergeCells count="12">
    <mergeCell ref="J4:J5"/>
    <mergeCell ref="A46:J46"/>
    <mergeCell ref="A1:J1"/>
    <mergeCell ref="A2:J2"/>
    <mergeCell ref="A4:A5"/>
    <mergeCell ref="B4:B5"/>
    <mergeCell ref="C4:C5"/>
    <mergeCell ref="D4:D5"/>
    <mergeCell ref="E4:E5"/>
    <mergeCell ref="F4:F5"/>
    <mergeCell ref="G4:H4"/>
    <mergeCell ref="I4:I5"/>
  </mergeCells>
  <pageMargins left="1.1875" right="0" top="0.80208333333333337" bottom="0.80208333333333337" header="0.40625" footer="0.40625"/>
  <pageSetup paperSize="9" orientation="landscape" blackAndWhite="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 chi phí TB</vt:lpstr>
      <vt:lpstr>'TH chi phí TB'!Print_Area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2026-06-15T08:36:56Z</dcterms:created>
  <dcterms:modified xsi:type="dcterms:W3CDTF">2026-08-06T04:13:11Z</dcterms:modified>
</cp:coreProperties>
</file>