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26"/>
  <workbookPr/>
  <mc:AlternateContent xmlns:mc="http://schemas.openxmlformats.org/markup-compatibility/2006">
    <mc:Choice Requires="x15">
      <x15ac:absPath xmlns:x15ac="http://schemas.microsoft.com/office/spreadsheetml/2010/11/ac" url="/Users/pain/Library/Mobile Documents/com~apple~CloudDocs/Định Sơn/Hợp đồng/HĐ-2026/S Plus-2026/Splus/"/>
    </mc:Choice>
  </mc:AlternateContent>
  <xr:revisionPtr revIDLastSave="0" documentId="13_ncr:1_{05157C3B-E9EF-DD47-9C2E-43F53893EA01}" xr6:coauthVersionLast="47" xr6:coauthVersionMax="47" xr10:uidLastSave="{00000000-0000-0000-0000-000000000000}"/>
  <bookViews>
    <workbookView xWindow="0" yWindow="660" windowWidth="30240" windowHeight="17540" xr2:uid="{00000000-000D-0000-FFFF-FFFF00000000}"/>
  </bookViews>
  <sheets>
    <sheet name="BBGT" sheetId="1" r:id="rId1"/>
    <sheet name="Bến Cống Thống - Đồ Sơn" sheetId="4" r:id="rId2"/>
    <sheet name="14,11" sheetId="6" state="hidden" r:id="rId3"/>
    <sheet name="Sheet1" sheetId="8" state="hidden" r:id="rId4"/>
    <sheet name="19,11" sheetId="7" state="hidden" r:id="rId5"/>
    <sheet name="Sheet2" sheetId="9" state="hidden" r:id="rId6"/>
    <sheet name="h-vdk 13,11" sheetId="3" state="hidden" r:id="rId7"/>
    <sheet name="NH-VDK" sheetId="5" state="hidden" r:id="rId8"/>
    <sheet name="nh-vdk 18,11" sheetId="2" state="hidden" r:id="rId9"/>
  </sheets>
  <definedNames>
    <definedName name="_xlnm._FilterDatabase" localSheetId="4" hidden="1">'19,11'!$A$15:$H$40</definedName>
    <definedName name="_xlnm.Print_Area" localSheetId="2">'14,11'!$A$1:$G$63</definedName>
    <definedName name="_xlnm.Print_Area" localSheetId="4">'19,11'!$A$1:$G$40</definedName>
    <definedName name="_xlnm.Print_Area" localSheetId="0">BBGT!$A$1:$F$24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A4" i="4" l="1"/>
  <c r="D18" i="1"/>
  <c r="E60" i="4"/>
  <c r="C2" i="9"/>
  <c r="C3" i="9"/>
  <c r="C4" i="9"/>
  <c r="C5" i="9"/>
  <c r="C6" i="9"/>
  <c r="C7" i="9"/>
  <c r="C8" i="9"/>
  <c r="C1" i="9"/>
  <c r="B2" i="9"/>
  <c r="D2" i="9" s="1"/>
  <c r="E2" i="9" s="1"/>
  <c r="B3" i="9"/>
  <c r="D3" i="9" s="1"/>
  <c r="B4" i="9"/>
  <c r="D4" i="9" s="1"/>
  <c r="E4" i="9" s="1"/>
  <c r="B5" i="9"/>
  <c r="D5" i="9" s="1"/>
  <c r="E5" i="9" s="1"/>
  <c r="B6" i="9"/>
  <c r="D6" i="9" s="1"/>
  <c r="E6" i="9" s="1"/>
  <c r="B7" i="9"/>
  <c r="D7" i="9" s="1"/>
  <c r="B8" i="9"/>
  <c r="D8" i="9" s="1"/>
  <c r="E8" i="9" s="1"/>
  <c r="B1" i="9"/>
  <c r="D1" i="9" s="1"/>
  <c r="E9" i="9" l="1"/>
  <c r="D9" i="9"/>
  <c r="F16" i="7" l="1"/>
  <c r="F17" i="7"/>
  <c r="F18" i="7"/>
  <c r="F19" i="7"/>
  <c r="F20" i="7"/>
  <c r="F21" i="7"/>
  <c r="F22" i="7"/>
  <c r="F23" i="7"/>
  <c r="F24" i="7"/>
  <c r="F25" i="7"/>
  <c r="F26" i="7"/>
  <c r="F27" i="7"/>
  <c r="F28" i="7"/>
  <c r="F29" i="7"/>
  <c r="F30" i="7"/>
  <c r="F31" i="7"/>
  <c r="F32" i="7"/>
  <c r="F33" i="7"/>
  <c r="F34" i="7"/>
  <c r="F35" i="7"/>
  <c r="F36" i="7" l="1"/>
  <c r="F59" i="6"/>
  <c r="D12" i="5" l="1"/>
  <c r="A12" i="5"/>
  <c r="A11" i="5"/>
  <c r="A10" i="5"/>
  <c r="A9" i="5"/>
  <c r="D8" i="5"/>
  <c r="A8" i="5"/>
  <c r="A7" i="5"/>
  <c r="A6" i="5"/>
  <c r="A5" i="5"/>
  <c r="A4" i="5"/>
  <c r="A4" i="6"/>
  <c r="A4" i="7" s="1"/>
  <c r="H16" i="3"/>
  <c r="H54" i="3" s="1"/>
  <c r="K58" i="3"/>
  <c r="K57" i="3"/>
  <c r="K56" i="3"/>
  <c r="K55" i="3"/>
  <c r="K54" i="3"/>
  <c r="K53" i="3"/>
  <c r="K52" i="3"/>
  <c r="K51" i="3"/>
  <c r="K50" i="3"/>
  <c r="K49" i="3"/>
  <c r="K48" i="3"/>
  <c r="K47" i="3"/>
  <c r="K46" i="3"/>
  <c r="K45" i="3"/>
  <c r="K44" i="3"/>
  <c r="K43" i="3"/>
  <c r="K42" i="3"/>
  <c r="K41" i="3"/>
  <c r="K40" i="3"/>
  <c r="K39" i="3"/>
  <c r="K38" i="3"/>
  <c r="K37" i="3"/>
  <c r="K36" i="3"/>
  <c r="K35" i="3"/>
  <c r="K34" i="3"/>
  <c r="K33" i="3"/>
  <c r="K32" i="3"/>
  <c r="K31" i="3"/>
  <c r="K30" i="3"/>
  <c r="K29" i="3"/>
  <c r="K28" i="3"/>
  <c r="K27" i="3"/>
  <c r="K26" i="3"/>
  <c r="K25" i="3"/>
  <c r="K24" i="3"/>
  <c r="K23" i="3"/>
  <c r="K22" i="3"/>
  <c r="K21" i="3"/>
  <c r="K20" i="3"/>
  <c r="K19" i="3"/>
  <c r="K18" i="3"/>
  <c r="K17" i="3"/>
  <c r="K16" i="3"/>
  <c r="F17" i="1" l="1"/>
  <c r="F18" i="1" s="1"/>
  <c r="H53" i="2"/>
  <c r="E15" i="5" s="1"/>
  <c r="E32" i="5" s="1"/>
  <c r="F19" i="1" l="1"/>
  <c r="F20" i="1" s="1"/>
</calcChain>
</file>

<file path=xl/sharedStrings.xml><?xml version="1.0" encoding="utf-8"?>
<sst xmlns="http://schemas.openxmlformats.org/spreadsheetml/2006/main" count="677" uniqueCount="252">
  <si>
    <t>CỘNG HÒA XÃ HỘI CHỦ NGHĨA VIỆT NAM</t>
  </si>
  <si>
    <t>Độc lập - Tự do -Hạnh phúc</t>
  </si>
  <si>
    <t>BIÊN BẢN XÁC NHẬN KHỐI LƯỢNG VÀ GIÁ TRỊ HÀNG HÓA</t>
  </si>
  <si>
    <t>Căn cứ vào hợp đồng cung cấp dịch vụ bốc xúc vận chuyển số 01/2025/HĐDV/HH-ĐS ký ngày 12 tháng 11 năm 2025 về việc Bốc xúc đất san lấp tại tàu, xà lan cập mạn vận chuyển đến chân Công trình giữa Công ty cổ phần đầu tư và thương mại Hoàng Hải HP và Công TNHH xây dựng Định Sơn.,</t>
  </si>
  <si>
    <t>I. BÊN THUÊ (BÊN A): CÔNG TY CỔ PHẦN ĐẦU TƯ VÀ THƯƠNG MẠI HOÀNG HẢI HP</t>
  </si>
  <si>
    <t>Địa chỉ: Số nhà BH02-01, đường Manhattan 01, KĐT Vinhomes Imperia, phường Hồng Bàng, TP. Hải Phòng</t>
  </si>
  <si>
    <t>Mã số thuế: 0202284587</t>
  </si>
  <si>
    <r>
      <t>Đại diện:</t>
    </r>
    <r>
      <rPr>
        <b/>
        <sz val="12"/>
        <color indexed="8"/>
        <rFont val="Times New Roman"/>
        <family val="1"/>
      </rPr>
      <t xml:space="preserve"> Ông Đỗ Thanh Tùng</t>
    </r>
  </si>
  <si>
    <t>Chức vụ: Giám đốc</t>
  </si>
  <si>
    <t>II. BÊN NHẬN (BÊN B): CÔNG TY TNHH XÂY DỰNG ĐỊNH SƠN</t>
  </si>
  <si>
    <t>Địa chỉ: SThôn 1 (tại nhà Ông Nguyễn Sĩ Định), Xã Nghi Dương, Thành phố Hải Phòng</t>
  </si>
  <si>
    <t>Mã số thuế: 0202111150</t>
  </si>
  <si>
    <r>
      <t>Đại diện:</t>
    </r>
    <r>
      <rPr>
        <b/>
        <sz val="12"/>
        <color indexed="8"/>
        <rFont val="Times New Roman"/>
        <family val="1"/>
      </rPr>
      <t xml:space="preserve"> ông Nguyễn Sĩ Sơn</t>
    </r>
  </si>
  <si>
    <t>STT</t>
  </si>
  <si>
    <t>Nội dung</t>
  </si>
  <si>
    <t>Đvt</t>
  </si>
  <si>
    <t>Số lượng</t>
  </si>
  <si>
    <t>Đơn giá</t>
  </si>
  <si>
    <t>Thành tiền</t>
  </si>
  <si>
    <t>m3</t>
  </si>
  <si>
    <t>Cộng</t>
  </si>
  <si>
    <t>Thuế GTGT 8%</t>
  </si>
  <si>
    <t>Tổng thanh toán</t>
  </si>
  <si>
    <t>Biên bản này là căn cứ để bên B xuất hóa đơn GTGT cho bên A và bên A thanh toán cho bên B.</t>
  </si>
  <si>
    <t>Biên bản được lập thành 04 bản có giá trị pháp lý như nhau, mỗi bên giữ 02 bản.</t>
  </si>
  <si>
    <t>ĐẠI DIỆN BÊN A</t>
  </si>
  <si>
    <t>ĐẠI DIỆN BÊN B</t>
  </si>
  <si>
    <r>
      <rPr>
        <b/>
        <sz val="9"/>
        <rFont val="Times New Roman"/>
        <family val="1"/>
      </rPr>
      <t xml:space="preserve">CỘNG HÒA XÃ HỘI CHỦ NGHĨA VIỆT NAM
</t>
    </r>
    <r>
      <rPr>
        <b/>
        <sz val="9"/>
        <rFont val="Times New Roman"/>
        <family val="1"/>
      </rPr>
      <t>Độc Lập - Tự Do - Hạnh Phúc</t>
    </r>
  </si>
  <si>
    <t>Hải phòng, ngày 18 tháng 11 năm 2025</t>
  </si>
  <si>
    <t>Hai bên cùng nhau xác nhận khối lượng hàng hóa bên B bốc xúc vận chuyển cho Bên A giao nhận tại Dự Án Vinhomes Dương Kinh như sau:</t>
  </si>
  <si>
    <t>Ngày nhập</t>
  </si>
  <si>
    <t>Biển số xe</t>
  </si>
  <si>
    <t>Giờ vào</t>
  </si>
  <si>
    <t>Giờ ra</t>
  </si>
  <si>
    <t>Khối
lượng (m3)</t>
  </si>
  <si>
    <t>Khối lượng
trừ (m3)</t>
  </si>
  <si>
    <t>Khối lượng nghiệm thu (m3)</t>
  </si>
  <si>
    <t>Vật liệu</t>
  </si>
  <si>
    <t>15B 04512</t>
  </si>
  <si>
    <t>11h07</t>
  </si>
  <si>
    <t>11h49</t>
  </si>
  <si>
    <t>Đất san lấp</t>
  </si>
  <si>
    <t>14K10206</t>
  </si>
  <si>
    <t>11h51</t>
  </si>
  <si>
    <t>29E 34930</t>
  </si>
  <si>
    <t>11h11</t>
  </si>
  <si>
    <t>11h56</t>
  </si>
  <si>
    <t>29K 10587</t>
  </si>
  <si>
    <t>11h13</t>
  </si>
  <si>
    <t>11h58</t>
  </si>
  <si>
    <t>15K46624</t>
  </si>
  <si>
    <t>11h25</t>
  </si>
  <si>
    <t>12h01</t>
  </si>
  <si>
    <t>15B 11360</t>
  </si>
  <si>
    <t>12h26</t>
  </si>
  <si>
    <t>15H 19110</t>
  </si>
  <si>
    <t>13h33</t>
  </si>
  <si>
    <t>13h54</t>
  </si>
  <si>
    <t>15K 46654</t>
  </si>
  <si>
    <t>11h34</t>
  </si>
  <si>
    <t>12h09</t>
  </si>
  <si>
    <t>15C 46661</t>
  </si>
  <si>
    <t>13h34</t>
  </si>
  <si>
    <t>13h55</t>
  </si>
  <si>
    <t>13h49</t>
  </si>
  <si>
    <t>14h06</t>
  </si>
  <si>
    <t>13h53</t>
  </si>
  <si>
    <t>14h14</t>
  </si>
  <si>
    <t>13h57</t>
  </si>
  <si>
    <t>14h15</t>
  </si>
  <si>
    <t>15H 18507</t>
  </si>
  <si>
    <t>14h03</t>
  </si>
  <si>
    <t>14h26</t>
  </si>
  <si>
    <t>14h04</t>
  </si>
  <si>
    <t>14h21</t>
  </si>
  <si>
    <t>14h07</t>
  </si>
  <si>
    <t>14h27</t>
  </si>
  <si>
    <t>14h36</t>
  </si>
  <si>
    <t>14h18</t>
  </si>
  <si>
    <t>14h37</t>
  </si>
  <si>
    <t>14h23</t>
  </si>
  <si>
    <t>14h46</t>
  </si>
  <si>
    <t>14H 02365</t>
  </si>
  <si>
    <t>14h28</t>
  </si>
  <si>
    <t>14h47</t>
  </si>
  <si>
    <t>14H29</t>
  </si>
  <si>
    <t>14H30</t>
  </si>
  <si>
    <t>14h39</t>
  </si>
  <si>
    <t>15h01</t>
  </si>
  <si>
    <t>14h40</t>
  </si>
  <si>
    <t>14h43</t>
  </si>
  <si>
    <t>15h06</t>
  </si>
  <si>
    <t>14h51</t>
  </si>
  <si>
    <t>15h25</t>
  </si>
  <si>
    <t>15h00</t>
  </si>
  <si>
    <t>16h01</t>
  </si>
  <si>
    <t>15h04</t>
  </si>
  <si>
    <t>16h15</t>
  </si>
  <si>
    <t>15h05</t>
  </si>
  <si>
    <t>15h47</t>
  </si>
  <si>
    <t>15h09</t>
  </si>
  <si>
    <t>15h46</t>
  </si>
  <si>
    <t>15h12</t>
  </si>
  <si>
    <t>15h22</t>
  </si>
  <si>
    <t>15h52</t>
  </si>
  <si>
    <t>15h54</t>
  </si>
  <si>
    <t>15h31</t>
  </si>
  <si>
    <t>16h18</t>
  </si>
  <si>
    <t>16h09</t>
  </si>
  <si>
    <t>16h53</t>
  </si>
  <si>
    <t>16h12</t>
  </si>
  <si>
    <t>16h51</t>
  </si>
  <si>
    <t>16h17</t>
  </si>
  <si>
    <t>16h56</t>
  </si>
  <si>
    <t>16h22</t>
  </si>
  <si>
    <t>16h59</t>
  </si>
  <si>
    <t>16H37</t>
  </si>
  <si>
    <t>17H06</t>
  </si>
  <si>
    <t>16H46</t>
  </si>
  <si>
    <t>17H12</t>
  </si>
  <si>
    <t>Tổng cộng</t>
  </si>
  <si>
    <t>Sáu trăm ba mươi năm phẩy tám tám mét khối./.</t>
  </si>
  <si>
    <t>Biên bản xác nhận khối lượng này thay cho tất cả các phiếu giao nhận. Hai hên hoàn toàn nhất trí với nội dung trên và cùng nhau ký xác nhận vào biên bản</t>
  </si>
  <si>
    <t>BẢNG TỔNG HỢP KHỐI LƯỢNG</t>
  </si>
  <si>
    <t>Hải phòng, ngày 13 tháng 11 năm 2025</t>
  </si>
  <si>
    <t>15h08</t>
  </si>
  <si>
    <t>14h31</t>
  </si>
  <si>
    <t>15h11</t>
  </si>
  <si>
    <t>15K 46624</t>
  </si>
  <si>
    <t>14h 33</t>
  </si>
  <si>
    <t>14h34</t>
  </si>
  <si>
    <t>15h15</t>
  </si>
  <si>
    <t>17h35</t>
  </si>
  <si>
    <t>15h24</t>
  </si>
  <si>
    <t>15h03</t>
  </si>
  <si>
    <t>15h27</t>
  </si>
  <si>
    <t>15h23</t>
  </si>
  <si>
    <t>15h26</t>
  </si>
  <si>
    <t>15h53</t>
  </si>
  <si>
    <t>15H 18652</t>
  </si>
  <si>
    <t>15h38</t>
  </si>
  <si>
    <t>29C 51371</t>
  </si>
  <si>
    <t>15h28</t>
  </si>
  <si>
    <t>15h56</t>
  </si>
  <si>
    <t>14C 19905</t>
  </si>
  <si>
    <t>15h34</t>
  </si>
  <si>
    <t>15H 18819</t>
  </si>
  <si>
    <t>15h37</t>
  </si>
  <si>
    <t>15h58</t>
  </si>
  <si>
    <t>16h21</t>
  </si>
  <si>
    <t>14C 10206</t>
  </si>
  <si>
    <t>16h03</t>
  </si>
  <si>
    <t>16h27</t>
  </si>
  <si>
    <t>16h08</t>
  </si>
  <si>
    <t>16h31</t>
  </si>
  <si>
    <t>16h13</t>
  </si>
  <si>
    <t>16h35</t>
  </si>
  <si>
    <t>16h20</t>
  </si>
  <si>
    <t>16h39</t>
  </si>
  <si>
    <t>16h30</t>
  </si>
  <si>
    <t>15h50</t>
  </si>
  <si>
    <t>16h33</t>
  </si>
  <si>
    <t>16h44</t>
  </si>
  <si>
    <t>17h05</t>
  </si>
  <si>
    <t>16h55</t>
  </si>
  <si>
    <t>17h15</t>
  </si>
  <si>
    <t>17h20</t>
  </si>
  <si>
    <t>16h58</t>
  </si>
  <si>
    <t>17h22</t>
  </si>
  <si>
    <t>17h06</t>
  </si>
  <si>
    <t>17h26</t>
  </si>
  <si>
    <t>17h09</t>
  </si>
  <si>
    <t>17h27</t>
  </si>
  <si>
    <t>17h23</t>
  </si>
  <si>
    <t>14h42</t>
  </si>
  <si>
    <t>17h47</t>
  </si>
  <si>
    <t>17h33</t>
  </si>
  <si>
    <t>17h57</t>
  </si>
  <si>
    <t>17h36</t>
  </si>
  <si>
    <t>18h06</t>
  </si>
  <si>
    <t>18h02</t>
  </si>
  <si>
    <t>18h27</t>
  </si>
  <si>
    <t>18h05</t>
  </si>
  <si>
    <t>18h34</t>
  </si>
  <si>
    <t>18h15</t>
  </si>
  <si>
    <t>18h39</t>
  </si>
  <si>
    <t>17h58</t>
  </si>
  <si>
    <t>18h22</t>
  </si>
  <si>
    <t>17h53</t>
  </si>
  <si>
    <t>18h25</t>
  </si>
  <si>
    <t>19h01</t>
  </si>
  <si>
    <t>19h26</t>
  </si>
  <si>
    <t>Sáu trăm lẻ năm khối./.</t>
  </si>
  <si>
    <t>Ngày tháng</t>
  </si>
  <si>
    <t>Khối lượng
(m3)</t>
  </si>
  <si>
    <t>Ghi chú</t>
  </si>
  <si>
    <t>Vận chuyến đất san lấp</t>
  </si>
  <si>
    <t>CỘNG HÒA XÃ HỘI CHỦ NGHĨA VIỆT NAM
Độc Lập - Tự Do - Hạnh Phúc</t>
  </si>
  <si>
    <t>Cộng tổng</t>
  </si>
  <si>
    <t>Hải phòng, ngày      tháng 11 năm 2025</t>
  </si>
  <si>
    <t>Bằng chữ:</t>
  </si>
  <si>
    <t>Hải phòng, ngày 14 tháng 11 năm 2025</t>
  </si>
  <si>
    <r>
      <rPr>
        <b/>
        <sz val="12"/>
        <rFont val="Times New Roman"/>
        <family val="1"/>
      </rPr>
      <t>BẢNG TỔNG HỢP KHỐI LƯỢNG</t>
    </r>
  </si>
  <si>
    <t>Hai bên cùng nhau xác nhận khối lượng hàng hóa bên B bốc xúc vận chuyển cho Bên A giao nhận tại Dự án đầu tư hạ tầng Khu Công nghiệp Tân Trào (giai đoạn 1) và Dự án Nhà máy Nhiệt điện LNG Hải Phòng như sau:</t>
  </si>
  <si>
    <t>14K 10206</t>
  </si>
  <si>
    <t>Năm trăm tám mươi phảy năm chín mét khối./.</t>
  </si>
  <si>
    <t>36H 12782</t>
  </si>
  <si>
    <t>18C 03258</t>
  </si>
  <si>
    <t>34C 36919</t>
  </si>
  <si>
    <t>15K 45403</t>
  </si>
  <si>
    <t>75C 12354</t>
  </si>
  <si>
    <t>15H18819; 15H18652; 15H18507; 14K10206; 15H19110; 15B04512; 15C46661; 36H12782; 18C03258; 34C36919; 15K45403; 75C12354</t>
  </si>
  <si>
    <t>Hải phòng, ngày 19 tháng 11 năm 2025</t>
  </si>
  <si>
    <t>II. BÊN CHO THUÊ (BÊN B): CÔNG TY TNHH DỊCH VỤ VẬN TẢI VÀ XÂY DỰNG ANH KHOA</t>
  </si>
  <si>
    <t>Địa chỉ: Số nhà 34 Tổ dân phố Trà Khê 2, Phường Hưng Đạo, TP Hải Phòng, Việt Nam</t>
  </si>
  <si>
    <t>Mã số thuế: 0202300895</t>
  </si>
  <si>
    <r>
      <t>Đại diện:</t>
    </r>
    <r>
      <rPr>
        <b/>
        <sz val="12"/>
        <color indexed="8"/>
        <rFont val="Times New Roman"/>
        <family val="1"/>
      </rPr>
      <t xml:space="preserve"> ông Đoàn Văn Tuấn                    </t>
    </r>
  </si>
  <si>
    <t>36H12782; 18C03258; 34C36919; 15K45403; 75C12354</t>
  </si>
  <si>
    <t>II. BÊN CHO THUÊ (BÊN B): CÔNG TY TNHH XÂY DỰNG ĐỊNH SƠN</t>
  </si>
  <si>
    <t>Địa chỉ: Thôn 1 (tại nhà ông Nguyễn Sĩ Định), Xã Nghi Dương, TP Hải Phòng, Việt Nam.</t>
  </si>
  <si>
    <r>
      <t>Đại diện:</t>
    </r>
    <r>
      <rPr>
        <b/>
        <sz val="12"/>
        <color indexed="8"/>
        <rFont val="Times New Roman"/>
        <family val="1"/>
      </rPr>
      <t xml:space="preserve">            </t>
    </r>
  </si>
  <si>
    <t>Hai bên cùng nhau xác nhận khối lượng hàng hóa, dịch vụ bên B cung cấp cho Bên A như sau:</t>
  </si>
  <si>
    <r>
      <t>Đại diện:</t>
    </r>
    <r>
      <rPr>
        <b/>
        <sz val="12"/>
        <color indexed="8"/>
        <rFont val="Times New Roman"/>
        <family val="1"/>
      </rPr>
      <t xml:space="preserve"> Ông Nguyễn Sĩ Sơn              </t>
    </r>
  </si>
  <si>
    <t>BKS: 15H10576</t>
  </si>
  <si>
    <t>BKS: 15H10529</t>
  </si>
  <si>
    <t>BKS: 15H10624</t>
  </si>
  <si>
    <t>BKS: 15H28352</t>
  </si>
  <si>
    <t>BKS: 15H13126</t>
  </si>
  <si>
    <t>BKS: 15H13093</t>
  </si>
  <si>
    <t>BKS: 15H10652</t>
  </si>
  <si>
    <t>BKS: 15H10525</t>
  </si>
  <si>
    <t>BKS: 15H10534</t>
  </si>
  <si>
    <t xml:space="preserve"> Hôm nay, ngày 24 tháng 03 năm 2026, tại trụ sở công ty TNHH Xây Dựng Định Sơn, chúng tôi gồm:</t>
  </si>
  <si>
    <r>
      <t xml:space="preserve">Căn cứ vào hợp đồng số 103/2026/HĐNT/SPLUS-ĐS ký ngày 01 tháng 03 năm 2026 về việc thuê vận chuyển giữa </t>
    </r>
    <r>
      <rPr>
        <sz val="12"/>
        <color theme="1"/>
        <rFont val="Times New Roman"/>
        <family val="1"/>
      </rPr>
      <t>CÔNG TY CỔ PHẦN KIẾN TRÚC VÀ ĐẦU TƯ XÂY DỰNG S - PLUS với CÔNG TY TNHH XÂY DỰNG ĐỊNH SƠN</t>
    </r>
  </si>
  <si>
    <t>I. BÊN THUÊ (BÊN A): CÔNG TY CỔ PHẦN KIẾN TRÚC VÀ ĐẦU TƯ XÂY DỰNG S - PLUS</t>
  </si>
  <si>
    <t>Mã số thuế: 0801352797</t>
  </si>
  <si>
    <t>Ông Nguyễn Phước Sơn.</t>
  </si>
  <si>
    <t>Vận chuyển cát san lấp từ bến Cống Thống – xác Kiến Hưng, thành phố Hải Phòng đến công trình khu nhà ở Ngọc Xuyên – Phường Đồ Sơn, thành phố Hải Phòng. Từ ngày 12/03/2026 đến ngày 24/03/2026</t>
  </si>
  <si>
    <t>Một trăm chín mươi triệu không trăm mười hai nghìn tám trăm bảy mươi tám đồng.</t>
  </si>
  <si>
    <t>Hải phòng, ngày 24 tháng 03 năm 2026</t>
  </si>
  <si>
    <t xml:space="preserve">     Hôm nay, ngày 24 tháng 03 năm 2026, tại trụ sở công ty TNHH Xây Dựng Định Sơn, chúng tôi gồm:</t>
  </si>
  <si>
    <t>Địa chỉ: Số nhà 28 đường Bình Minh, Phường Chu Văn An, TP Hải Phòng, Việt Nam.</t>
  </si>
  <si>
    <t>Vận chuyển cát san lấp từ bến Cống
Thống - xã Kiến Hưng, thành phố Hải
Phòng đến công trình khu nhà ở
Ngọc Xuyên - Phường Đồ Sơn, thành
phố Hải Phòng.</t>
  </si>
  <si>
    <t>BKS: 15H13661</t>
  </si>
  <si>
    <t>BKS: 15H10550</t>
  </si>
  <si>
    <t>13/3/2026</t>
  </si>
  <si>
    <t>18/3/2026</t>
  </si>
  <si>
    <t xml:space="preserve">BKS: 15H10529 </t>
  </si>
  <si>
    <t xml:space="preserve">BKS: 15H13126 </t>
  </si>
  <si>
    <t>22/3/2026</t>
  </si>
  <si>
    <t xml:space="preserve">BKS: 15H10534 </t>
  </si>
  <si>
    <t>Hai bên cùng nhau xác nhận khối lượng hàng hóa bên B vận chuyển cho Bên A từ bến Cống Thống, xã Kiến Hưng, tp Hải Phòng đến Khu nhà ở Ngọc Xuyên - Phường Đồ Sơn, tp Hải Phòng như sau: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</si>
</sst>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_(* #,##0.0_);_(* \(#,##0.0\);_(* &quot;-&quot;??_);_(@_)"/>
    <numFmt numFmtId="166" formatCode="_(* #,##0.0_);_(* \(#,##0.0\);_(* &quot;-&quot;?_);_(@_)"/>
    <numFmt numFmtId="167" formatCode="dd/mm/yyyy;@"/>
    <numFmt numFmtId="168" formatCode="0.0"/>
  </numFmts>
  <fonts count="3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Times New Roman"/>
      <family val="1"/>
    </font>
    <font>
      <b/>
      <u/>
      <sz val="12"/>
      <color theme="1"/>
      <name val="Times New Roman"/>
      <family val="1"/>
    </font>
    <font>
      <sz val="12"/>
      <color theme="1"/>
      <name val="Times New Roman"/>
      <family val="1"/>
    </font>
    <font>
      <sz val="12"/>
      <color theme="1"/>
      <name val="Calibri"/>
      <family val="2"/>
      <scheme val="minor"/>
    </font>
    <font>
      <i/>
      <sz val="12"/>
      <color theme="1"/>
      <name val="Times New Roman"/>
      <family val="1"/>
    </font>
    <font>
      <b/>
      <sz val="12"/>
      <color indexed="8"/>
      <name val="Times New Roman"/>
      <family val="1"/>
    </font>
    <font>
      <sz val="12"/>
      <color rgb="FF0000FF"/>
      <name val="Times New Roman"/>
      <family val="1"/>
    </font>
    <font>
      <b/>
      <sz val="12"/>
      <color rgb="FF0000FF"/>
      <name val="Times New Roman"/>
      <family val="1"/>
    </font>
    <font>
      <b/>
      <i/>
      <sz val="12"/>
      <color theme="1"/>
      <name val="Times New Roman"/>
      <family val="1"/>
    </font>
    <font>
      <sz val="12"/>
      <name val="Times New Roman"/>
      <family val="1"/>
    </font>
    <font>
      <b/>
      <sz val="12"/>
      <name val="Times New Roman"/>
      <family val="1"/>
    </font>
    <font>
      <sz val="10"/>
      <color rgb="FF000000"/>
      <name val="Times New Roman"/>
      <family val="1"/>
    </font>
    <font>
      <b/>
      <sz val="14"/>
      <color theme="1"/>
      <name val="Times New Roman"/>
      <family val="1"/>
    </font>
    <font>
      <sz val="14"/>
      <color theme="1"/>
      <name val="Calibri"/>
      <family val="2"/>
      <scheme val="minor"/>
    </font>
    <font>
      <sz val="10"/>
      <color rgb="FF000000"/>
      <name val="Times New Roman"/>
      <family val="1"/>
    </font>
    <font>
      <b/>
      <sz val="9"/>
      <name val="Times New Roman"/>
      <family val="1"/>
    </font>
    <font>
      <sz val="9"/>
      <name val="Times New Roman"/>
      <family val="1"/>
    </font>
    <font>
      <i/>
      <sz val="12"/>
      <name val="Times New Roman"/>
      <family val="1"/>
    </font>
    <font>
      <sz val="12"/>
      <color rgb="FF000000"/>
      <name val="Times New Roman"/>
      <family val="1"/>
    </font>
    <font>
      <b/>
      <sz val="12"/>
      <color rgb="FF000000"/>
      <name val="Times New Roman"/>
      <family val="1"/>
    </font>
    <font>
      <b/>
      <i/>
      <sz val="12"/>
      <name val="Times New Roman"/>
      <family val="1"/>
    </font>
    <font>
      <sz val="13"/>
      <name val="Times New Roman"/>
      <family val="1"/>
    </font>
    <font>
      <b/>
      <i/>
      <sz val="13"/>
      <name val="Times New Roman"/>
      <family val="1"/>
    </font>
    <font>
      <sz val="10"/>
      <name val="Times New Roman"/>
      <family val="1"/>
    </font>
    <font>
      <b/>
      <sz val="18"/>
      <name val="Times New Roman"/>
      <family val="1"/>
    </font>
    <font>
      <sz val="12"/>
      <color rgb="FFFF0000"/>
      <name val="Times New Roman"/>
      <family val="1"/>
    </font>
    <font>
      <sz val="10"/>
      <color rgb="FFFF0000"/>
      <name val="Times New Roman"/>
      <family val="1"/>
    </font>
    <font>
      <sz val="10"/>
      <color theme="1"/>
      <name val="Times New Roman"/>
      <family val="1"/>
    </font>
    <font>
      <b/>
      <sz val="10"/>
      <color rgb="FF000000"/>
      <name val="Times New Roman"/>
      <family val="1"/>
    </font>
    <font>
      <b/>
      <i/>
      <sz val="11"/>
      <color theme="1"/>
      <name val="Times New Roman"/>
      <family val="1"/>
    </font>
    <font>
      <sz val="12"/>
      <color rgb="FF000000"/>
      <name val="Times New Roman"/>
      <family val="2"/>
    </font>
    <font>
      <b/>
      <sz val="16"/>
      <name val="Times New Roman"/>
      <family val="1"/>
    </font>
  </fonts>
  <fills count="5">
    <fill>
      <patternFill patternType="none"/>
    </fill>
    <fill>
      <patternFill patternType="gray125"/>
    </fill>
    <fill>
      <patternFill patternType="solid">
        <fgColor theme="0"/>
        <bgColor indexed="64"/>
      </patternFill>
    </fill>
    <fill>
      <patternFill patternType="solid">
        <fgColor rgb="FFD9D9D9"/>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s>
  <cellStyleXfs count="8">
    <xf numFmtId="0" fontId="0" fillId="0" borderId="0"/>
    <xf numFmtId="0" fontId="4" fillId="0" borderId="0"/>
    <xf numFmtId="43" fontId="3" fillId="0" borderId="0" applyFont="0" applyFill="0" applyBorder="0" applyAlignment="0" applyProtection="0"/>
    <xf numFmtId="43" fontId="16" fillId="0" borderId="0" applyFont="0" applyFill="0" applyBorder="0" applyAlignment="0" applyProtection="0"/>
    <xf numFmtId="0" fontId="19" fillId="0" borderId="0"/>
    <xf numFmtId="0" fontId="2" fillId="0" borderId="0"/>
    <xf numFmtId="0" fontId="16" fillId="0" borderId="0"/>
    <xf numFmtId="0" fontId="1" fillId="0" borderId="0"/>
  </cellStyleXfs>
  <cellXfs count="175">
    <xf numFmtId="0" fontId="0" fillId="0" borderId="0" xfId="0"/>
    <xf numFmtId="0" fontId="4" fillId="0" borderId="0" xfId="1"/>
    <xf numFmtId="0" fontId="7" fillId="0" borderId="0" xfId="1" applyFont="1"/>
    <xf numFmtId="0" fontId="7" fillId="0" borderId="0" xfId="1" applyFont="1" applyAlignment="1">
      <alignment horizontal="center"/>
    </xf>
    <xf numFmtId="0" fontId="5" fillId="0" borderId="0" xfId="1" applyFont="1"/>
    <xf numFmtId="0" fontId="7" fillId="0" borderId="0" xfId="1" applyFont="1" applyAlignment="1">
      <alignment horizontal="center" vertical="center"/>
    </xf>
    <xf numFmtId="0" fontId="8" fillId="0" borderId="0" xfId="1" applyFont="1"/>
    <xf numFmtId="0" fontId="5" fillId="2" borderId="0" xfId="1" applyFont="1" applyFill="1" applyAlignment="1">
      <alignment vertical="center"/>
    </xf>
    <xf numFmtId="0" fontId="7" fillId="2" borderId="0" xfId="1" applyFont="1" applyFill="1" applyAlignment="1">
      <alignment horizontal="left" vertical="center"/>
    </xf>
    <xf numFmtId="0" fontId="5" fillId="2" borderId="0" xfId="1" applyFont="1" applyFill="1" applyAlignment="1">
      <alignment horizontal="left" vertical="center"/>
    </xf>
    <xf numFmtId="0" fontId="8" fillId="0" borderId="0" xfId="0" applyFont="1"/>
    <xf numFmtId="0" fontId="5" fillId="0" borderId="1" xfId="1" applyFont="1" applyBorder="1" applyAlignment="1">
      <alignment horizontal="center" vertical="center" wrapText="1"/>
    </xf>
    <xf numFmtId="0" fontId="11" fillId="0" borderId="1" xfId="1" applyFont="1" applyBorder="1" applyAlignment="1">
      <alignment horizontal="center" vertical="center" wrapText="1"/>
    </xf>
    <xf numFmtId="0" fontId="11" fillId="0" borderId="1" xfId="1" applyFont="1" applyBorder="1" applyAlignment="1">
      <alignment horizontal="left" vertical="center" wrapText="1"/>
    </xf>
    <xf numFmtId="164" fontId="11" fillId="0" borderId="1" xfId="2" applyNumberFormat="1" applyFont="1" applyBorder="1" applyAlignment="1">
      <alignment vertical="center" wrapText="1"/>
    </xf>
    <xf numFmtId="164" fontId="12" fillId="0" borderId="1" xfId="2" applyNumberFormat="1" applyFont="1" applyBorder="1" applyAlignment="1">
      <alignment vertical="center" wrapText="1"/>
    </xf>
    <xf numFmtId="0" fontId="5" fillId="0" borderId="1" xfId="1" applyFont="1" applyBorder="1"/>
    <xf numFmtId="43" fontId="5" fillId="0" borderId="1" xfId="1" applyNumberFormat="1" applyFont="1" applyBorder="1"/>
    <xf numFmtId="164" fontId="5" fillId="0" borderId="1" xfId="1" applyNumberFormat="1" applyFont="1" applyBorder="1"/>
    <xf numFmtId="0" fontId="7" fillId="0" borderId="0" xfId="1" applyFont="1" applyAlignment="1">
      <alignment horizontal="left"/>
    </xf>
    <xf numFmtId="0" fontId="13" fillId="0" borderId="0" xfId="1" applyFont="1" applyAlignment="1">
      <alignment horizontal="center"/>
    </xf>
    <xf numFmtId="0" fontId="7" fillId="0" borderId="0" xfId="1" applyFont="1" applyAlignment="1">
      <alignment horizontal="left" vertical="center"/>
    </xf>
    <xf numFmtId="0" fontId="13" fillId="0" borderId="0" xfId="1" applyFont="1" applyAlignment="1">
      <alignment horizontal="center" vertical="center"/>
    </xf>
    <xf numFmtId="0" fontId="15" fillId="0" borderId="0" xfId="1" applyFont="1" applyAlignment="1">
      <alignment vertical="center"/>
    </xf>
    <xf numFmtId="165" fontId="4" fillId="0" borderId="0" xfId="1" applyNumberFormat="1"/>
    <xf numFmtId="166" fontId="4" fillId="0" borderId="0" xfId="1" applyNumberFormat="1"/>
    <xf numFmtId="0" fontId="18" fillId="0" borderId="0" xfId="1" applyFont="1"/>
    <xf numFmtId="0" fontId="19" fillId="0" borderId="0" xfId="4" applyAlignment="1">
      <alignment horizontal="left" vertical="top"/>
    </xf>
    <xf numFmtId="0" fontId="19" fillId="0" borderId="0" xfId="4" applyAlignment="1">
      <alignment horizontal="left" wrapText="1"/>
    </xf>
    <xf numFmtId="0" fontId="21" fillId="0" borderId="0" xfId="4" applyFont="1" applyAlignment="1">
      <alignment vertical="top" wrapText="1"/>
    </xf>
    <xf numFmtId="0" fontId="5" fillId="2" borderId="0" xfId="5" applyFont="1" applyFill="1" applyAlignment="1">
      <alignment vertical="center"/>
    </xf>
    <xf numFmtId="0" fontId="7" fillId="2" borderId="0" xfId="5" applyFont="1" applyFill="1" applyAlignment="1">
      <alignment horizontal="left" vertical="center"/>
    </xf>
    <xf numFmtId="0" fontId="5" fillId="2" borderId="0" xfId="5" applyFont="1" applyFill="1" applyAlignment="1">
      <alignment horizontal="left" vertical="center"/>
    </xf>
    <xf numFmtId="0" fontId="7" fillId="2" borderId="0" xfId="5" applyFont="1" applyFill="1"/>
    <xf numFmtId="0" fontId="20" fillId="0" borderId="0" xfId="4" applyFont="1" applyAlignment="1">
      <alignment vertical="top" wrapText="1"/>
    </xf>
    <xf numFmtId="0" fontId="7" fillId="0" borderId="0" xfId="5" applyFont="1"/>
    <xf numFmtId="0" fontId="19" fillId="0" borderId="0" xfId="4" applyAlignment="1">
      <alignment horizontal="left" vertical="center" wrapText="1"/>
    </xf>
    <xf numFmtId="0" fontId="8" fillId="0" borderId="0" xfId="4" applyFont="1"/>
    <xf numFmtId="0" fontId="15" fillId="3" borderId="4" xfId="4" applyFont="1" applyFill="1" applyBorder="1" applyAlignment="1">
      <alignment horizontal="center" vertical="center" wrapText="1"/>
    </xf>
    <xf numFmtId="0" fontId="15" fillId="3" borderId="5" xfId="4" applyFont="1" applyFill="1" applyBorder="1" applyAlignment="1">
      <alignment horizontal="center" vertical="center" wrapText="1"/>
    </xf>
    <xf numFmtId="1" fontId="23" fillId="0" borderId="4" xfId="4" applyNumberFormat="1" applyFont="1" applyBorder="1" applyAlignment="1">
      <alignment horizontal="center" vertical="top" shrinkToFit="1"/>
    </xf>
    <xf numFmtId="167" fontId="23" fillId="0" borderId="4" xfId="4" applyNumberFormat="1" applyFont="1" applyBorder="1" applyAlignment="1">
      <alignment horizontal="center" vertical="top" shrinkToFit="1"/>
    </xf>
    <xf numFmtId="0" fontId="14" fillId="0" borderId="4" xfId="4" applyFont="1" applyBorder="1" applyAlignment="1">
      <alignment horizontal="center" vertical="top" wrapText="1"/>
    </xf>
    <xf numFmtId="2" fontId="23" fillId="0" borderId="5" xfId="4" applyNumberFormat="1" applyFont="1" applyBorder="1" applyAlignment="1">
      <alignment horizontal="center" vertical="top" shrinkToFit="1"/>
    </xf>
    <xf numFmtId="2" fontId="23" fillId="0" borderId="4" xfId="4" applyNumberFormat="1" applyFont="1" applyBorder="1" applyAlignment="1">
      <alignment horizontal="center" vertical="top" shrinkToFit="1"/>
    </xf>
    <xf numFmtId="168" fontId="24" fillId="0" borderId="4" xfId="4" applyNumberFormat="1" applyFont="1" applyBorder="1" applyAlignment="1">
      <alignment horizontal="center" vertical="top" shrinkToFit="1"/>
    </xf>
    <xf numFmtId="2" fontId="24" fillId="0" borderId="4" xfId="4" applyNumberFormat="1" applyFont="1" applyBorder="1" applyAlignment="1">
      <alignment horizontal="center" vertical="top" shrinkToFit="1"/>
    </xf>
    <xf numFmtId="0" fontId="23" fillId="0" borderId="4" xfId="4" applyFont="1" applyBorder="1" applyAlignment="1">
      <alignment horizontal="left" wrapText="1"/>
    </xf>
    <xf numFmtId="0" fontId="26" fillId="0" borderId="0" xfId="5" applyFont="1" applyAlignment="1">
      <alignment horizontal="left" vertical="center"/>
    </xf>
    <xf numFmtId="0" fontId="27" fillId="0" borderId="0" xfId="5" applyFont="1" applyAlignment="1">
      <alignment horizontal="center" vertical="center"/>
    </xf>
    <xf numFmtId="0" fontId="21" fillId="0" borderId="0" xfId="4" applyFont="1" applyAlignment="1">
      <alignment horizontal="left" vertical="top" wrapText="1"/>
    </xf>
    <xf numFmtId="0" fontId="28" fillId="0" borderId="0" xfId="4" applyFont="1" applyAlignment="1">
      <alignment horizontal="left" vertical="center" wrapText="1"/>
    </xf>
    <xf numFmtId="0" fontId="15" fillId="0" borderId="0" xfId="5" applyFont="1" applyAlignment="1">
      <alignment vertical="center"/>
    </xf>
    <xf numFmtId="0" fontId="20" fillId="0" borderId="0" xfId="4" applyFont="1" applyAlignment="1">
      <alignment horizontal="center" vertical="top" wrapText="1"/>
    </xf>
    <xf numFmtId="0" fontId="7" fillId="0" borderId="0" xfId="4" applyFont="1"/>
    <xf numFmtId="1" fontId="30" fillId="0" borderId="4" xfId="4" applyNumberFormat="1" applyFont="1" applyBorder="1" applyAlignment="1">
      <alignment horizontal="center" vertical="top" shrinkToFit="1"/>
    </xf>
    <xf numFmtId="167" fontId="30" fillId="0" borderId="4" xfId="4" applyNumberFormat="1" applyFont="1" applyBorder="1" applyAlignment="1">
      <alignment horizontal="center" vertical="top" shrinkToFit="1"/>
    </xf>
    <xf numFmtId="0" fontId="30" fillId="0" borderId="4" xfId="4" applyFont="1" applyBorder="1" applyAlignment="1">
      <alignment horizontal="center" vertical="top" wrapText="1"/>
    </xf>
    <xf numFmtId="2" fontId="30" fillId="0" borderId="4" xfId="4" applyNumberFormat="1" applyFont="1" applyBorder="1" applyAlignment="1">
      <alignment horizontal="center" vertical="top" shrinkToFit="1"/>
    </xf>
    <xf numFmtId="0" fontId="31" fillId="0" borderId="0" xfId="4" applyFont="1" applyAlignment="1">
      <alignment horizontal="left" vertical="top"/>
    </xf>
    <xf numFmtId="2" fontId="31" fillId="0" borderId="0" xfId="4" applyNumberFormat="1" applyFont="1" applyAlignment="1">
      <alignment horizontal="left" vertical="top"/>
    </xf>
    <xf numFmtId="2" fontId="19" fillId="0" borderId="0" xfId="4" applyNumberFormat="1" applyAlignment="1">
      <alignment horizontal="left" vertical="top"/>
    </xf>
    <xf numFmtId="1" fontId="7" fillId="0" borderId="4" xfId="4" applyNumberFormat="1" applyFont="1" applyBorder="1" applyAlignment="1">
      <alignment horizontal="center" vertical="top" shrinkToFit="1"/>
    </xf>
    <xf numFmtId="167" fontId="7" fillId="0" borderId="4" xfId="4" applyNumberFormat="1" applyFont="1" applyBorder="1" applyAlignment="1">
      <alignment horizontal="center" vertical="top" shrinkToFit="1"/>
    </xf>
    <xf numFmtId="0" fontId="7" fillId="0" borderId="4" xfId="4" applyFont="1" applyBorder="1" applyAlignment="1">
      <alignment horizontal="center" vertical="top" wrapText="1"/>
    </xf>
    <xf numFmtId="2" fontId="7" fillId="0" borderId="4" xfId="4" applyNumberFormat="1" applyFont="1" applyBorder="1" applyAlignment="1">
      <alignment horizontal="center" vertical="top" shrinkToFit="1"/>
    </xf>
    <xf numFmtId="0" fontId="32" fillId="0" borderId="0" xfId="4" applyFont="1" applyAlignment="1">
      <alignment horizontal="left" vertical="top"/>
    </xf>
    <xf numFmtId="2" fontId="32" fillId="0" borderId="0" xfId="4" applyNumberFormat="1" applyFont="1" applyAlignment="1">
      <alignment horizontal="left" vertical="top"/>
    </xf>
    <xf numFmtId="167" fontId="23" fillId="0" borderId="4" xfId="4" applyNumberFormat="1" applyFont="1" applyBorder="1" applyAlignment="1">
      <alignment horizontal="left" vertical="top" shrinkToFit="1"/>
    </xf>
    <xf numFmtId="167" fontId="30" fillId="0" borderId="4" xfId="4" applyNumberFormat="1" applyFont="1" applyBorder="1" applyAlignment="1">
      <alignment horizontal="left" vertical="top" shrinkToFit="1"/>
    </xf>
    <xf numFmtId="43" fontId="5" fillId="2" borderId="0" xfId="3" applyFont="1" applyFill="1" applyAlignment="1">
      <alignment vertical="center"/>
    </xf>
    <xf numFmtId="43" fontId="7" fillId="2" borderId="0" xfId="3" applyFont="1" applyFill="1"/>
    <xf numFmtId="43" fontId="8" fillId="0" borderId="0" xfId="3" applyFont="1"/>
    <xf numFmtId="43" fontId="15" fillId="3" borderId="5" xfId="3" applyFont="1" applyFill="1" applyBorder="1" applyAlignment="1">
      <alignment horizontal="center" vertical="center" wrapText="1"/>
    </xf>
    <xf numFmtId="43" fontId="23" fillId="0" borderId="4" xfId="3" applyFont="1" applyBorder="1" applyAlignment="1">
      <alignment horizontal="center" vertical="top" shrinkToFit="1"/>
    </xf>
    <xf numFmtId="43" fontId="0" fillId="0" borderId="0" xfId="3" applyFont="1"/>
    <xf numFmtId="1" fontId="24" fillId="0" borderId="4" xfId="4" applyNumberFormat="1" applyFont="1" applyBorder="1" applyAlignment="1">
      <alignment horizontal="center" vertical="top" shrinkToFit="1"/>
    </xf>
    <xf numFmtId="167" fontId="24" fillId="0" borderId="4" xfId="4" applyNumberFormat="1" applyFont="1" applyBorder="1" applyAlignment="1">
      <alignment horizontal="center" vertical="top" shrinkToFit="1"/>
    </xf>
    <xf numFmtId="0" fontId="15" fillId="0" borderId="4" xfId="4" applyFont="1" applyBorder="1" applyAlignment="1">
      <alignment horizontal="center" vertical="top" wrapText="1"/>
    </xf>
    <xf numFmtId="43" fontId="24" fillId="0" borderId="4" xfId="3" applyFont="1" applyBorder="1" applyAlignment="1">
      <alignment horizontal="center" vertical="top" shrinkToFit="1"/>
    </xf>
    <xf numFmtId="0" fontId="33" fillId="0" borderId="0" xfId="4" applyFont="1" applyAlignment="1">
      <alignment horizontal="left" vertical="top"/>
    </xf>
    <xf numFmtId="2" fontId="33" fillId="0" borderId="0" xfId="4" applyNumberFormat="1" applyFont="1" applyAlignment="1">
      <alignment horizontal="left" vertical="top"/>
    </xf>
    <xf numFmtId="0" fontId="26" fillId="0" borderId="0" xfId="5" applyFont="1" applyAlignment="1">
      <alignment vertical="center"/>
    </xf>
    <xf numFmtId="0" fontId="13" fillId="0" borderId="2" xfId="1" applyFont="1" applyBorder="1" applyAlignment="1">
      <alignment vertical="center" wrapText="1"/>
    </xf>
    <xf numFmtId="0" fontId="13" fillId="0" borderId="2" xfId="1" applyFont="1" applyBorder="1" applyAlignment="1">
      <alignment vertical="center"/>
    </xf>
    <xf numFmtId="0" fontId="34" fillId="0" borderId="2" xfId="1" applyFont="1" applyBorder="1" applyAlignment="1">
      <alignment vertical="center"/>
    </xf>
    <xf numFmtId="0" fontId="16" fillId="0" borderId="0" xfId="6" applyAlignment="1">
      <alignment horizontal="left" vertical="top"/>
    </xf>
    <xf numFmtId="0" fontId="16" fillId="0" borderId="0" xfId="6" applyAlignment="1">
      <alignment horizontal="left" wrapText="1"/>
    </xf>
    <xf numFmtId="0" fontId="7" fillId="0" borderId="0" xfId="6" applyFont="1"/>
    <xf numFmtId="0" fontId="21" fillId="0" borderId="0" xfId="6" applyFont="1" applyAlignment="1">
      <alignment vertical="top" wrapText="1"/>
    </xf>
    <xf numFmtId="0" fontId="16" fillId="0" borderId="0" xfId="6" applyAlignment="1">
      <alignment horizontal="left" vertical="center" wrapText="1"/>
    </xf>
    <xf numFmtId="0" fontId="15" fillId="3" borderId="4" xfId="6" applyFont="1" applyFill="1" applyBorder="1" applyAlignment="1">
      <alignment horizontal="center" vertical="center" wrapText="1"/>
    </xf>
    <xf numFmtId="0" fontId="15" fillId="3" borderId="5" xfId="6" applyFont="1" applyFill="1" applyBorder="1" applyAlignment="1">
      <alignment horizontal="center" vertical="center" wrapText="1"/>
    </xf>
    <xf numFmtId="1" fontId="23" fillId="0" borderId="4" xfId="6" applyNumberFormat="1" applyFont="1" applyBorder="1" applyAlignment="1">
      <alignment horizontal="center" vertical="top" shrinkToFit="1"/>
    </xf>
    <xf numFmtId="167" fontId="23" fillId="0" borderId="4" xfId="6" applyNumberFormat="1" applyFont="1" applyBorder="1" applyAlignment="1">
      <alignment horizontal="center" vertical="top" shrinkToFit="1"/>
    </xf>
    <xf numFmtId="0" fontId="14" fillId="0" borderId="4" xfId="6" applyFont="1" applyBorder="1" applyAlignment="1">
      <alignment horizontal="center" vertical="top" wrapText="1"/>
    </xf>
    <xf numFmtId="2" fontId="35" fillId="0" borderId="4" xfId="6" applyNumberFormat="1" applyFont="1" applyBorder="1" applyAlignment="1">
      <alignment horizontal="center" vertical="top" shrinkToFit="1"/>
    </xf>
    <xf numFmtId="168" fontId="35" fillId="0" borderId="4" xfId="6" applyNumberFormat="1" applyFont="1" applyBorder="1" applyAlignment="1">
      <alignment horizontal="center" vertical="top" shrinkToFit="1"/>
    </xf>
    <xf numFmtId="1" fontId="23" fillId="0" borderId="5" xfId="6" applyNumberFormat="1" applyFont="1" applyBorder="1" applyAlignment="1">
      <alignment horizontal="center" vertical="top" shrinkToFit="1"/>
    </xf>
    <xf numFmtId="0" fontId="14" fillId="0" borderId="8" xfId="6" applyFont="1" applyBorder="1" applyAlignment="1">
      <alignment horizontal="center" vertical="center" wrapText="1"/>
    </xf>
    <xf numFmtId="168" fontId="24" fillId="0" borderId="4" xfId="6" applyNumberFormat="1" applyFont="1" applyBorder="1" applyAlignment="1">
      <alignment horizontal="center" vertical="top" shrinkToFit="1"/>
    </xf>
    <xf numFmtId="2" fontId="24" fillId="0" borderId="4" xfId="6" applyNumberFormat="1" applyFont="1" applyBorder="1" applyAlignment="1">
      <alignment horizontal="center" vertical="top" shrinkToFit="1"/>
    </xf>
    <xf numFmtId="0" fontId="23" fillId="0" borderId="4" xfId="6" applyFont="1" applyBorder="1" applyAlignment="1">
      <alignment horizontal="left" wrapText="1"/>
    </xf>
    <xf numFmtId="0" fontId="26" fillId="0" borderId="0" xfId="7" applyFont="1" applyAlignment="1">
      <alignment horizontal="left" vertical="center"/>
    </xf>
    <xf numFmtId="0" fontId="27" fillId="0" borderId="0" xfId="7" applyFont="1" applyAlignment="1">
      <alignment horizontal="center" vertical="center"/>
    </xf>
    <xf numFmtId="0" fontId="21" fillId="0" borderId="0" xfId="6" applyFont="1" applyAlignment="1">
      <alignment horizontal="left" vertical="top" wrapText="1"/>
    </xf>
    <xf numFmtId="0" fontId="28" fillId="0" borderId="0" xfId="6" applyFont="1" applyAlignment="1">
      <alignment horizontal="left" vertical="center" wrapText="1"/>
    </xf>
    <xf numFmtId="0" fontId="15" fillId="0" borderId="0" xfId="7" applyFont="1" applyAlignment="1">
      <alignment vertical="center"/>
    </xf>
    <xf numFmtId="0" fontId="20" fillId="0" borderId="0" xfId="6" applyFont="1" applyAlignment="1">
      <alignment horizontal="center" vertical="top" wrapText="1"/>
    </xf>
    <xf numFmtId="0" fontId="14" fillId="0" borderId="4" xfId="6" applyFont="1" applyBorder="1" applyAlignment="1">
      <alignment horizontal="center" vertical="top"/>
    </xf>
    <xf numFmtId="0" fontId="0" fillId="0" borderId="0" xfId="0" applyAlignment="1">
      <alignment horizontal="center"/>
    </xf>
    <xf numFmtId="0" fontId="0" fillId="0" borderId="4" xfId="0" applyBorder="1" applyAlignment="1">
      <alignment horizontal="center"/>
    </xf>
    <xf numFmtId="0" fontId="14" fillId="4" borderId="4" xfId="6" applyFont="1" applyFill="1" applyBorder="1" applyAlignment="1">
      <alignment horizontal="center" vertical="top"/>
    </xf>
    <xf numFmtId="43" fontId="11" fillId="0" borderId="1" xfId="3" applyFont="1" applyBorder="1" applyAlignment="1">
      <alignment vertical="center" wrapText="1"/>
    </xf>
    <xf numFmtId="43" fontId="11" fillId="0" borderId="1" xfId="2" applyFont="1" applyBorder="1" applyAlignment="1">
      <alignment vertical="center"/>
    </xf>
    <xf numFmtId="0" fontId="7" fillId="0" borderId="0" xfId="0" applyFont="1"/>
    <xf numFmtId="0" fontId="12" fillId="0" borderId="1" xfId="1" applyFont="1" applyBorder="1" applyAlignment="1">
      <alignment vertical="center" wrapText="1"/>
    </xf>
    <xf numFmtId="43" fontId="12" fillId="0" borderId="1" xfId="2" applyFont="1" applyBorder="1" applyAlignment="1">
      <alignment vertical="center"/>
    </xf>
    <xf numFmtId="0" fontId="11" fillId="0" borderId="1" xfId="1" applyFont="1" applyBorder="1" applyAlignment="1">
      <alignment vertical="center" wrapText="1"/>
    </xf>
    <xf numFmtId="1" fontId="23" fillId="0" borderId="4" xfId="4" applyNumberFormat="1" applyFont="1" applyBorder="1" applyAlignment="1">
      <alignment horizontal="center" vertical="center" shrinkToFit="1"/>
    </xf>
    <xf numFmtId="0" fontId="14" fillId="0" borderId="4" xfId="4" applyFont="1" applyBorder="1" applyAlignment="1">
      <alignment horizontal="left" vertical="center" wrapText="1"/>
    </xf>
    <xf numFmtId="2" fontId="23" fillId="0" borderId="4" xfId="4" applyNumberFormat="1" applyFont="1" applyBorder="1" applyAlignment="1">
      <alignment horizontal="center" vertical="center" shrinkToFit="1"/>
    </xf>
    <xf numFmtId="43" fontId="23" fillId="0" borderId="4" xfId="3" applyFont="1" applyBorder="1" applyAlignment="1">
      <alignment horizontal="center" vertical="center" shrinkToFit="1"/>
    </xf>
    <xf numFmtId="2" fontId="19" fillId="0" borderId="0" xfId="4" applyNumberFormat="1" applyAlignment="1">
      <alignment horizontal="left" vertical="center"/>
    </xf>
    <xf numFmtId="0" fontId="19" fillId="0" borderId="0" xfId="4" applyAlignment="1">
      <alignment horizontal="left" vertical="center"/>
    </xf>
    <xf numFmtId="1" fontId="24" fillId="0" borderId="4" xfId="4" applyNumberFormat="1" applyFont="1" applyBorder="1" applyAlignment="1">
      <alignment horizontal="center" vertical="center" shrinkToFit="1"/>
    </xf>
    <xf numFmtId="167" fontId="24" fillId="0" borderId="4" xfId="4" applyNumberFormat="1" applyFont="1" applyBorder="1" applyAlignment="1">
      <alignment horizontal="center" vertical="center" shrinkToFit="1"/>
    </xf>
    <xf numFmtId="0" fontId="15" fillId="0" borderId="4" xfId="4" applyFont="1" applyBorder="1" applyAlignment="1">
      <alignment horizontal="center" vertical="center" wrapText="1"/>
    </xf>
    <xf numFmtId="2" fontId="24" fillId="0" borderId="4" xfId="4" applyNumberFormat="1" applyFont="1" applyBorder="1" applyAlignment="1">
      <alignment horizontal="center" vertical="center" shrinkToFit="1"/>
    </xf>
    <xf numFmtId="43" fontId="24" fillId="0" borderId="4" xfId="3" applyFont="1" applyBorder="1" applyAlignment="1">
      <alignment horizontal="center" vertical="center" shrinkToFit="1"/>
    </xf>
    <xf numFmtId="2" fontId="33" fillId="0" borderId="0" xfId="4" applyNumberFormat="1" applyFont="1" applyAlignment="1">
      <alignment horizontal="left" vertical="center"/>
    </xf>
    <xf numFmtId="0" fontId="33" fillId="0" borderId="0" xfId="4" applyFont="1" applyAlignment="1">
      <alignment horizontal="left" vertical="center"/>
    </xf>
    <xf numFmtId="14" fontId="14" fillId="0" borderId="4" xfId="4" applyNumberFormat="1" applyFont="1" applyBorder="1" applyAlignment="1">
      <alignment horizontal="left" vertical="center" wrapText="1"/>
    </xf>
    <xf numFmtId="0" fontId="15" fillId="0" borderId="0" xfId="5" applyFont="1" applyAlignment="1">
      <alignment horizontal="center" vertical="center"/>
    </xf>
    <xf numFmtId="0" fontId="26" fillId="0" borderId="0" xfId="5" applyFont="1" applyAlignment="1">
      <alignment horizontal="left" vertical="center" wrapText="1"/>
    </xf>
    <xf numFmtId="0" fontId="15" fillId="0" borderId="0" xfId="4" applyFont="1" applyAlignment="1">
      <alignment horizontal="center" vertical="top" wrapText="1"/>
    </xf>
    <xf numFmtId="0" fontId="16" fillId="0" borderId="0" xfId="4" applyFont="1" applyAlignment="1">
      <alignment horizontal="center" vertical="top" wrapText="1"/>
    </xf>
    <xf numFmtId="0" fontId="21" fillId="0" borderId="0" xfId="4" applyFont="1" applyAlignment="1">
      <alignment horizontal="left" vertical="top" wrapText="1"/>
    </xf>
    <xf numFmtId="0" fontId="29" fillId="0" borderId="0" xfId="4" applyFont="1" applyAlignment="1">
      <alignment horizontal="center" vertical="top" wrapText="1"/>
    </xf>
    <xf numFmtId="0" fontId="9" fillId="0" borderId="0" xfId="5" applyFont="1" applyAlignment="1">
      <alignment horizontal="left" vertical="center" wrapText="1"/>
    </xf>
    <xf numFmtId="0" fontId="11" fillId="0" borderId="3" xfId="7" applyFont="1" applyBorder="1" applyAlignment="1">
      <alignment horizontal="left" vertical="center" wrapText="1"/>
    </xf>
    <xf numFmtId="0" fontId="22" fillId="0" borderId="0" xfId="4" applyFont="1" applyAlignment="1">
      <alignment horizontal="center" vertical="top" wrapText="1"/>
    </xf>
    <xf numFmtId="0" fontId="9" fillId="0" borderId="0" xfId="1" applyFont="1" applyAlignment="1">
      <alignment horizontal="left" vertical="center" wrapText="1"/>
    </xf>
    <xf numFmtId="0" fontId="16" fillId="0" borderId="10" xfId="0" applyFont="1" applyBorder="1" applyAlignment="1">
      <alignment horizontal="center"/>
    </xf>
    <xf numFmtId="0" fontId="11" fillId="0" borderId="1" xfId="1" applyFont="1" applyBorder="1" applyAlignment="1">
      <alignment horizontal="center" vertical="center" wrapText="1"/>
    </xf>
    <xf numFmtId="0" fontId="5" fillId="0" borderId="1" xfId="1" applyFont="1" applyBorder="1" applyAlignment="1">
      <alignment horizontal="center"/>
    </xf>
    <xf numFmtId="0" fontId="15" fillId="0" borderId="0" xfId="1" applyFont="1" applyAlignment="1">
      <alignment horizontal="center" vertical="center"/>
    </xf>
    <xf numFmtId="0" fontId="12" fillId="0" borderId="1" xfId="1" applyFont="1" applyBorder="1" applyAlignment="1">
      <alignment horizontal="center" vertical="center" wrapText="1"/>
    </xf>
    <xf numFmtId="0" fontId="5" fillId="0" borderId="0" xfId="1" applyFont="1" applyAlignment="1">
      <alignment horizontal="center"/>
    </xf>
    <xf numFmtId="0" fontId="6" fillId="0" borderId="0" xfId="1" applyFont="1" applyAlignment="1">
      <alignment horizontal="center"/>
    </xf>
    <xf numFmtId="0" fontId="17" fillId="0" borderId="0" xfId="1" applyFont="1" applyAlignment="1">
      <alignment horizontal="center" vertical="center"/>
    </xf>
    <xf numFmtId="0" fontId="7" fillId="0" borderId="0" xfId="1" applyFont="1" applyAlignment="1">
      <alignment horizontal="left" vertical="center" wrapText="1"/>
    </xf>
    <xf numFmtId="0" fontId="16" fillId="0" borderId="0" xfId="6" applyAlignment="1">
      <alignment horizontal="center" vertical="top" wrapText="1"/>
    </xf>
    <xf numFmtId="0" fontId="21" fillId="0" borderId="0" xfId="6" applyFont="1" applyAlignment="1">
      <alignment horizontal="left" vertical="top" wrapText="1"/>
    </xf>
    <xf numFmtId="0" fontId="22" fillId="0" borderId="0" xfId="6" applyFont="1" applyAlignment="1">
      <alignment horizontal="center" vertical="top" wrapText="1"/>
    </xf>
    <xf numFmtId="0" fontId="36" fillId="0" borderId="0" xfId="6" applyFont="1" applyAlignment="1">
      <alignment horizontal="center" vertical="top" wrapText="1"/>
    </xf>
    <xf numFmtId="0" fontId="9" fillId="0" borderId="0" xfId="7" applyFont="1" applyAlignment="1">
      <alignment horizontal="left" vertical="center" wrapText="1"/>
    </xf>
    <xf numFmtId="0" fontId="14" fillId="0" borderId="6" xfId="6" applyFont="1" applyBorder="1" applyAlignment="1">
      <alignment horizontal="center" vertical="center" wrapText="1"/>
    </xf>
    <xf numFmtId="0" fontId="14" fillId="0" borderId="7" xfId="6" applyFont="1" applyBorder="1" applyAlignment="1">
      <alignment horizontal="center" vertical="center" wrapText="1"/>
    </xf>
    <xf numFmtId="0" fontId="14" fillId="0" borderId="8" xfId="6" applyFont="1" applyBorder="1" applyAlignment="1">
      <alignment horizontal="center" vertical="center" wrapText="1"/>
    </xf>
    <xf numFmtId="0" fontId="15" fillId="0" borderId="5" xfId="6" applyFont="1" applyBorder="1" applyAlignment="1">
      <alignment horizontal="center" vertical="top" wrapText="1"/>
    </xf>
    <xf numFmtId="0" fontId="15" fillId="0" borderId="9" xfId="6" applyFont="1" applyBorder="1" applyAlignment="1">
      <alignment horizontal="center" vertical="top" wrapText="1"/>
    </xf>
    <xf numFmtId="0" fontId="25" fillId="0" borderId="10" xfId="6" applyFont="1" applyBorder="1" applyAlignment="1">
      <alignment horizontal="center" vertical="top" wrapText="1"/>
    </xf>
    <xf numFmtId="0" fontId="26" fillId="0" borderId="0" xfId="7" applyFont="1" applyAlignment="1">
      <alignment horizontal="left" vertical="center" wrapText="1"/>
    </xf>
    <xf numFmtId="0" fontId="15" fillId="0" borderId="0" xfId="7" applyFont="1" applyAlignment="1">
      <alignment horizontal="center" vertical="center"/>
    </xf>
    <xf numFmtId="0" fontId="15" fillId="0" borderId="0" xfId="6" applyFont="1" applyAlignment="1">
      <alignment horizontal="center" vertical="top" wrapText="1"/>
    </xf>
    <xf numFmtId="0" fontId="30" fillId="0" borderId="6" xfId="4" applyFont="1" applyBorder="1" applyAlignment="1">
      <alignment horizontal="center" vertical="center" wrapText="1"/>
    </xf>
    <xf numFmtId="0" fontId="14" fillId="0" borderId="7" xfId="4" applyFont="1" applyBorder="1" applyAlignment="1">
      <alignment horizontal="center" vertical="center" wrapText="1"/>
    </xf>
    <xf numFmtId="0" fontId="14" fillId="0" borderId="8" xfId="4" applyFont="1" applyBorder="1" applyAlignment="1">
      <alignment horizontal="center" vertical="center" wrapText="1"/>
    </xf>
    <xf numFmtId="0" fontId="15" fillId="0" borderId="5" xfId="4" applyFont="1" applyBorder="1" applyAlignment="1">
      <alignment horizontal="center" vertical="top" wrapText="1"/>
    </xf>
    <xf numFmtId="0" fontId="15" fillId="0" borderId="9" xfId="4" applyFont="1" applyBorder="1" applyAlignment="1">
      <alignment horizontal="center" vertical="top" wrapText="1"/>
    </xf>
    <xf numFmtId="0" fontId="25" fillId="0" borderId="10" xfId="4" applyFont="1" applyBorder="1" applyAlignment="1">
      <alignment horizontal="center" vertical="top" wrapText="1"/>
    </xf>
    <xf numFmtId="0" fontId="11" fillId="0" borderId="3" xfId="5" applyFont="1" applyBorder="1" applyAlignment="1">
      <alignment horizontal="left" vertical="center" wrapText="1"/>
    </xf>
    <xf numFmtId="0" fontId="19" fillId="0" borderId="0" xfId="4" applyAlignment="1">
      <alignment horizontal="center" vertical="top" wrapText="1"/>
    </xf>
    <xf numFmtId="0" fontId="14" fillId="0" borderId="6" xfId="4" applyFont="1" applyBorder="1" applyAlignment="1">
      <alignment horizontal="center" vertical="center" wrapText="1"/>
    </xf>
  </cellXfs>
  <cellStyles count="8">
    <cellStyle name="Comma" xfId="3" builtinId="3"/>
    <cellStyle name="Comma 2" xfId="2" xr:uid="{00000000-0005-0000-0000-000001000000}"/>
    <cellStyle name="Normal" xfId="0" builtinId="0"/>
    <cellStyle name="Normal 2" xfId="1" xr:uid="{00000000-0005-0000-0000-000003000000}"/>
    <cellStyle name="Normal 2 2" xfId="5" xr:uid="{00000000-0005-0000-0000-000004000000}"/>
    <cellStyle name="Normal 2 3" xfId="7" xr:uid="{00000000-0005-0000-0000-000005000000}"/>
    <cellStyle name="Normal 3" xfId="4" xr:uid="{00000000-0005-0000-0000-000006000000}"/>
    <cellStyle name="Normal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8"/>
  <sheetViews>
    <sheetView tabSelected="1" workbookViewId="0">
      <selection activeCell="A6" sqref="A6:F6"/>
    </sheetView>
  </sheetViews>
  <sheetFormatPr baseColWidth="10" defaultColWidth="9" defaultRowHeight="15" x14ac:dyDescent="0.2"/>
  <cols>
    <col min="1" max="1" width="11.59765625" style="1" customWidth="1"/>
    <col min="2" max="2" width="39.19921875" style="1" customWidth="1"/>
    <col min="3" max="3" width="11" style="1" customWidth="1"/>
    <col min="4" max="4" width="13.796875" style="1" customWidth="1"/>
    <col min="5" max="5" width="17.3984375" style="1" customWidth="1"/>
    <col min="6" max="6" width="22.796875" style="1" customWidth="1"/>
    <col min="7" max="253" width="9.3984375" style="1"/>
    <col min="254" max="254" width="7.3984375" style="1" customWidth="1"/>
    <col min="255" max="255" width="35" style="1" customWidth="1"/>
    <col min="256" max="256" width="9.796875" style="1" customWidth="1"/>
    <col min="257" max="257" width="12.3984375" style="1" customWidth="1"/>
    <col min="258" max="258" width="14.3984375" style="1" bestFit="1" customWidth="1"/>
    <col min="259" max="259" width="26.796875" style="1" customWidth="1"/>
    <col min="260" max="509" width="9.3984375" style="1"/>
    <col min="510" max="510" width="7.3984375" style="1" customWidth="1"/>
    <col min="511" max="511" width="35" style="1" customWidth="1"/>
    <col min="512" max="512" width="9.796875" style="1" customWidth="1"/>
    <col min="513" max="513" width="12.3984375" style="1" customWidth="1"/>
    <col min="514" max="514" width="14.3984375" style="1" bestFit="1" customWidth="1"/>
    <col min="515" max="515" width="26.796875" style="1" customWidth="1"/>
    <col min="516" max="765" width="9.3984375" style="1"/>
    <col min="766" max="766" width="7.3984375" style="1" customWidth="1"/>
    <col min="767" max="767" width="35" style="1" customWidth="1"/>
    <col min="768" max="768" width="9.796875" style="1" customWidth="1"/>
    <col min="769" max="769" width="12.3984375" style="1" customWidth="1"/>
    <col min="770" max="770" width="14.3984375" style="1" bestFit="1" customWidth="1"/>
    <col min="771" max="771" width="26.796875" style="1" customWidth="1"/>
    <col min="772" max="1021" width="9.3984375" style="1"/>
    <col min="1022" max="1022" width="7.3984375" style="1" customWidth="1"/>
    <col min="1023" max="1023" width="35" style="1" customWidth="1"/>
    <col min="1024" max="1024" width="9.796875" style="1" customWidth="1"/>
    <col min="1025" max="1025" width="12.3984375" style="1" customWidth="1"/>
    <col min="1026" max="1026" width="14.3984375" style="1" bestFit="1" customWidth="1"/>
    <col min="1027" max="1027" width="26.796875" style="1" customWidth="1"/>
    <col min="1028" max="1277" width="9.3984375" style="1"/>
    <col min="1278" max="1278" width="7.3984375" style="1" customWidth="1"/>
    <col min="1279" max="1279" width="35" style="1" customWidth="1"/>
    <col min="1280" max="1280" width="9.796875" style="1" customWidth="1"/>
    <col min="1281" max="1281" width="12.3984375" style="1" customWidth="1"/>
    <col min="1282" max="1282" width="14.3984375" style="1" bestFit="1" customWidth="1"/>
    <col min="1283" max="1283" width="26.796875" style="1" customWidth="1"/>
    <col min="1284" max="1533" width="9.3984375" style="1"/>
    <col min="1534" max="1534" width="7.3984375" style="1" customWidth="1"/>
    <col min="1535" max="1535" width="35" style="1" customWidth="1"/>
    <col min="1536" max="1536" width="9.796875" style="1" customWidth="1"/>
    <col min="1537" max="1537" width="12.3984375" style="1" customWidth="1"/>
    <col min="1538" max="1538" width="14.3984375" style="1" bestFit="1" customWidth="1"/>
    <col min="1539" max="1539" width="26.796875" style="1" customWidth="1"/>
    <col min="1540" max="1789" width="9.3984375" style="1"/>
    <col min="1790" max="1790" width="7.3984375" style="1" customWidth="1"/>
    <col min="1791" max="1791" width="35" style="1" customWidth="1"/>
    <col min="1792" max="1792" width="9.796875" style="1" customWidth="1"/>
    <col min="1793" max="1793" width="12.3984375" style="1" customWidth="1"/>
    <col min="1794" max="1794" width="14.3984375" style="1" bestFit="1" customWidth="1"/>
    <col min="1795" max="1795" width="26.796875" style="1" customWidth="1"/>
    <col min="1796" max="2045" width="9.3984375" style="1"/>
    <col min="2046" max="2046" width="7.3984375" style="1" customWidth="1"/>
    <col min="2047" max="2047" width="35" style="1" customWidth="1"/>
    <col min="2048" max="2048" width="9.796875" style="1" customWidth="1"/>
    <col min="2049" max="2049" width="12.3984375" style="1" customWidth="1"/>
    <col min="2050" max="2050" width="14.3984375" style="1" bestFit="1" customWidth="1"/>
    <col min="2051" max="2051" width="26.796875" style="1" customWidth="1"/>
    <col min="2052" max="2301" width="9.3984375" style="1"/>
    <col min="2302" max="2302" width="7.3984375" style="1" customWidth="1"/>
    <col min="2303" max="2303" width="35" style="1" customWidth="1"/>
    <col min="2304" max="2304" width="9.796875" style="1" customWidth="1"/>
    <col min="2305" max="2305" width="12.3984375" style="1" customWidth="1"/>
    <col min="2306" max="2306" width="14.3984375" style="1" bestFit="1" customWidth="1"/>
    <col min="2307" max="2307" width="26.796875" style="1" customWidth="1"/>
    <col min="2308" max="2557" width="9.3984375" style="1"/>
    <col min="2558" max="2558" width="7.3984375" style="1" customWidth="1"/>
    <col min="2559" max="2559" width="35" style="1" customWidth="1"/>
    <col min="2560" max="2560" width="9.796875" style="1" customWidth="1"/>
    <col min="2561" max="2561" width="12.3984375" style="1" customWidth="1"/>
    <col min="2562" max="2562" width="14.3984375" style="1" bestFit="1" customWidth="1"/>
    <col min="2563" max="2563" width="26.796875" style="1" customWidth="1"/>
    <col min="2564" max="2813" width="9.3984375" style="1"/>
    <col min="2814" max="2814" width="7.3984375" style="1" customWidth="1"/>
    <col min="2815" max="2815" width="35" style="1" customWidth="1"/>
    <col min="2816" max="2816" width="9.796875" style="1" customWidth="1"/>
    <col min="2817" max="2817" width="12.3984375" style="1" customWidth="1"/>
    <col min="2818" max="2818" width="14.3984375" style="1" bestFit="1" customWidth="1"/>
    <col min="2819" max="2819" width="26.796875" style="1" customWidth="1"/>
    <col min="2820" max="3069" width="9.3984375" style="1"/>
    <col min="3070" max="3070" width="7.3984375" style="1" customWidth="1"/>
    <col min="3071" max="3071" width="35" style="1" customWidth="1"/>
    <col min="3072" max="3072" width="9.796875" style="1" customWidth="1"/>
    <col min="3073" max="3073" width="12.3984375" style="1" customWidth="1"/>
    <col min="3074" max="3074" width="14.3984375" style="1" bestFit="1" customWidth="1"/>
    <col min="3075" max="3075" width="26.796875" style="1" customWidth="1"/>
    <col min="3076" max="3325" width="9.3984375" style="1"/>
    <col min="3326" max="3326" width="7.3984375" style="1" customWidth="1"/>
    <col min="3327" max="3327" width="35" style="1" customWidth="1"/>
    <col min="3328" max="3328" width="9.796875" style="1" customWidth="1"/>
    <col min="3329" max="3329" width="12.3984375" style="1" customWidth="1"/>
    <col min="3330" max="3330" width="14.3984375" style="1" bestFit="1" customWidth="1"/>
    <col min="3331" max="3331" width="26.796875" style="1" customWidth="1"/>
    <col min="3332" max="3581" width="9.3984375" style="1"/>
    <col min="3582" max="3582" width="7.3984375" style="1" customWidth="1"/>
    <col min="3583" max="3583" width="35" style="1" customWidth="1"/>
    <col min="3584" max="3584" width="9.796875" style="1" customWidth="1"/>
    <col min="3585" max="3585" width="12.3984375" style="1" customWidth="1"/>
    <col min="3586" max="3586" width="14.3984375" style="1" bestFit="1" customWidth="1"/>
    <col min="3587" max="3587" width="26.796875" style="1" customWidth="1"/>
    <col min="3588" max="3837" width="9.3984375" style="1"/>
    <col min="3838" max="3838" width="7.3984375" style="1" customWidth="1"/>
    <col min="3839" max="3839" width="35" style="1" customWidth="1"/>
    <col min="3840" max="3840" width="9.796875" style="1" customWidth="1"/>
    <col min="3841" max="3841" width="12.3984375" style="1" customWidth="1"/>
    <col min="3842" max="3842" width="14.3984375" style="1" bestFit="1" customWidth="1"/>
    <col min="3843" max="3843" width="26.796875" style="1" customWidth="1"/>
    <col min="3844" max="4093" width="9.3984375" style="1"/>
    <col min="4094" max="4094" width="7.3984375" style="1" customWidth="1"/>
    <col min="4095" max="4095" width="35" style="1" customWidth="1"/>
    <col min="4096" max="4096" width="9.796875" style="1" customWidth="1"/>
    <col min="4097" max="4097" width="12.3984375" style="1" customWidth="1"/>
    <col min="4098" max="4098" width="14.3984375" style="1" bestFit="1" customWidth="1"/>
    <col min="4099" max="4099" width="26.796875" style="1" customWidth="1"/>
    <col min="4100" max="4349" width="9.3984375" style="1"/>
    <col min="4350" max="4350" width="7.3984375" style="1" customWidth="1"/>
    <col min="4351" max="4351" width="35" style="1" customWidth="1"/>
    <col min="4352" max="4352" width="9.796875" style="1" customWidth="1"/>
    <col min="4353" max="4353" width="12.3984375" style="1" customWidth="1"/>
    <col min="4354" max="4354" width="14.3984375" style="1" bestFit="1" customWidth="1"/>
    <col min="4355" max="4355" width="26.796875" style="1" customWidth="1"/>
    <col min="4356" max="4605" width="9.3984375" style="1"/>
    <col min="4606" max="4606" width="7.3984375" style="1" customWidth="1"/>
    <col min="4607" max="4607" width="35" style="1" customWidth="1"/>
    <col min="4608" max="4608" width="9.796875" style="1" customWidth="1"/>
    <col min="4609" max="4609" width="12.3984375" style="1" customWidth="1"/>
    <col min="4610" max="4610" width="14.3984375" style="1" bestFit="1" customWidth="1"/>
    <col min="4611" max="4611" width="26.796875" style="1" customWidth="1"/>
    <col min="4612" max="4861" width="9.3984375" style="1"/>
    <col min="4862" max="4862" width="7.3984375" style="1" customWidth="1"/>
    <col min="4863" max="4863" width="35" style="1" customWidth="1"/>
    <col min="4864" max="4864" width="9.796875" style="1" customWidth="1"/>
    <col min="4865" max="4865" width="12.3984375" style="1" customWidth="1"/>
    <col min="4866" max="4866" width="14.3984375" style="1" bestFit="1" customWidth="1"/>
    <col min="4867" max="4867" width="26.796875" style="1" customWidth="1"/>
    <col min="4868" max="5117" width="9.3984375" style="1"/>
    <col min="5118" max="5118" width="7.3984375" style="1" customWidth="1"/>
    <col min="5119" max="5119" width="35" style="1" customWidth="1"/>
    <col min="5120" max="5120" width="9.796875" style="1" customWidth="1"/>
    <col min="5121" max="5121" width="12.3984375" style="1" customWidth="1"/>
    <col min="5122" max="5122" width="14.3984375" style="1" bestFit="1" customWidth="1"/>
    <col min="5123" max="5123" width="26.796875" style="1" customWidth="1"/>
    <col min="5124" max="5373" width="9.3984375" style="1"/>
    <col min="5374" max="5374" width="7.3984375" style="1" customWidth="1"/>
    <col min="5375" max="5375" width="35" style="1" customWidth="1"/>
    <col min="5376" max="5376" width="9.796875" style="1" customWidth="1"/>
    <col min="5377" max="5377" width="12.3984375" style="1" customWidth="1"/>
    <col min="5378" max="5378" width="14.3984375" style="1" bestFit="1" customWidth="1"/>
    <col min="5379" max="5379" width="26.796875" style="1" customWidth="1"/>
    <col min="5380" max="5629" width="9.3984375" style="1"/>
    <col min="5630" max="5630" width="7.3984375" style="1" customWidth="1"/>
    <col min="5631" max="5631" width="35" style="1" customWidth="1"/>
    <col min="5632" max="5632" width="9.796875" style="1" customWidth="1"/>
    <col min="5633" max="5633" width="12.3984375" style="1" customWidth="1"/>
    <col min="5634" max="5634" width="14.3984375" style="1" bestFit="1" customWidth="1"/>
    <col min="5635" max="5635" width="26.796875" style="1" customWidth="1"/>
    <col min="5636" max="5885" width="9.3984375" style="1"/>
    <col min="5886" max="5886" width="7.3984375" style="1" customWidth="1"/>
    <col min="5887" max="5887" width="35" style="1" customWidth="1"/>
    <col min="5888" max="5888" width="9.796875" style="1" customWidth="1"/>
    <col min="5889" max="5889" width="12.3984375" style="1" customWidth="1"/>
    <col min="5890" max="5890" width="14.3984375" style="1" bestFit="1" customWidth="1"/>
    <col min="5891" max="5891" width="26.796875" style="1" customWidth="1"/>
    <col min="5892" max="6141" width="9.3984375" style="1"/>
    <col min="6142" max="6142" width="7.3984375" style="1" customWidth="1"/>
    <col min="6143" max="6143" width="35" style="1" customWidth="1"/>
    <col min="6144" max="6144" width="9.796875" style="1" customWidth="1"/>
    <col min="6145" max="6145" width="12.3984375" style="1" customWidth="1"/>
    <col min="6146" max="6146" width="14.3984375" style="1" bestFit="1" customWidth="1"/>
    <col min="6147" max="6147" width="26.796875" style="1" customWidth="1"/>
    <col min="6148" max="6397" width="9.3984375" style="1"/>
    <col min="6398" max="6398" width="7.3984375" style="1" customWidth="1"/>
    <col min="6399" max="6399" width="35" style="1" customWidth="1"/>
    <col min="6400" max="6400" width="9.796875" style="1" customWidth="1"/>
    <col min="6401" max="6401" width="12.3984375" style="1" customWidth="1"/>
    <col min="6402" max="6402" width="14.3984375" style="1" bestFit="1" customWidth="1"/>
    <col min="6403" max="6403" width="26.796875" style="1" customWidth="1"/>
    <col min="6404" max="6653" width="9.3984375" style="1"/>
    <col min="6654" max="6654" width="7.3984375" style="1" customWidth="1"/>
    <col min="6655" max="6655" width="35" style="1" customWidth="1"/>
    <col min="6656" max="6656" width="9.796875" style="1" customWidth="1"/>
    <col min="6657" max="6657" width="12.3984375" style="1" customWidth="1"/>
    <col min="6658" max="6658" width="14.3984375" style="1" bestFit="1" customWidth="1"/>
    <col min="6659" max="6659" width="26.796875" style="1" customWidth="1"/>
    <col min="6660" max="6909" width="9.3984375" style="1"/>
    <col min="6910" max="6910" width="7.3984375" style="1" customWidth="1"/>
    <col min="6911" max="6911" width="35" style="1" customWidth="1"/>
    <col min="6912" max="6912" width="9.796875" style="1" customWidth="1"/>
    <col min="6913" max="6913" width="12.3984375" style="1" customWidth="1"/>
    <col min="6914" max="6914" width="14.3984375" style="1" bestFit="1" customWidth="1"/>
    <col min="6915" max="6915" width="26.796875" style="1" customWidth="1"/>
    <col min="6916" max="7165" width="9.3984375" style="1"/>
    <col min="7166" max="7166" width="7.3984375" style="1" customWidth="1"/>
    <col min="7167" max="7167" width="35" style="1" customWidth="1"/>
    <col min="7168" max="7168" width="9.796875" style="1" customWidth="1"/>
    <col min="7169" max="7169" width="12.3984375" style="1" customWidth="1"/>
    <col min="7170" max="7170" width="14.3984375" style="1" bestFit="1" customWidth="1"/>
    <col min="7171" max="7171" width="26.796875" style="1" customWidth="1"/>
    <col min="7172" max="7421" width="9.3984375" style="1"/>
    <col min="7422" max="7422" width="7.3984375" style="1" customWidth="1"/>
    <col min="7423" max="7423" width="35" style="1" customWidth="1"/>
    <col min="7424" max="7424" width="9.796875" style="1" customWidth="1"/>
    <col min="7425" max="7425" width="12.3984375" style="1" customWidth="1"/>
    <col min="7426" max="7426" width="14.3984375" style="1" bestFit="1" customWidth="1"/>
    <col min="7427" max="7427" width="26.796875" style="1" customWidth="1"/>
    <col min="7428" max="7677" width="9.3984375" style="1"/>
    <col min="7678" max="7678" width="7.3984375" style="1" customWidth="1"/>
    <col min="7679" max="7679" width="35" style="1" customWidth="1"/>
    <col min="7680" max="7680" width="9.796875" style="1" customWidth="1"/>
    <col min="7681" max="7681" width="12.3984375" style="1" customWidth="1"/>
    <col min="7682" max="7682" width="14.3984375" style="1" bestFit="1" customWidth="1"/>
    <col min="7683" max="7683" width="26.796875" style="1" customWidth="1"/>
    <col min="7684" max="7933" width="9.3984375" style="1"/>
    <col min="7934" max="7934" width="7.3984375" style="1" customWidth="1"/>
    <col min="7935" max="7935" width="35" style="1" customWidth="1"/>
    <col min="7936" max="7936" width="9.796875" style="1" customWidth="1"/>
    <col min="7937" max="7937" width="12.3984375" style="1" customWidth="1"/>
    <col min="7938" max="7938" width="14.3984375" style="1" bestFit="1" customWidth="1"/>
    <col min="7939" max="7939" width="26.796875" style="1" customWidth="1"/>
    <col min="7940" max="8189" width="9.3984375" style="1"/>
    <col min="8190" max="8190" width="7.3984375" style="1" customWidth="1"/>
    <col min="8191" max="8191" width="35" style="1" customWidth="1"/>
    <col min="8192" max="8192" width="9.796875" style="1" customWidth="1"/>
    <col min="8193" max="8193" width="12.3984375" style="1" customWidth="1"/>
    <col min="8194" max="8194" width="14.3984375" style="1" bestFit="1" customWidth="1"/>
    <col min="8195" max="8195" width="26.796875" style="1" customWidth="1"/>
    <col min="8196" max="8445" width="9.3984375" style="1"/>
    <col min="8446" max="8446" width="7.3984375" style="1" customWidth="1"/>
    <col min="8447" max="8447" width="35" style="1" customWidth="1"/>
    <col min="8448" max="8448" width="9.796875" style="1" customWidth="1"/>
    <col min="8449" max="8449" width="12.3984375" style="1" customWidth="1"/>
    <col min="8450" max="8450" width="14.3984375" style="1" bestFit="1" customWidth="1"/>
    <col min="8451" max="8451" width="26.796875" style="1" customWidth="1"/>
    <col min="8452" max="8701" width="9.3984375" style="1"/>
    <col min="8702" max="8702" width="7.3984375" style="1" customWidth="1"/>
    <col min="8703" max="8703" width="35" style="1" customWidth="1"/>
    <col min="8704" max="8704" width="9.796875" style="1" customWidth="1"/>
    <col min="8705" max="8705" width="12.3984375" style="1" customWidth="1"/>
    <col min="8706" max="8706" width="14.3984375" style="1" bestFit="1" customWidth="1"/>
    <col min="8707" max="8707" width="26.796875" style="1" customWidth="1"/>
    <col min="8708" max="8957" width="9.3984375" style="1"/>
    <col min="8958" max="8958" width="7.3984375" style="1" customWidth="1"/>
    <col min="8959" max="8959" width="35" style="1" customWidth="1"/>
    <col min="8960" max="8960" width="9.796875" style="1" customWidth="1"/>
    <col min="8961" max="8961" width="12.3984375" style="1" customWidth="1"/>
    <col min="8962" max="8962" width="14.3984375" style="1" bestFit="1" customWidth="1"/>
    <col min="8963" max="8963" width="26.796875" style="1" customWidth="1"/>
    <col min="8964" max="9213" width="9.3984375" style="1"/>
    <col min="9214" max="9214" width="7.3984375" style="1" customWidth="1"/>
    <col min="9215" max="9215" width="35" style="1" customWidth="1"/>
    <col min="9216" max="9216" width="9.796875" style="1" customWidth="1"/>
    <col min="9217" max="9217" width="12.3984375" style="1" customWidth="1"/>
    <col min="9218" max="9218" width="14.3984375" style="1" bestFit="1" customWidth="1"/>
    <col min="9219" max="9219" width="26.796875" style="1" customWidth="1"/>
    <col min="9220" max="9469" width="9.3984375" style="1"/>
    <col min="9470" max="9470" width="7.3984375" style="1" customWidth="1"/>
    <col min="9471" max="9471" width="35" style="1" customWidth="1"/>
    <col min="9472" max="9472" width="9.796875" style="1" customWidth="1"/>
    <col min="9473" max="9473" width="12.3984375" style="1" customWidth="1"/>
    <col min="9474" max="9474" width="14.3984375" style="1" bestFit="1" customWidth="1"/>
    <col min="9475" max="9475" width="26.796875" style="1" customWidth="1"/>
    <col min="9476" max="9725" width="9.3984375" style="1"/>
    <col min="9726" max="9726" width="7.3984375" style="1" customWidth="1"/>
    <col min="9727" max="9727" width="35" style="1" customWidth="1"/>
    <col min="9728" max="9728" width="9.796875" style="1" customWidth="1"/>
    <col min="9729" max="9729" width="12.3984375" style="1" customWidth="1"/>
    <col min="9730" max="9730" width="14.3984375" style="1" bestFit="1" customWidth="1"/>
    <col min="9731" max="9731" width="26.796875" style="1" customWidth="1"/>
    <col min="9732" max="9981" width="9.3984375" style="1"/>
    <col min="9982" max="9982" width="7.3984375" style="1" customWidth="1"/>
    <col min="9983" max="9983" width="35" style="1" customWidth="1"/>
    <col min="9984" max="9984" width="9.796875" style="1" customWidth="1"/>
    <col min="9985" max="9985" width="12.3984375" style="1" customWidth="1"/>
    <col min="9986" max="9986" width="14.3984375" style="1" bestFit="1" customWidth="1"/>
    <col min="9987" max="9987" width="26.796875" style="1" customWidth="1"/>
    <col min="9988" max="10237" width="9.3984375" style="1"/>
    <col min="10238" max="10238" width="7.3984375" style="1" customWidth="1"/>
    <col min="10239" max="10239" width="35" style="1" customWidth="1"/>
    <col min="10240" max="10240" width="9.796875" style="1" customWidth="1"/>
    <col min="10241" max="10241" width="12.3984375" style="1" customWidth="1"/>
    <col min="10242" max="10242" width="14.3984375" style="1" bestFit="1" customWidth="1"/>
    <col min="10243" max="10243" width="26.796875" style="1" customWidth="1"/>
    <col min="10244" max="10493" width="9.3984375" style="1"/>
    <col min="10494" max="10494" width="7.3984375" style="1" customWidth="1"/>
    <col min="10495" max="10495" width="35" style="1" customWidth="1"/>
    <col min="10496" max="10496" width="9.796875" style="1" customWidth="1"/>
    <col min="10497" max="10497" width="12.3984375" style="1" customWidth="1"/>
    <col min="10498" max="10498" width="14.3984375" style="1" bestFit="1" customWidth="1"/>
    <col min="10499" max="10499" width="26.796875" style="1" customWidth="1"/>
    <col min="10500" max="10749" width="9.3984375" style="1"/>
    <col min="10750" max="10750" width="7.3984375" style="1" customWidth="1"/>
    <col min="10751" max="10751" width="35" style="1" customWidth="1"/>
    <col min="10752" max="10752" width="9.796875" style="1" customWidth="1"/>
    <col min="10753" max="10753" width="12.3984375" style="1" customWidth="1"/>
    <col min="10754" max="10754" width="14.3984375" style="1" bestFit="1" customWidth="1"/>
    <col min="10755" max="10755" width="26.796875" style="1" customWidth="1"/>
    <col min="10756" max="11005" width="9.3984375" style="1"/>
    <col min="11006" max="11006" width="7.3984375" style="1" customWidth="1"/>
    <col min="11007" max="11007" width="35" style="1" customWidth="1"/>
    <col min="11008" max="11008" width="9.796875" style="1" customWidth="1"/>
    <col min="11009" max="11009" width="12.3984375" style="1" customWidth="1"/>
    <col min="11010" max="11010" width="14.3984375" style="1" bestFit="1" customWidth="1"/>
    <col min="11011" max="11011" width="26.796875" style="1" customWidth="1"/>
    <col min="11012" max="11261" width="9.3984375" style="1"/>
    <col min="11262" max="11262" width="7.3984375" style="1" customWidth="1"/>
    <col min="11263" max="11263" width="35" style="1" customWidth="1"/>
    <col min="11264" max="11264" width="9.796875" style="1" customWidth="1"/>
    <col min="11265" max="11265" width="12.3984375" style="1" customWidth="1"/>
    <col min="11266" max="11266" width="14.3984375" style="1" bestFit="1" customWidth="1"/>
    <col min="11267" max="11267" width="26.796875" style="1" customWidth="1"/>
    <col min="11268" max="11517" width="9.3984375" style="1"/>
    <col min="11518" max="11518" width="7.3984375" style="1" customWidth="1"/>
    <col min="11519" max="11519" width="35" style="1" customWidth="1"/>
    <col min="11520" max="11520" width="9.796875" style="1" customWidth="1"/>
    <col min="11521" max="11521" width="12.3984375" style="1" customWidth="1"/>
    <col min="11522" max="11522" width="14.3984375" style="1" bestFit="1" customWidth="1"/>
    <col min="11523" max="11523" width="26.796875" style="1" customWidth="1"/>
    <col min="11524" max="11773" width="9.3984375" style="1"/>
    <col min="11774" max="11774" width="7.3984375" style="1" customWidth="1"/>
    <col min="11775" max="11775" width="35" style="1" customWidth="1"/>
    <col min="11776" max="11776" width="9.796875" style="1" customWidth="1"/>
    <col min="11777" max="11777" width="12.3984375" style="1" customWidth="1"/>
    <col min="11778" max="11778" width="14.3984375" style="1" bestFit="1" customWidth="1"/>
    <col min="11779" max="11779" width="26.796875" style="1" customWidth="1"/>
    <col min="11780" max="12029" width="9.3984375" style="1"/>
    <col min="12030" max="12030" width="7.3984375" style="1" customWidth="1"/>
    <col min="12031" max="12031" width="35" style="1" customWidth="1"/>
    <col min="12032" max="12032" width="9.796875" style="1" customWidth="1"/>
    <col min="12033" max="12033" width="12.3984375" style="1" customWidth="1"/>
    <col min="12034" max="12034" width="14.3984375" style="1" bestFit="1" customWidth="1"/>
    <col min="12035" max="12035" width="26.796875" style="1" customWidth="1"/>
    <col min="12036" max="12285" width="9.3984375" style="1"/>
    <col min="12286" max="12286" width="7.3984375" style="1" customWidth="1"/>
    <col min="12287" max="12287" width="35" style="1" customWidth="1"/>
    <col min="12288" max="12288" width="9.796875" style="1" customWidth="1"/>
    <col min="12289" max="12289" width="12.3984375" style="1" customWidth="1"/>
    <col min="12290" max="12290" width="14.3984375" style="1" bestFit="1" customWidth="1"/>
    <col min="12291" max="12291" width="26.796875" style="1" customWidth="1"/>
    <col min="12292" max="12541" width="9.3984375" style="1"/>
    <col min="12542" max="12542" width="7.3984375" style="1" customWidth="1"/>
    <col min="12543" max="12543" width="35" style="1" customWidth="1"/>
    <col min="12544" max="12544" width="9.796875" style="1" customWidth="1"/>
    <col min="12545" max="12545" width="12.3984375" style="1" customWidth="1"/>
    <col min="12546" max="12546" width="14.3984375" style="1" bestFit="1" customWidth="1"/>
    <col min="12547" max="12547" width="26.796875" style="1" customWidth="1"/>
    <col min="12548" max="12797" width="9.3984375" style="1"/>
    <col min="12798" max="12798" width="7.3984375" style="1" customWidth="1"/>
    <col min="12799" max="12799" width="35" style="1" customWidth="1"/>
    <col min="12800" max="12800" width="9.796875" style="1" customWidth="1"/>
    <col min="12801" max="12801" width="12.3984375" style="1" customWidth="1"/>
    <col min="12802" max="12802" width="14.3984375" style="1" bestFit="1" customWidth="1"/>
    <col min="12803" max="12803" width="26.796875" style="1" customWidth="1"/>
    <col min="12804" max="13053" width="9.3984375" style="1"/>
    <col min="13054" max="13054" width="7.3984375" style="1" customWidth="1"/>
    <col min="13055" max="13055" width="35" style="1" customWidth="1"/>
    <col min="13056" max="13056" width="9.796875" style="1" customWidth="1"/>
    <col min="13057" max="13057" width="12.3984375" style="1" customWidth="1"/>
    <col min="13058" max="13058" width="14.3984375" style="1" bestFit="1" customWidth="1"/>
    <col min="13059" max="13059" width="26.796875" style="1" customWidth="1"/>
    <col min="13060" max="13309" width="9.3984375" style="1"/>
    <col min="13310" max="13310" width="7.3984375" style="1" customWidth="1"/>
    <col min="13311" max="13311" width="35" style="1" customWidth="1"/>
    <col min="13312" max="13312" width="9.796875" style="1" customWidth="1"/>
    <col min="13313" max="13313" width="12.3984375" style="1" customWidth="1"/>
    <col min="13314" max="13314" width="14.3984375" style="1" bestFit="1" customWidth="1"/>
    <col min="13315" max="13315" width="26.796875" style="1" customWidth="1"/>
    <col min="13316" max="13565" width="9.3984375" style="1"/>
    <col min="13566" max="13566" width="7.3984375" style="1" customWidth="1"/>
    <col min="13567" max="13567" width="35" style="1" customWidth="1"/>
    <col min="13568" max="13568" width="9.796875" style="1" customWidth="1"/>
    <col min="13569" max="13569" width="12.3984375" style="1" customWidth="1"/>
    <col min="13570" max="13570" width="14.3984375" style="1" bestFit="1" customWidth="1"/>
    <col min="13571" max="13571" width="26.796875" style="1" customWidth="1"/>
    <col min="13572" max="13821" width="9.3984375" style="1"/>
    <col min="13822" max="13822" width="7.3984375" style="1" customWidth="1"/>
    <col min="13823" max="13823" width="35" style="1" customWidth="1"/>
    <col min="13824" max="13824" width="9.796875" style="1" customWidth="1"/>
    <col min="13825" max="13825" width="12.3984375" style="1" customWidth="1"/>
    <col min="13826" max="13826" width="14.3984375" style="1" bestFit="1" customWidth="1"/>
    <col min="13827" max="13827" width="26.796875" style="1" customWidth="1"/>
    <col min="13828" max="14077" width="9.3984375" style="1"/>
    <col min="14078" max="14078" width="7.3984375" style="1" customWidth="1"/>
    <col min="14079" max="14079" width="35" style="1" customWidth="1"/>
    <col min="14080" max="14080" width="9.796875" style="1" customWidth="1"/>
    <col min="14081" max="14081" width="12.3984375" style="1" customWidth="1"/>
    <col min="14082" max="14082" width="14.3984375" style="1" bestFit="1" customWidth="1"/>
    <col min="14083" max="14083" width="26.796875" style="1" customWidth="1"/>
    <col min="14084" max="14333" width="9.3984375" style="1"/>
    <col min="14334" max="14334" width="7.3984375" style="1" customWidth="1"/>
    <col min="14335" max="14335" width="35" style="1" customWidth="1"/>
    <col min="14336" max="14336" width="9.796875" style="1" customWidth="1"/>
    <col min="14337" max="14337" width="12.3984375" style="1" customWidth="1"/>
    <col min="14338" max="14338" width="14.3984375" style="1" bestFit="1" customWidth="1"/>
    <col min="14339" max="14339" width="26.796875" style="1" customWidth="1"/>
    <col min="14340" max="14589" width="9.3984375" style="1"/>
    <col min="14590" max="14590" width="7.3984375" style="1" customWidth="1"/>
    <col min="14591" max="14591" width="35" style="1" customWidth="1"/>
    <col min="14592" max="14592" width="9.796875" style="1" customWidth="1"/>
    <col min="14593" max="14593" width="12.3984375" style="1" customWidth="1"/>
    <col min="14594" max="14594" width="14.3984375" style="1" bestFit="1" customWidth="1"/>
    <col min="14595" max="14595" width="26.796875" style="1" customWidth="1"/>
    <col min="14596" max="14845" width="9.3984375" style="1"/>
    <col min="14846" max="14846" width="7.3984375" style="1" customWidth="1"/>
    <col min="14847" max="14847" width="35" style="1" customWidth="1"/>
    <col min="14848" max="14848" width="9.796875" style="1" customWidth="1"/>
    <col min="14849" max="14849" width="12.3984375" style="1" customWidth="1"/>
    <col min="14850" max="14850" width="14.3984375" style="1" bestFit="1" customWidth="1"/>
    <col min="14851" max="14851" width="26.796875" style="1" customWidth="1"/>
    <col min="14852" max="15101" width="9.3984375" style="1"/>
    <col min="15102" max="15102" width="7.3984375" style="1" customWidth="1"/>
    <col min="15103" max="15103" width="35" style="1" customWidth="1"/>
    <col min="15104" max="15104" width="9.796875" style="1" customWidth="1"/>
    <col min="15105" max="15105" width="12.3984375" style="1" customWidth="1"/>
    <col min="15106" max="15106" width="14.3984375" style="1" bestFit="1" customWidth="1"/>
    <col min="15107" max="15107" width="26.796875" style="1" customWidth="1"/>
    <col min="15108" max="15357" width="9.3984375" style="1"/>
    <col min="15358" max="15358" width="7.3984375" style="1" customWidth="1"/>
    <col min="15359" max="15359" width="35" style="1" customWidth="1"/>
    <col min="15360" max="15360" width="9.796875" style="1" customWidth="1"/>
    <col min="15361" max="15361" width="12.3984375" style="1" customWidth="1"/>
    <col min="15362" max="15362" width="14.3984375" style="1" bestFit="1" customWidth="1"/>
    <col min="15363" max="15363" width="26.796875" style="1" customWidth="1"/>
    <col min="15364" max="15613" width="9.3984375" style="1"/>
    <col min="15614" max="15614" width="7.3984375" style="1" customWidth="1"/>
    <col min="15615" max="15615" width="35" style="1" customWidth="1"/>
    <col min="15616" max="15616" width="9.796875" style="1" customWidth="1"/>
    <col min="15617" max="15617" width="12.3984375" style="1" customWidth="1"/>
    <col min="15618" max="15618" width="14.3984375" style="1" bestFit="1" customWidth="1"/>
    <col min="15619" max="15619" width="26.796875" style="1" customWidth="1"/>
    <col min="15620" max="15869" width="9.3984375" style="1"/>
    <col min="15870" max="15870" width="7.3984375" style="1" customWidth="1"/>
    <col min="15871" max="15871" width="35" style="1" customWidth="1"/>
    <col min="15872" max="15872" width="9.796875" style="1" customWidth="1"/>
    <col min="15873" max="15873" width="12.3984375" style="1" customWidth="1"/>
    <col min="15874" max="15874" width="14.3984375" style="1" bestFit="1" customWidth="1"/>
    <col min="15875" max="15875" width="26.796875" style="1" customWidth="1"/>
    <col min="15876" max="16125" width="9.3984375" style="1"/>
    <col min="16126" max="16126" width="7.3984375" style="1" customWidth="1"/>
    <col min="16127" max="16127" width="35" style="1" customWidth="1"/>
    <col min="16128" max="16128" width="9.796875" style="1" customWidth="1"/>
    <col min="16129" max="16129" width="12.3984375" style="1" customWidth="1"/>
    <col min="16130" max="16130" width="14.3984375" style="1" bestFit="1" customWidth="1"/>
    <col min="16131" max="16131" width="26.796875" style="1" customWidth="1"/>
    <col min="16132" max="16384" width="9.3984375" style="1"/>
  </cols>
  <sheetData>
    <row r="1" spans="1:6" ht="16" x14ac:dyDescent="0.2">
      <c r="A1" s="148" t="s">
        <v>0</v>
      </c>
      <c r="B1" s="148"/>
      <c r="C1" s="148"/>
      <c r="D1" s="148"/>
      <c r="E1" s="148"/>
      <c r="F1" s="148"/>
    </row>
    <row r="2" spans="1:6" ht="16" x14ac:dyDescent="0.2">
      <c r="A2" s="149" t="s">
        <v>1</v>
      </c>
      <c r="B2" s="149"/>
      <c r="C2" s="149"/>
      <c r="D2" s="149"/>
      <c r="E2" s="149"/>
      <c r="F2" s="149"/>
    </row>
    <row r="3" spans="1:6" ht="16" x14ac:dyDescent="0.2">
      <c r="A3" s="2"/>
      <c r="B3" s="3"/>
      <c r="C3" s="3"/>
      <c r="D3" s="4"/>
      <c r="E3" s="5"/>
      <c r="F3" s="5"/>
    </row>
    <row r="4" spans="1:6" s="26" customFormat="1" ht="24" customHeight="1" x14ac:dyDescent="0.25">
      <c r="A4" s="150" t="s">
        <v>2</v>
      </c>
      <c r="B4" s="150"/>
      <c r="C4" s="150"/>
      <c r="D4" s="150"/>
      <c r="E4" s="150"/>
      <c r="F4" s="150"/>
    </row>
    <row r="5" spans="1:6" s="6" customFormat="1" ht="58.5" customHeight="1" x14ac:dyDescent="0.2">
      <c r="A5" s="142" t="s">
        <v>233</v>
      </c>
      <c r="B5" s="142"/>
      <c r="C5" s="142"/>
      <c r="D5" s="142"/>
      <c r="E5" s="142"/>
      <c r="F5" s="142"/>
    </row>
    <row r="6" spans="1:6" s="6" customFormat="1" ht="29" customHeight="1" x14ac:dyDescent="0.2">
      <c r="A6" s="142" t="s">
        <v>232</v>
      </c>
      <c r="B6" s="142"/>
      <c r="C6" s="142"/>
      <c r="D6" s="142"/>
      <c r="E6" s="142"/>
      <c r="F6" s="142"/>
    </row>
    <row r="7" spans="1:6" s="2" customFormat="1" ht="18" customHeight="1" x14ac:dyDescent="0.2">
      <c r="A7" s="7" t="s">
        <v>234</v>
      </c>
      <c r="B7" s="7"/>
      <c r="C7" s="7"/>
      <c r="D7" s="7"/>
      <c r="E7" s="7"/>
      <c r="F7" s="7"/>
    </row>
    <row r="8" spans="1:6" s="2" customFormat="1" ht="18" customHeight="1" x14ac:dyDescent="0.2">
      <c r="A8" s="8" t="s">
        <v>241</v>
      </c>
      <c r="B8" s="10"/>
      <c r="C8" s="10"/>
      <c r="D8" s="10"/>
      <c r="E8" s="10"/>
      <c r="F8" s="10"/>
    </row>
    <row r="9" spans="1:6" s="2" customFormat="1" ht="18" customHeight="1" x14ac:dyDescent="0.2">
      <c r="A9" s="2" t="s">
        <v>235</v>
      </c>
      <c r="B9" s="8"/>
      <c r="C9" s="9"/>
      <c r="D9" s="9"/>
      <c r="E9" s="9"/>
      <c r="F9" s="9"/>
    </row>
    <row r="10" spans="1:6" s="2" customFormat="1" ht="18" customHeight="1" x14ac:dyDescent="0.2">
      <c r="A10" s="8" t="s">
        <v>220</v>
      </c>
      <c r="B10" s="9" t="s">
        <v>236</v>
      </c>
      <c r="C10" s="9"/>
      <c r="D10" s="8" t="s">
        <v>8</v>
      </c>
      <c r="E10" s="9"/>
      <c r="F10" s="9"/>
    </row>
    <row r="11" spans="1:6" s="2" customFormat="1" ht="18" customHeight="1" x14ac:dyDescent="0.2">
      <c r="A11" s="7" t="s">
        <v>218</v>
      </c>
      <c r="B11" s="7"/>
      <c r="C11" s="7"/>
      <c r="D11" s="7"/>
      <c r="E11" s="7"/>
      <c r="F11" s="7"/>
    </row>
    <row r="12" spans="1:6" s="2" customFormat="1" ht="18" customHeight="1" x14ac:dyDescent="0.2">
      <c r="A12" s="8" t="s">
        <v>219</v>
      </c>
      <c r="B12" s="10"/>
      <c r="C12" s="10"/>
      <c r="D12" s="10"/>
      <c r="E12" s="10"/>
      <c r="F12" s="10"/>
    </row>
    <row r="13" spans="1:6" s="2" customFormat="1" ht="18" customHeight="1" x14ac:dyDescent="0.2">
      <c r="A13" s="2" t="s">
        <v>11</v>
      </c>
      <c r="B13" s="8"/>
      <c r="C13" s="9"/>
      <c r="D13" s="9"/>
      <c r="E13" s="9"/>
      <c r="F13" s="9"/>
    </row>
    <row r="14" spans="1:6" s="2" customFormat="1" ht="18" customHeight="1" x14ac:dyDescent="0.2">
      <c r="A14" s="8" t="s">
        <v>222</v>
      </c>
      <c r="B14" s="8"/>
      <c r="C14" s="9"/>
      <c r="D14" s="8" t="s">
        <v>8</v>
      </c>
      <c r="E14" s="9"/>
      <c r="F14" s="9"/>
    </row>
    <row r="15" spans="1:6" s="6" customFormat="1" ht="21" customHeight="1" x14ac:dyDescent="0.2">
      <c r="A15" s="151" t="s">
        <v>221</v>
      </c>
      <c r="B15" s="151"/>
      <c r="C15" s="151"/>
      <c r="D15" s="151"/>
      <c r="E15" s="151"/>
      <c r="F15" s="151"/>
    </row>
    <row r="16" spans="1:6" s="6" customFormat="1" ht="28.5" customHeight="1" x14ac:dyDescent="0.2">
      <c r="A16" s="11" t="s">
        <v>13</v>
      </c>
      <c r="B16" s="11" t="s">
        <v>14</v>
      </c>
      <c r="C16" s="11" t="s">
        <v>15</v>
      </c>
      <c r="D16" s="11" t="s">
        <v>16</v>
      </c>
      <c r="E16" s="11" t="s">
        <v>17</v>
      </c>
      <c r="F16" s="11" t="s">
        <v>18</v>
      </c>
    </row>
    <row r="17" spans="1:6" s="6" customFormat="1" ht="102" x14ac:dyDescent="0.2">
      <c r="A17" s="12">
        <v>1</v>
      </c>
      <c r="B17" s="13" t="s">
        <v>237</v>
      </c>
      <c r="C17" s="12" t="s">
        <v>19</v>
      </c>
      <c r="D17" s="114">
        <v>3198.87</v>
      </c>
      <c r="E17" s="113">
        <v>55000</v>
      </c>
      <c r="F17" s="14">
        <f>+D17*E17</f>
        <v>175937850</v>
      </c>
    </row>
    <row r="18" spans="1:6" s="6" customFormat="1" ht="22.25" customHeight="1" x14ac:dyDescent="0.2">
      <c r="A18" s="147" t="s">
        <v>20</v>
      </c>
      <c r="B18" s="147"/>
      <c r="C18" s="116"/>
      <c r="D18" s="117">
        <f>SUM(D17:D17)</f>
        <v>3198.87</v>
      </c>
      <c r="E18" s="15"/>
      <c r="F18" s="15">
        <f>SUM(F17:F17)</f>
        <v>175937850</v>
      </c>
    </row>
    <row r="19" spans="1:6" s="6" customFormat="1" ht="22.25" customHeight="1" x14ac:dyDescent="0.2">
      <c r="A19" s="144" t="s">
        <v>21</v>
      </c>
      <c r="B19" s="144"/>
      <c r="C19" s="118"/>
      <c r="D19" s="114"/>
      <c r="E19" s="14"/>
      <c r="F19" s="14">
        <f>F18*8%</f>
        <v>14075028</v>
      </c>
    </row>
    <row r="20" spans="1:6" s="6" customFormat="1" ht="22.25" customHeight="1" x14ac:dyDescent="0.2">
      <c r="A20" s="145" t="s">
        <v>22</v>
      </c>
      <c r="B20" s="145"/>
      <c r="C20" s="16"/>
      <c r="D20" s="17"/>
      <c r="E20" s="18"/>
      <c r="F20" s="18">
        <f>ROUND(F18+F19,0)</f>
        <v>190012878</v>
      </c>
    </row>
    <row r="21" spans="1:6" s="6" customFormat="1" ht="26.75" customHeight="1" x14ac:dyDescent="0.2">
      <c r="A21" s="85" t="s">
        <v>200</v>
      </c>
      <c r="B21" s="84" t="s">
        <v>238</v>
      </c>
      <c r="C21" s="83"/>
      <c r="D21" s="83"/>
      <c r="E21" s="83"/>
      <c r="F21" s="83"/>
    </row>
    <row r="22" spans="1:6" s="6" customFormat="1" ht="16" x14ac:dyDescent="0.2">
      <c r="A22" s="19" t="s">
        <v>23</v>
      </c>
      <c r="B22" s="20"/>
      <c r="C22" s="20"/>
      <c r="D22" s="20"/>
      <c r="E22" s="20"/>
      <c r="F22" s="20"/>
    </row>
    <row r="23" spans="1:6" s="6" customFormat="1" ht="21.5" customHeight="1" x14ac:dyDescent="0.2">
      <c r="A23" s="21" t="s">
        <v>24</v>
      </c>
      <c r="B23" s="22"/>
      <c r="C23" s="22"/>
      <c r="D23" s="22"/>
      <c r="E23" s="22"/>
      <c r="F23" s="22"/>
    </row>
    <row r="24" spans="1:6" s="6" customFormat="1" ht="16" x14ac:dyDescent="0.2">
      <c r="A24" s="23"/>
      <c r="B24" s="23" t="s">
        <v>25</v>
      </c>
      <c r="C24" s="146" t="s">
        <v>26</v>
      </c>
      <c r="D24" s="146"/>
      <c r="E24" s="146"/>
      <c r="F24" s="146"/>
    </row>
    <row r="27" spans="1:6" x14ac:dyDescent="0.2">
      <c r="E27" s="24"/>
      <c r="F27" s="25"/>
    </row>
    <row r="28" spans="1:6" x14ac:dyDescent="0.2">
      <c r="F28" s="25"/>
    </row>
  </sheetData>
  <mergeCells count="10">
    <mergeCell ref="A19:B19"/>
    <mergeCell ref="A20:B20"/>
    <mergeCell ref="C24:F24"/>
    <mergeCell ref="A18:B18"/>
    <mergeCell ref="A1:F1"/>
    <mergeCell ref="A2:F2"/>
    <mergeCell ref="A4:F4"/>
    <mergeCell ref="A5:F5"/>
    <mergeCell ref="A15:F15"/>
    <mergeCell ref="A6:F6"/>
  </mergeCells>
  <pageMargins left="0.7" right="0.7" top="0.75" bottom="0.75" header="0.3" footer="0.3"/>
  <pageSetup paperSize="9" scale="85" fitToHeight="0" orientation="portrait" copies="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5"/>
  <sheetViews>
    <sheetView topLeftCell="A56" workbookViewId="0">
      <selection activeCell="A15" sqref="A15"/>
    </sheetView>
  </sheetViews>
  <sheetFormatPr baseColWidth="10" defaultColWidth="14.3984375" defaultRowHeight="13" x14ac:dyDescent="0.15"/>
  <cols>
    <col min="1" max="1" width="12.3984375" customWidth="1"/>
    <col min="2" max="2" width="17.19921875" customWidth="1"/>
    <col min="3" max="3" width="52" customWidth="1"/>
    <col min="4" max="4" width="13.19921875" customWidth="1"/>
    <col min="5" max="5" width="21.3984375" style="75" customWidth="1"/>
    <col min="6" max="6" width="20.19921875" customWidth="1"/>
  </cols>
  <sheetData>
    <row r="1" spans="1:7" ht="32.25" customHeight="1" x14ac:dyDescent="0.15">
      <c r="A1" s="135" t="s">
        <v>197</v>
      </c>
      <c r="B1" s="136"/>
      <c r="C1" s="136"/>
      <c r="D1" s="136"/>
      <c r="E1" s="136"/>
      <c r="F1" s="136"/>
    </row>
    <row r="2" spans="1:7" ht="15.75" customHeight="1" x14ac:dyDescent="0.15">
      <c r="A2" s="137"/>
      <c r="B2" s="137"/>
      <c r="C2" s="137"/>
      <c r="D2" s="141" t="s">
        <v>239</v>
      </c>
      <c r="E2" s="141"/>
      <c r="F2" s="141"/>
    </row>
    <row r="3" spans="1:7" ht="23" x14ac:dyDescent="0.15">
      <c r="A3" s="138" t="s">
        <v>123</v>
      </c>
      <c r="B3" s="138"/>
      <c r="C3" s="138"/>
      <c r="D3" s="138"/>
      <c r="E3" s="138"/>
      <c r="F3" s="138"/>
    </row>
    <row r="4" spans="1:7" ht="49" customHeight="1" x14ac:dyDescent="0.15">
      <c r="A4" s="139" t="str">
        <f>BBGT!A5</f>
        <v>Căn cứ vào hợp đồng số 103/2026/HĐNT/SPLUS-ĐS ký ngày 01 tháng 03 năm 2026 về việc thuê vận chuyển giữa CÔNG TY CỔ PHẦN KIẾN TRÚC VÀ ĐẦU TƯ XÂY DỰNG S - PLUS với CÔNG TY TNHH XÂY DỰNG ĐỊNH SƠN</v>
      </c>
      <c r="B4" s="139"/>
      <c r="C4" s="139"/>
      <c r="D4" s="139"/>
      <c r="E4" s="139"/>
      <c r="F4" s="139"/>
    </row>
    <row r="5" spans="1:7" ht="24" customHeight="1" x14ac:dyDescent="0.15">
      <c r="A5" s="142" t="s">
        <v>240</v>
      </c>
      <c r="B5" s="142"/>
      <c r="C5" s="142"/>
      <c r="D5" s="142"/>
      <c r="E5" s="142"/>
      <c r="F5" s="142"/>
    </row>
    <row r="6" spans="1:7" ht="27" customHeight="1" x14ac:dyDescent="0.15">
      <c r="A6" s="7" t="s">
        <v>234</v>
      </c>
      <c r="B6" s="7"/>
      <c r="C6" s="7"/>
      <c r="D6" s="7"/>
      <c r="E6" s="7"/>
      <c r="F6" s="7"/>
    </row>
    <row r="7" spans="1:7" ht="19" customHeight="1" x14ac:dyDescent="0.2">
      <c r="A7" s="8" t="s">
        <v>241</v>
      </c>
      <c r="B7" s="10"/>
      <c r="C7" s="10"/>
      <c r="D7" s="10"/>
      <c r="E7" s="10"/>
      <c r="F7" s="10"/>
    </row>
    <row r="8" spans="1:7" ht="16" x14ac:dyDescent="0.2">
      <c r="A8" s="2" t="s">
        <v>235</v>
      </c>
      <c r="B8" s="8"/>
      <c r="C8" s="9"/>
      <c r="D8" s="9"/>
      <c r="E8" s="9"/>
      <c r="F8" s="9"/>
    </row>
    <row r="9" spans="1:7" ht="16" x14ac:dyDescent="0.15">
      <c r="A9" s="8" t="s">
        <v>220</v>
      </c>
      <c r="B9" s="9" t="s">
        <v>236</v>
      </c>
      <c r="C9" s="9"/>
      <c r="D9" s="8" t="s">
        <v>8</v>
      </c>
      <c r="E9" s="9"/>
      <c r="F9" s="9"/>
    </row>
    <row r="10" spans="1:7" ht="16" x14ac:dyDescent="0.15">
      <c r="A10" s="7" t="s">
        <v>218</v>
      </c>
      <c r="B10" s="7"/>
      <c r="C10" s="7"/>
      <c r="D10" s="7"/>
      <c r="E10" s="7"/>
      <c r="F10" s="7"/>
    </row>
    <row r="11" spans="1:7" ht="16" x14ac:dyDescent="0.2">
      <c r="A11" s="8" t="s">
        <v>219</v>
      </c>
      <c r="B11" s="115"/>
      <c r="C11" s="115"/>
      <c r="D11" s="115"/>
      <c r="E11" s="115"/>
      <c r="F11" s="115"/>
    </row>
    <row r="12" spans="1:7" ht="16" x14ac:dyDescent="0.2">
      <c r="A12" s="2" t="s">
        <v>11</v>
      </c>
      <c r="B12" s="8"/>
      <c r="C12" s="9"/>
      <c r="D12" s="9"/>
      <c r="E12" s="9"/>
      <c r="F12" s="9"/>
    </row>
    <row r="13" spans="1:7" ht="16" x14ac:dyDescent="0.15">
      <c r="A13" s="8" t="s">
        <v>222</v>
      </c>
      <c r="B13" s="8"/>
      <c r="C13" s="9"/>
      <c r="D13" s="8" t="s">
        <v>8</v>
      </c>
      <c r="E13" s="9"/>
      <c r="F13" s="9"/>
    </row>
    <row r="14" spans="1:7" ht="42" customHeight="1" x14ac:dyDescent="0.15">
      <c r="A14" s="140" t="s">
        <v>251</v>
      </c>
      <c r="B14" s="140"/>
      <c r="C14" s="140"/>
      <c r="D14" s="140"/>
      <c r="E14" s="140"/>
      <c r="F14" s="140"/>
    </row>
    <row r="15" spans="1:7" ht="34" x14ac:dyDescent="0.15">
      <c r="A15" s="38" t="s">
        <v>13</v>
      </c>
      <c r="B15" s="38" t="s">
        <v>193</v>
      </c>
      <c r="C15" s="38" t="s">
        <v>14</v>
      </c>
      <c r="D15" s="39" t="s">
        <v>15</v>
      </c>
      <c r="E15" s="73" t="s">
        <v>194</v>
      </c>
      <c r="F15" s="39" t="s">
        <v>195</v>
      </c>
    </row>
    <row r="16" spans="1:7" s="124" customFormat="1" ht="85" x14ac:dyDescent="0.15">
      <c r="A16" s="119">
        <v>1</v>
      </c>
      <c r="B16" s="132">
        <v>46359</v>
      </c>
      <c r="C16" s="120" t="s">
        <v>242</v>
      </c>
      <c r="D16" s="121" t="s">
        <v>19</v>
      </c>
      <c r="E16" s="122">
        <v>111.6</v>
      </c>
      <c r="F16" s="119" t="s">
        <v>225</v>
      </c>
      <c r="G16" s="123"/>
    </row>
    <row r="17" spans="1:7" s="124" customFormat="1" ht="85" x14ac:dyDescent="0.15">
      <c r="A17" s="119">
        <v>2</v>
      </c>
      <c r="B17" s="132">
        <v>46359</v>
      </c>
      <c r="C17" s="120" t="s">
        <v>242</v>
      </c>
      <c r="D17" s="121" t="s">
        <v>19</v>
      </c>
      <c r="E17" s="122">
        <v>104.4</v>
      </c>
      <c r="F17" s="119" t="s">
        <v>224</v>
      </c>
      <c r="G17" s="123"/>
    </row>
    <row r="18" spans="1:7" s="124" customFormat="1" ht="85" x14ac:dyDescent="0.15">
      <c r="A18" s="119">
        <v>3</v>
      </c>
      <c r="B18" s="132">
        <v>46359</v>
      </c>
      <c r="C18" s="120" t="s">
        <v>242</v>
      </c>
      <c r="D18" s="121" t="s">
        <v>19</v>
      </c>
      <c r="E18" s="122">
        <v>120.82</v>
      </c>
      <c r="F18" s="119" t="s">
        <v>223</v>
      </c>
      <c r="G18" s="123"/>
    </row>
    <row r="19" spans="1:7" s="124" customFormat="1" ht="85" x14ac:dyDescent="0.15">
      <c r="A19" s="119">
        <v>4</v>
      </c>
      <c r="B19" s="132">
        <v>46359</v>
      </c>
      <c r="C19" s="120" t="s">
        <v>242</v>
      </c>
      <c r="D19" s="121" t="s">
        <v>19</v>
      </c>
      <c r="E19" s="122">
        <v>104.34</v>
      </c>
      <c r="F19" s="119" t="s">
        <v>227</v>
      </c>
      <c r="G19" s="123"/>
    </row>
    <row r="20" spans="1:7" s="124" customFormat="1" ht="85" x14ac:dyDescent="0.15">
      <c r="A20" s="119">
        <v>5</v>
      </c>
      <c r="B20" s="132">
        <v>46359</v>
      </c>
      <c r="C20" s="120" t="s">
        <v>242</v>
      </c>
      <c r="D20" s="121" t="s">
        <v>19</v>
      </c>
      <c r="E20" s="122">
        <v>75.349999999999994</v>
      </c>
      <c r="F20" s="119" t="s">
        <v>230</v>
      </c>
      <c r="G20" s="123"/>
    </row>
    <row r="21" spans="1:7" s="124" customFormat="1" ht="85" x14ac:dyDescent="0.15">
      <c r="A21" s="119">
        <v>6</v>
      </c>
      <c r="B21" s="132">
        <v>46359</v>
      </c>
      <c r="C21" s="120" t="s">
        <v>242</v>
      </c>
      <c r="D21" s="121" t="s">
        <v>19</v>
      </c>
      <c r="E21" s="122">
        <v>75</v>
      </c>
      <c r="F21" s="119" t="s">
        <v>231</v>
      </c>
      <c r="G21" s="123"/>
    </row>
    <row r="22" spans="1:7" s="124" customFormat="1" ht="85" x14ac:dyDescent="0.15">
      <c r="A22" s="119">
        <v>7</v>
      </c>
      <c r="B22" s="132">
        <v>46359</v>
      </c>
      <c r="C22" s="120" t="s">
        <v>242</v>
      </c>
      <c r="D22" s="121" t="s">
        <v>19</v>
      </c>
      <c r="E22" s="122">
        <v>75.349999999999994</v>
      </c>
      <c r="F22" s="119" t="s">
        <v>229</v>
      </c>
      <c r="G22" s="123"/>
    </row>
    <row r="23" spans="1:7" s="124" customFormat="1" ht="85" x14ac:dyDescent="0.15">
      <c r="A23" s="119">
        <v>8</v>
      </c>
      <c r="B23" s="132">
        <v>46359</v>
      </c>
      <c r="C23" s="120" t="s">
        <v>242</v>
      </c>
      <c r="D23" s="121" t="s">
        <v>19</v>
      </c>
      <c r="E23" s="122">
        <v>102</v>
      </c>
      <c r="F23" s="119" t="s">
        <v>226</v>
      </c>
      <c r="G23" s="123"/>
    </row>
    <row r="24" spans="1:7" s="124" customFormat="1" ht="85" x14ac:dyDescent="0.15">
      <c r="A24" s="119">
        <v>9</v>
      </c>
      <c r="B24" s="132">
        <v>46359</v>
      </c>
      <c r="C24" s="120" t="s">
        <v>242</v>
      </c>
      <c r="D24" s="121" t="s">
        <v>19</v>
      </c>
      <c r="E24" s="122">
        <v>75.349999999999994</v>
      </c>
      <c r="F24" s="119" t="s">
        <v>243</v>
      </c>
      <c r="G24" s="123"/>
    </row>
    <row r="25" spans="1:7" s="124" customFormat="1" ht="85" x14ac:dyDescent="0.15">
      <c r="A25" s="119">
        <v>10</v>
      </c>
      <c r="B25" s="132">
        <v>46359</v>
      </c>
      <c r="C25" s="120" t="s">
        <v>242</v>
      </c>
      <c r="D25" s="121" t="s">
        <v>19</v>
      </c>
      <c r="E25" s="122">
        <v>76</v>
      </c>
      <c r="F25" s="119" t="s">
        <v>244</v>
      </c>
      <c r="G25" s="123"/>
    </row>
    <row r="26" spans="1:7" s="124" customFormat="1" ht="85" x14ac:dyDescent="0.15">
      <c r="A26" s="119">
        <v>11</v>
      </c>
      <c r="B26" s="132" t="s">
        <v>245</v>
      </c>
      <c r="C26" s="120" t="s">
        <v>242</v>
      </c>
      <c r="D26" s="121" t="s">
        <v>19</v>
      </c>
      <c r="E26" s="122">
        <v>103.56</v>
      </c>
      <c r="F26" s="119" t="s">
        <v>223</v>
      </c>
      <c r="G26" s="123"/>
    </row>
    <row r="27" spans="1:7" s="124" customFormat="1" ht="85" x14ac:dyDescent="0.15">
      <c r="A27" s="119">
        <v>12</v>
      </c>
      <c r="B27" s="132" t="s">
        <v>245</v>
      </c>
      <c r="C27" s="120" t="s">
        <v>242</v>
      </c>
      <c r="D27" s="121" t="s">
        <v>19</v>
      </c>
      <c r="E27" s="122">
        <v>117.63</v>
      </c>
      <c r="F27" s="119" t="s">
        <v>224</v>
      </c>
      <c r="G27" s="123"/>
    </row>
    <row r="28" spans="1:7" s="124" customFormat="1" ht="85" x14ac:dyDescent="0.15">
      <c r="A28" s="119">
        <v>13</v>
      </c>
      <c r="B28" s="132" t="s">
        <v>245</v>
      </c>
      <c r="C28" s="120" t="s">
        <v>242</v>
      </c>
      <c r="D28" s="121" t="s">
        <v>19</v>
      </c>
      <c r="E28" s="122">
        <v>111.6</v>
      </c>
      <c r="F28" s="119" t="s">
        <v>225</v>
      </c>
      <c r="G28" s="123"/>
    </row>
    <row r="29" spans="1:7" s="124" customFormat="1" ht="85" x14ac:dyDescent="0.15">
      <c r="A29" s="119">
        <v>14</v>
      </c>
      <c r="B29" s="132" t="s">
        <v>245</v>
      </c>
      <c r="C29" s="120" t="s">
        <v>242</v>
      </c>
      <c r="D29" s="121" t="s">
        <v>19</v>
      </c>
      <c r="E29" s="122">
        <v>102</v>
      </c>
      <c r="F29" s="119" t="s">
        <v>226</v>
      </c>
      <c r="G29" s="123"/>
    </row>
    <row r="30" spans="1:7" s="124" customFormat="1" ht="85" x14ac:dyDescent="0.15">
      <c r="A30" s="119">
        <v>15</v>
      </c>
      <c r="B30" s="132" t="s">
        <v>245</v>
      </c>
      <c r="C30" s="120" t="s">
        <v>242</v>
      </c>
      <c r="D30" s="121" t="s">
        <v>19</v>
      </c>
      <c r="E30" s="122">
        <v>104.34</v>
      </c>
      <c r="F30" s="119" t="s">
        <v>227</v>
      </c>
      <c r="G30" s="123"/>
    </row>
    <row r="31" spans="1:7" s="124" customFormat="1" ht="85" x14ac:dyDescent="0.15">
      <c r="A31" s="119">
        <v>16</v>
      </c>
      <c r="B31" s="132" t="s">
        <v>245</v>
      </c>
      <c r="C31" s="120" t="s">
        <v>242</v>
      </c>
      <c r="D31" s="121" t="s">
        <v>19</v>
      </c>
      <c r="E31" s="122">
        <v>30.4</v>
      </c>
      <c r="F31" s="119" t="s">
        <v>244</v>
      </c>
      <c r="G31" s="123"/>
    </row>
    <row r="32" spans="1:7" s="124" customFormat="1" ht="85" x14ac:dyDescent="0.15">
      <c r="A32" s="119">
        <v>17</v>
      </c>
      <c r="B32" s="132" t="s">
        <v>245</v>
      </c>
      <c r="C32" s="120" t="s">
        <v>242</v>
      </c>
      <c r="D32" s="121" t="s">
        <v>19</v>
      </c>
      <c r="E32" s="122">
        <v>15</v>
      </c>
      <c r="F32" s="119" t="s">
        <v>244</v>
      </c>
      <c r="G32" s="123"/>
    </row>
    <row r="33" spans="1:7" s="124" customFormat="1" ht="85" x14ac:dyDescent="0.15">
      <c r="A33" s="119">
        <v>18</v>
      </c>
      <c r="B33" s="132" t="s">
        <v>245</v>
      </c>
      <c r="C33" s="120" t="s">
        <v>242</v>
      </c>
      <c r="D33" s="121" t="s">
        <v>19</v>
      </c>
      <c r="E33" s="122">
        <v>15</v>
      </c>
      <c r="F33" s="119" t="s">
        <v>229</v>
      </c>
      <c r="G33" s="123"/>
    </row>
    <row r="34" spans="1:7" s="124" customFormat="1" ht="85" x14ac:dyDescent="0.15">
      <c r="A34" s="119">
        <v>19</v>
      </c>
      <c r="B34" s="132" t="s">
        <v>245</v>
      </c>
      <c r="C34" s="120" t="s">
        <v>242</v>
      </c>
      <c r="D34" s="121" t="s">
        <v>19</v>
      </c>
      <c r="E34" s="122">
        <v>15</v>
      </c>
      <c r="F34" s="119" t="s">
        <v>230</v>
      </c>
      <c r="G34" s="123"/>
    </row>
    <row r="35" spans="1:7" s="124" customFormat="1" ht="85" x14ac:dyDescent="0.15">
      <c r="A35" s="119">
        <v>20</v>
      </c>
      <c r="B35" s="132" t="s">
        <v>245</v>
      </c>
      <c r="C35" s="120" t="s">
        <v>242</v>
      </c>
      <c r="D35" s="121" t="s">
        <v>19</v>
      </c>
      <c r="E35" s="122">
        <v>30</v>
      </c>
      <c r="F35" s="119" t="s">
        <v>231</v>
      </c>
      <c r="G35" s="123"/>
    </row>
    <row r="36" spans="1:7" s="124" customFormat="1" ht="85" x14ac:dyDescent="0.15">
      <c r="A36" s="119">
        <v>21</v>
      </c>
      <c r="B36" s="132" t="s">
        <v>245</v>
      </c>
      <c r="C36" s="120" t="s">
        <v>242</v>
      </c>
      <c r="D36" s="121" t="s">
        <v>19</v>
      </c>
      <c r="E36" s="122">
        <v>30.14</v>
      </c>
      <c r="F36" s="119" t="s">
        <v>243</v>
      </c>
      <c r="G36" s="123"/>
    </row>
    <row r="37" spans="1:7" s="124" customFormat="1" ht="85" x14ac:dyDescent="0.15">
      <c r="A37" s="119">
        <v>22</v>
      </c>
      <c r="B37" s="132" t="s">
        <v>245</v>
      </c>
      <c r="C37" s="120" t="s">
        <v>242</v>
      </c>
      <c r="D37" s="121" t="s">
        <v>19</v>
      </c>
      <c r="E37" s="122">
        <v>30.14</v>
      </c>
      <c r="F37" s="119" t="s">
        <v>230</v>
      </c>
      <c r="G37" s="123"/>
    </row>
    <row r="38" spans="1:7" s="124" customFormat="1" ht="85" x14ac:dyDescent="0.15">
      <c r="A38" s="119">
        <v>23</v>
      </c>
      <c r="B38" s="132" t="s">
        <v>245</v>
      </c>
      <c r="C38" s="120" t="s">
        <v>242</v>
      </c>
      <c r="D38" s="121" t="s">
        <v>19</v>
      </c>
      <c r="E38" s="122">
        <v>30</v>
      </c>
      <c r="F38" s="119" t="s">
        <v>228</v>
      </c>
      <c r="G38" s="123"/>
    </row>
    <row r="39" spans="1:7" s="124" customFormat="1" ht="85" x14ac:dyDescent="0.15">
      <c r="A39" s="119">
        <v>24</v>
      </c>
      <c r="B39" s="132" t="s">
        <v>245</v>
      </c>
      <c r="C39" s="120" t="s">
        <v>242</v>
      </c>
      <c r="D39" s="121" t="s">
        <v>19</v>
      </c>
      <c r="E39" s="122">
        <v>30.14</v>
      </c>
      <c r="F39" s="119" t="s">
        <v>229</v>
      </c>
      <c r="G39" s="123"/>
    </row>
    <row r="40" spans="1:7" s="124" customFormat="1" ht="85" x14ac:dyDescent="0.15">
      <c r="A40" s="119">
        <v>25</v>
      </c>
      <c r="B40" s="132" t="s">
        <v>245</v>
      </c>
      <c r="C40" s="120" t="s">
        <v>242</v>
      </c>
      <c r="D40" s="121" t="s">
        <v>19</v>
      </c>
      <c r="E40" s="122">
        <v>15</v>
      </c>
      <c r="F40" s="119" t="s">
        <v>231</v>
      </c>
      <c r="G40" s="123"/>
    </row>
    <row r="41" spans="1:7" s="124" customFormat="1" ht="85" x14ac:dyDescent="0.15">
      <c r="A41" s="119">
        <v>26</v>
      </c>
      <c r="B41" s="132" t="s">
        <v>246</v>
      </c>
      <c r="C41" s="120" t="s">
        <v>242</v>
      </c>
      <c r="D41" s="121" t="s">
        <v>19</v>
      </c>
      <c r="E41" s="122">
        <v>104.34</v>
      </c>
      <c r="F41" s="119" t="s">
        <v>248</v>
      </c>
      <c r="G41" s="123"/>
    </row>
    <row r="42" spans="1:7" s="124" customFormat="1" ht="85" x14ac:dyDescent="0.15">
      <c r="A42" s="119">
        <v>27</v>
      </c>
      <c r="B42" s="132" t="s">
        <v>246</v>
      </c>
      <c r="C42" s="120" t="s">
        <v>242</v>
      </c>
      <c r="D42" s="121" t="s">
        <v>19</v>
      </c>
      <c r="E42" s="122">
        <v>104.4</v>
      </c>
      <c r="F42" s="119" t="s">
        <v>247</v>
      </c>
      <c r="G42" s="123"/>
    </row>
    <row r="43" spans="1:7" s="124" customFormat="1" ht="85" x14ac:dyDescent="0.15">
      <c r="A43" s="119">
        <v>28</v>
      </c>
      <c r="B43" s="132" t="s">
        <v>246</v>
      </c>
      <c r="C43" s="120" t="s">
        <v>242</v>
      </c>
      <c r="D43" s="121" t="s">
        <v>19</v>
      </c>
      <c r="E43" s="122">
        <v>111.6</v>
      </c>
      <c r="F43" s="119" t="s">
        <v>225</v>
      </c>
      <c r="G43" s="123"/>
    </row>
    <row r="44" spans="1:7" s="124" customFormat="1" ht="85" x14ac:dyDescent="0.15">
      <c r="A44" s="119">
        <v>29</v>
      </c>
      <c r="B44" s="132" t="s">
        <v>246</v>
      </c>
      <c r="C44" s="120" t="s">
        <v>242</v>
      </c>
      <c r="D44" s="121" t="s">
        <v>19</v>
      </c>
      <c r="E44" s="122">
        <v>119</v>
      </c>
      <c r="F44" s="119" t="s">
        <v>226</v>
      </c>
      <c r="G44" s="123"/>
    </row>
    <row r="45" spans="1:7" s="124" customFormat="1" ht="85" x14ac:dyDescent="0.15">
      <c r="A45" s="119">
        <v>30</v>
      </c>
      <c r="B45" s="132" t="s">
        <v>246</v>
      </c>
      <c r="C45" s="120" t="s">
        <v>242</v>
      </c>
      <c r="D45" s="121" t="s">
        <v>19</v>
      </c>
      <c r="E45" s="122">
        <v>103.56</v>
      </c>
      <c r="F45" s="119" t="s">
        <v>223</v>
      </c>
      <c r="G45" s="123"/>
    </row>
    <row r="46" spans="1:7" s="124" customFormat="1" ht="85" x14ac:dyDescent="0.15">
      <c r="A46" s="119">
        <v>31</v>
      </c>
      <c r="B46" s="132" t="s">
        <v>246</v>
      </c>
      <c r="C46" s="120" t="s">
        <v>242</v>
      </c>
      <c r="D46" s="121" t="s">
        <v>19</v>
      </c>
      <c r="E46" s="122">
        <v>30.14</v>
      </c>
      <c r="F46" s="119" t="s">
        <v>230</v>
      </c>
      <c r="G46" s="123"/>
    </row>
    <row r="47" spans="1:7" s="124" customFormat="1" ht="85" x14ac:dyDescent="0.15">
      <c r="A47" s="119">
        <v>32</v>
      </c>
      <c r="B47" s="132" t="s">
        <v>246</v>
      </c>
      <c r="C47" s="120" t="s">
        <v>242</v>
      </c>
      <c r="D47" s="121" t="s">
        <v>19</v>
      </c>
      <c r="E47" s="122">
        <v>15</v>
      </c>
      <c r="F47" s="119" t="s">
        <v>228</v>
      </c>
      <c r="G47" s="123"/>
    </row>
    <row r="48" spans="1:7" s="124" customFormat="1" ht="85" x14ac:dyDescent="0.15">
      <c r="A48" s="119">
        <v>33</v>
      </c>
      <c r="B48" s="132" t="s">
        <v>246</v>
      </c>
      <c r="C48" s="120" t="s">
        <v>242</v>
      </c>
      <c r="D48" s="121" t="s">
        <v>19</v>
      </c>
      <c r="E48" s="122">
        <v>15.07</v>
      </c>
      <c r="F48" s="119" t="s">
        <v>229</v>
      </c>
      <c r="G48" s="123"/>
    </row>
    <row r="49" spans="1:8" s="124" customFormat="1" ht="85" x14ac:dyDescent="0.15">
      <c r="A49" s="119">
        <v>34</v>
      </c>
      <c r="B49" s="132" t="s">
        <v>246</v>
      </c>
      <c r="C49" s="120" t="s">
        <v>242</v>
      </c>
      <c r="D49" s="121" t="s">
        <v>19</v>
      </c>
      <c r="E49" s="122">
        <v>15</v>
      </c>
      <c r="F49" s="119" t="s">
        <v>231</v>
      </c>
      <c r="G49" s="123"/>
    </row>
    <row r="50" spans="1:8" s="124" customFormat="1" ht="85" x14ac:dyDescent="0.15">
      <c r="A50" s="119">
        <v>35</v>
      </c>
      <c r="B50" s="132" t="s">
        <v>246</v>
      </c>
      <c r="C50" s="120" t="s">
        <v>242</v>
      </c>
      <c r="D50" s="121" t="s">
        <v>19</v>
      </c>
      <c r="E50" s="122">
        <v>30.14</v>
      </c>
      <c r="F50" s="119" t="s">
        <v>243</v>
      </c>
      <c r="G50" s="123"/>
    </row>
    <row r="51" spans="1:8" s="124" customFormat="1" ht="85" x14ac:dyDescent="0.15">
      <c r="A51" s="119">
        <v>36</v>
      </c>
      <c r="B51" s="132" t="s">
        <v>249</v>
      </c>
      <c r="C51" s="120" t="s">
        <v>242</v>
      </c>
      <c r="D51" s="121" t="s">
        <v>19</v>
      </c>
      <c r="E51" s="122">
        <v>121.8</v>
      </c>
      <c r="F51" s="119" t="s">
        <v>224</v>
      </c>
      <c r="G51" s="123"/>
    </row>
    <row r="52" spans="1:8" s="124" customFormat="1" ht="85" x14ac:dyDescent="0.15">
      <c r="A52" s="119">
        <v>37</v>
      </c>
      <c r="B52" s="132" t="s">
        <v>249</v>
      </c>
      <c r="C52" s="120" t="s">
        <v>242</v>
      </c>
      <c r="D52" s="121" t="s">
        <v>19</v>
      </c>
      <c r="E52" s="122">
        <v>103.56</v>
      </c>
      <c r="F52" s="119" t="s">
        <v>223</v>
      </c>
      <c r="G52" s="123"/>
    </row>
    <row r="53" spans="1:8" s="124" customFormat="1" ht="85" x14ac:dyDescent="0.15">
      <c r="A53" s="119">
        <v>38</v>
      </c>
      <c r="B53" s="132" t="s">
        <v>249</v>
      </c>
      <c r="C53" s="120" t="s">
        <v>242</v>
      </c>
      <c r="D53" s="121" t="s">
        <v>19</v>
      </c>
      <c r="E53" s="122">
        <v>121.73</v>
      </c>
      <c r="F53" s="119" t="s">
        <v>227</v>
      </c>
      <c r="G53" s="123"/>
    </row>
    <row r="54" spans="1:8" s="124" customFormat="1" ht="85" x14ac:dyDescent="0.15">
      <c r="A54" s="119">
        <v>39</v>
      </c>
      <c r="B54" s="132" t="s">
        <v>249</v>
      </c>
      <c r="C54" s="120" t="s">
        <v>242</v>
      </c>
      <c r="D54" s="121" t="s">
        <v>19</v>
      </c>
      <c r="E54" s="122">
        <v>111.6</v>
      </c>
      <c r="F54" s="119" t="s">
        <v>225</v>
      </c>
      <c r="G54" s="123"/>
    </row>
    <row r="55" spans="1:8" s="124" customFormat="1" ht="85" x14ac:dyDescent="0.15">
      <c r="A55" s="119">
        <v>40</v>
      </c>
      <c r="B55" s="132" t="s">
        <v>249</v>
      </c>
      <c r="C55" s="120" t="s">
        <v>242</v>
      </c>
      <c r="D55" s="121" t="s">
        <v>19</v>
      </c>
      <c r="E55" s="122">
        <v>75</v>
      </c>
      <c r="F55" s="119" t="s">
        <v>228</v>
      </c>
      <c r="G55" s="123"/>
    </row>
    <row r="56" spans="1:8" s="124" customFormat="1" ht="85" x14ac:dyDescent="0.15">
      <c r="A56" s="119">
        <v>41</v>
      </c>
      <c r="B56" s="132" t="s">
        <v>249</v>
      </c>
      <c r="C56" s="120" t="s">
        <v>242</v>
      </c>
      <c r="D56" s="121" t="s">
        <v>19</v>
      </c>
      <c r="E56" s="122">
        <v>76</v>
      </c>
      <c r="F56" s="119" t="s">
        <v>244</v>
      </c>
      <c r="G56" s="123"/>
    </row>
    <row r="57" spans="1:8" s="124" customFormat="1" ht="85" x14ac:dyDescent="0.15">
      <c r="A57" s="119">
        <v>42</v>
      </c>
      <c r="B57" s="132" t="s">
        <v>249</v>
      </c>
      <c r="C57" s="120" t="s">
        <v>242</v>
      </c>
      <c r="D57" s="121" t="s">
        <v>19</v>
      </c>
      <c r="E57" s="122">
        <v>75</v>
      </c>
      <c r="F57" s="119" t="s">
        <v>250</v>
      </c>
      <c r="G57" s="123"/>
    </row>
    <row r="58" spans="1:8" s="124" customFormat="1" ht="85" x14ac:dyDescent="0.15">
      <c r="A58" s="119">
        <v>43</v>
      </c>
      <c r="B58" s="132" t="s">
        <v>249</v>
      </c>
      <c r="C58" s="120" t="s">
        <v>242</v>
      </c>
      <c r="D58" s="121" t="s">
        <v>19</v>
      </c>
      <c r="E58" s="122">
        <v>75.349999999999994</v>
      </c>
      <c r="F58" s="119" t="s">
        <v>229</v>
      </c>
      <c r="G58" s="123"/>
    </row>
    <row r="59" spans="1:8" s="124" customFormat="1" ht="85" x14ac:dyDescent="0.15">
      <c r="A59" s="119">
        <v>44</v>
      </c>
      <c r="B59" s="132" t="s">
        <v>249</v>
      </c>
      <c r="C59" s="120" t="s">
        <v>242</v>
      </c>
      <c r="D59" s="121" t="s">
        <v>19</v>
      </c>
      <c r="E59" s="122">
        <v>90.42</v>
      </c>
      <c r="F59" s="119" t="s">
        <v>243</v>
      </c>
      <c r="G59" s="123"/>
    </row>
    <row r="60" spans="1:8" s="131" customFormat="1" ht="17" customHeight="1" x14ac:dyDescent="0.15">
      <c r="A60" s="125"/>
      <c r="B60" s="126" t="s">
        <v>198</v>
      </c>
      <c r="C60" s="127"/>
      <c r="D60" s="128"/>
      <c r="E60" s="129">
        <f>SUM(E16:E59)</f>
        <v>3198.87</v>
      </c>
      <c r="F60" s="125"/>
      <c r="G60" s="130"/>
    </row>
    <row r="61" spans="1:8" x14ac:dyDescent="0.15">
      <c r="A61" s="143"/>
      <c r="B61" s="143"/>
      <c r="C61" s="143"/>
      <c r="D61" s="143"/>
      <c r="E61" s="143"/>
      <c r="F61" s="143"/>
    </row>
    <row r="62" spans="1:8" ht="40" customHeight="1" x14ac:dyDescent="0.15">
      <c r="A62" s="134" t="s">
        <v>122</v>
      </c>
      <c r="B62" s="134"/>
      <c r="C62" s="134"/>
      <c r="D62" s="134"/>
      <c r="E62" s="134"/>
      <c r="F62" s="134"/>
      <c r="G62" s="82"/>
      <c r="H62" s="82"/>
    </row>
    <row r="63" spans="1:8" ht="21" customHeight="1" x14ac:dyDescent="0.15">
      <c r="A63" s="48" t="s">
        <v>24</v>
      </c>
      <c r="B63" s="49"/>
      <c r="C63" s="49"/>
      <c r="D63" s="49"/>
      <c r="E63" s="49"/>
      <c r="F63" s="50"/>
      <c r="G63" s="51"/>
      <c r="H63" s="51"/>
    </row>
    <row r="64" spans="1:8" ht="16" x14ac:dyDescent="0.15">
      <c r="A64" s="133" t="s">
        <v>25</v>
      </c>
      <c r="B64" s="133"/>
      <c r="C64" s="133"/>
      <c r="D64" s="52"/>
      <c r="E64" s="52" t="s">
        <v>26</v>
      </c>
      <c r="F64" s="52"/>
      <c r="H64" s="52"/>
    </row>
    <row r="65" spans="1:8" x14ac:dyDescent="0.15">
      <c r="A65" s="27"/>
      <c r="B65" s="27"/>
      <c r="C65" s="27"/>
      <c r="D65" s="27"/>
      <c r="E65" s="27"/>
      <c r="F65" s="27"/>
      <c r="G65" s="27"/>
      <c r="H65" s="27"/>
    </row>
  </sheetData>
  <mergeCells count="10">
    <mergeCell ref="A64:C64"/>
    <mergeCell ref="A62:F62"/>
    <mergeCell ref="A1:F1"/>
    <mergeCell ref="A2:C2"/>
    <mergeCell ref="A3:F3"/>
    <mergeCell ref="A4:F4"/>
    <mergeCell ref="A14:F14"/>
    <mergeCell ref="D2:F2"/>
    <mergeCell ref="A5:F5"/>
    <mergeCell ref="A61:F61"/>
  </mergeCells>
  <pageMargins left="0.7" right="0.7" top="0.75" bottom="0.75" header="0.3" footer="0.3"/>
  <pageSetup paperSize="9" scale="87" orientation="portrait" horizontalDpi="0" verticalDpi="0" copies="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63"/>
  <sheetViews>
    <sheetView topLeftCell="A43" workbookViewId="0">
      <selection activeCell="F59" sqref="F59"/>
    </sheetView>
  </sheetViews>
  <sheetFormatPr baseColWidth="10" defaultColWidth="9.3984375" defaultRowHeight="13" x14ac:dyDescent="0.15"/>
  <cols>
    <col min="1" max="1" width="7.796875" style="86" customWidth="1"/>
    <col min="2" max="2" width="18.19921875" style="86" customWidth="1"/>
    <col min="3" max="3" width="24.19921875" style="86" customWidth="1"/>
    <col min="4" max="4" width="16.796875" style="86" customWidth="1"/>
    <col min="5" max="5" width="14.796875" style="86" customWidth="1"/>
    <col min="6" max="7" width="17.19921875" style="86" customWidth="1"/>
    <col min="8" max="8" width="7" style="86" customWidth="1"/>
    <col min="9" max="16384" width="9.3984375" style="86"/>
  </cols>
  <sheetData>
    <row r="1" spans="1:7" ht="25.5" customHeight="1" x14ac:dyDescent="0.15">
      <c r="A1" s="152" t="s">
        <v>27</v>
      </c>
      <c r="B1" s="152"/>
      <c r="C1" s="152"/>
      <c r="D1" s="152"/>
      <c r="E1" s="152"/>
      <c r="F1" s="152"/>
      <c r="G1" s="152"/>
    </row>
    <row r="2" spans="1:7" ht="17" customHeight="1" x14ac:dyDescent="0.15">
      <c r="A2" s="153"/>
      <c r="B2" s="153"/>
      <c r="C2" s="153"/>
      <c r="D2" s="87"/>
      <c r="E2" s="154" t="s">
        <v>201</v>
      </c>
      <c r="F2" s="154"/>
      <c r="G2" s="154"/>
    </row>
    <row r="3" spans="1:7" ht="20" customHeight="1" x14ac:dyDescent="0.15">
      <c r="A3" s="155" t="s">
        <v>123</v>
      </c>
      <c r="B3" s="155"/>
      <c r="C3" s="155"/>
      <c r="D3" s="155"/>
      <c r="E3" s="155"/>
      <c r="F3" s="155"/>
      <c r="G3" s="155"/>
    </row>
    <row r="4" spans="1:7" ht="47.25" customHeight="1" x14ac:dyDescent="0.15">
      <c r="A4" s="156" t="str">
        <f>'Bến Cống Thống - Đồ Sơn'!A4:F4</f>
        <v>Căn cứ vào hợp đồng số 103/2026/HĐNT/SPLUS-ĐS ký ngày 01 tháng 03 năm 2026 về việc thuê vận chuyển giữa CÔNG TY CỔ PHẦN KIẾN TRÚC VÀ ĐẦU TƯ XÂY DỰNG S - PLUS với CÔNG TY TNHH XÂY DỰNG ĐỊNH SƠN</v>
      </c>
      <c r="B4" s="156"/>
      <c r="C4" s="156"/>
      <c r="D4" s="156"/>
      <c r="E4" s="156"/>
      <c r="F4" s="156"/>
      <c r="G4" s="156"/>
    </row>
    <row r="5" spans="1:7" ht="9" customHeight="1" x14ac:dyDescent="0.2">
      <c r="A5" s="88"/>
      <c r="B5" s="88"/>
      <c r="C5" s="88"/>
      <c r="D5" s="88"/>
      <c r="E5" s="88"/>
      <c r="F5" s="89"/>
      <c r="G5" s="89"/>
    </row>
    <row r="6" spans="1:7" ht="15" customHeight="1" x14ac:dyDescent="0.15">
      <c r="A6" s="7" t="s">
        <v>4</v>
      </c>
      <c r="B6" s="7"/>
      <c r="C6" s="7"/>
      <c r="D6" s="7"/>
      <c r="E6" s="7"/>
      <c r="F6" s="7"/>
      <c r="G6" s="89"/>
    </row>
    <row r="7" spans="1:7" ht="15" customHeight="1" x14ac:dyDescent="0.15">
      <c r="A7" s="8" t="s">
        <v>5</v>
      </c>
      <c r="B7" s="9"/>
      <c r="C7" s="9"/>
      <c r="D7" s="9"/>
      <c r="E7" s="9"/>
      <c r="F7" s="9"/>
      <c r="G7" s="89"/>
    </row>
    <row r="8" spans="1:7" ht="15" customHeight="1" x14ac:dyDescent="0.2">
      <c r="A8" s="2" t="s">
        <v>6</v>
      </c>
      <c r="B8" s="8"/>
      <c r="C8" s="9"/>
      <c r="D8" s="9"/>
      <c r="E8" s="9"/>
      <c r="F8" s="9"/>
      <c r="G8" s="90"/>
    </row>
    <row r="9" spans="1:7" ht="15" customHeight="1" x14ac:dyDescent="0.15">
      <c r="A9" s="8" t="s">
        <v>7</v>
      </c>
      <c r="B9" s="8"/>
      <c r="C9" s="9"/>
      <c r="D9" s="8" t="s">
        <v>8</v>
      </c>
      <c r="E9" s="9"/>
      <c r="F9" s="9"/>
      <c r="G9" s="89"/>
    </row>
    <row r="10" spans="1:7" ht="15" customHeight="1" x14ac:dyDescent="0.15">
      <c r="A10" s="7" t="s">
        <v>213</v>
      </c>
      <c r="B10" s="7"/>
      <c r="C10" s="7"/>
      <c r="D10" s="7"/>
      <c r="E10" s="7"/>
      <c r="F10" s="7"/>
      <c r="G10" s="90"/>
    </row>
    <row r="11" spans="1:7" ht="15" customHeight="1" x14ac:dyDescent="0.2">
      <c r="A11" s="8" t="s">
        <v>214</v>
      </c>
      <c r="B11" s="10"/>
      <c r="C11" s="10"/>
      <c r="D11" s="10"/>
      <c r="E11" s="10"/>
      <c r="F11" s="10"/>
      <c r="G11" s="89"/>
    </row>
    <row r="12" spans="1:7" ht="15" customHeight="1" x14ac:dyDescent="0.2">
      <c r="A12" s="2" t="s">
        <v>215</v>
      </c>
      <c r="B12" s="8"/>
      <c r="C12" s="9"/>
      <c r="D12" s="9"/>
      <c r="E12" s="9"/>
      <c r="F12" s="9"/>
      <c r="G12" s="90"/>
    </row>
    <row r="13" spans="1:7" ht="15" customHeight="1" x14ac:dyDescent="0.15">
      <c r="A13" s="8" t="s">
        <v>216</v>
      </c>
      <c r="B13" s="8"/>
      <c r="C13" s="9"/>
      <c r="D13" s="8" t="s">
        <v>8</v>
      </c>
      <c r="E13" s="9"/>
      <c r="F13" s="9"/>
      <c r="G13" s="90"/>
    </row>
    <row r="14" spans="1:7" ht="36.75" customHeight="1" x14ac:dyDescent="0.15">
      <c r="A14" s="140" t="s">
        <v>203</v>
      </c>
      <c r="B14" s="140"/>
      <c r="C14" s="140"/>
      <c r="D14" s="140"/>
      <c r="E14" s="140"/>
      <c r="F14" s="140"/>
      <c r="G14" s="140"/>
    </row>
    <row r="15" spans="1:7" ht="46.25" customHeight="1" x14ac:dyDescent="0.15">
      <c r="A15" s="91" t="s">
        <v>13</v>
      </c>
      <c r="B15" s="91" t="s">
        <v>30</v>
      </c>
      <c r="C15" s="91" t="s">
        <v>31</v>
      </c>
      <c r="D15" s="92" t="s">
        <v>34</v>
      </c>
      <c r="E15" s="92" t="s">
        <v>35</v>
      </c>
      <c r="F15" s="92" t="s">
        <v>36</v>
      </c>
      <c r="G15" s="91" t="s">
        <v>37</v>
      </c>
    </row>
    <row r="16" spans="1:7" ht="17" customHeight="1" x14ac:dyDescent="0.15">
      <c r="A16" s="93">
        <v>1</v>
      </c>
      <c r="B16" s="94">
        <v>45975</v>
      </c>
      <c r="C16" s="95" t="s">
        <v>141</v>
      </c>
      <c r="D16" s="96">
        <v>10.86</v>
      </c>
      <c r="E16" s="93">
        <v>0</v>
      </c>
      <c r="F16" s="96">
        <v>10.86</v>
      </c>
      <c r="G16" s="157" t="s">
        <v>41</v>
      </c>
    </row>
    <row r="17" spans="1:7" ht="17" customHeight="1" x14ac:dyDescent="0.15">
      <c r="A17" s="93">
        <v>2</v>
      </c>
      <c r="B17" s="94">
        <v>45975</v>
      </c>
      <c r="C17" s="95" t="s">
        <v>141</v>
      </c>
      <c r="D17" s="96">
        <v>10.86</v>
      </c>
      <c r="E17" s="93">
        <v>0</v>
      </c>
      <c r="F17" s="96">
        <v>10.86</v>
      </c>
      <c r="G17" s="158"/>
    </row>
    <row r="18" spans="1:7" ht="17.75" customHeight="1" x14ac:dyDescent="0.15">
      <c r="A18" s="93">
        <v>3</v>
      </c>
      <c r="B18" s="94">
        <v>45975</v>
      </c>
      <c r="C18" s="95" t="s">
        <v>141</v>
      </c>
      <c r="D18" s="96">
        <v>10.86</v>
      </c>
      <c r="E18" s="93">
        <v>0</v>
      </c>
      <c r="F18" s="96">
        <v>10.86</v>
      </c>
      <c r="G18" s="158"/>
    </row>
    <row r="19" spans="1:7" ht="17.75" customHeight="1" x14ac:dyDescent="0.15">
      <c r="A19" s="93">
        <v>4</v>
      </c>
      <c r="B19" s="94">
        <v>45975</v>
      </c>
      <c r="C19" s="95" t="s">
        <v>144</v>
      </c>
      <c r="D19" s="96">
        <v>11.48</v>
      </c>
      <c r="E19" s="93">
        <v>0</v>
      </c>
      <c r="F19" s="96">
        <v>11.48</v>
      </c>
      <c r="G19" s="158"/>
    </row>
    <row r="20" spans="1:7" ht="17.75" customHeight="1" x14ac:dyDescent="0.15">
      <c r="A20" s="93">
        <v>5</v>
      </c>
      <c r="B20" s="94">
        <v>45975</v>
      </c>
      <c r="C20" s="95" t="s">
        <v>146</v>
      </c>
      <c r="D20" s="97">
        <v>11.8</v>
      </c>
      <c r="E20" s="93">
        <v>0</v>
      </c>
      <c r="F20" s="97">
        <v>11.8</v>
      </c>
      <c r="G20" s="158"/>
    </row>
    <row r="21" spans="1:7" ht="17.75" customHeight="1" x14ac:dyDescent="0.15">
      <c r="A21" s="93">
        <v>6</v>
      </c>
      <c r="B21" s="94">
        <v>45975</v>
      </c>
      <c r="C21" s="95" t="s">
        <v>139</v>
      </c>
      <c r="D21" s="96">
        <v>12.15</v>
      </c>
      <c r="E21" s="93">
        <v>0</v>
      </c>
      <c r="F21" s="96">
        <v>12.15</v>
      </c>
      <c r="G21" s="158"/>
    </row>
    <row r="22" spans="1:7" ht="17.75" customHeight="1" x14ac:dyDescent="0.15">
      <c r="A22" s="93">
        <v>7</v>
      </c>
      <c r="B22" s="94">
        <v>45975</v>
      </c>
      <c r="C22" s="95" t="s">
        <v>82</v>
      </c>
      <c r="D22" s="96">
        <v>11.74</v>
      </c>
      <c r="E22" s="93">
        <v>0</v>
      </c>
      <c r="F22" s="96">
        <v>11.74</v>
      </c>
      <c r="G22" s="158"/>
    </row>
    <row r="23" spans="1:7" ht="17.75" customHeight="1" x14ac:dyDescent="0.15">
      <c r="A23" s="93">
        <v>8</v>
      </c>
      <c r="B23" s="94">
        <v>45975</v>
      </c>
      <c r="C23" s="95" t="s">
        <v>70</v>
      </c>
      <c r="D23" s="96">
        <v>12.73</v>
      </c>
      <c r="E23" s="93">
        <v>0</v>
      </c>
      <c r="F23" s="96">
        <v>12.73</v>
      </c>
      <c r="G23" s="158"/>
    </row>
    <row r="24" spans="1:7" ht="17.75" customHeight="1" x14ac:dyDescent="0.15">
      <c r="A24" s="93">
        <v>9</v>
      </c>
      <c r="B24" s="94">
        <v>45975</v>
      </c>
      <c r="C24" s="95" t="s">
        <v>139</v>
      </c>
      <c r="D24" s="96">
        <v>12.15</v>
      </c>
      <c r="E24" s="93">
        <v>0</v>
      </c>
      <c r="F24" s="96">
        <v>12.15</v>
      </c>
      <c r="G24" s="158"/>
    </row>
    <row r="25" spans="1:7" ht="17.75" customHeight="1" x14ac:dyDescent="0.15">
      <c r="A25" s="93">
        <v>10</v>
      </c>
      <c r="B25" s="94">
        <v>45975</v>
      </c>
      <c r="C25" s="95" t="s">
        <v>144</v>
      </c>
      <c r="D25" s="96">
        <v>11.48</v>
      </c>
      <c r="E25" s="93">
        <v>0</v>
      </c>
      <c r="F25" s="96">
        <v>11.48</v>
      </c>
      <c r="G25" s="158"/>
    </row>
    <row r="26" spans="1:7" ht="17.75" customHeight="1" x14ac:dyDescent="0.15">
      <c r="A26" s="93">
        <v>11</v>
      </c>
      <c r="B26" s="94">
        <v>45975</v>
      </c>
      <c r="C26" s="95" t="s">
        <v>146</v>
      </c>
      <c r="D26" s="97">
        <v>11.8</v>
      </c>
      <c r="E26" s="93">
        <v>0</v>
      </c>
      <c r="F26" s="97">
        <v>11.8</v>
      </c>
      <c r="G26" s="158"/>
    </row>
    <row r="27" spans="1:7" ht="18" customHeight="1" x14ac:dyDescent="0.15">
      <c r="A27" s="93">
        <v>12</v>
      </c>
      <c r="B27" s="94">
        <v>45975</v>
      </c>
      <c r="C27" s="95" t="s">
        <v>139</v>
      </c>
      <c r="D27" s="96">
        <v>12.15</v>
      </c>
      <c r="E27" s="93">
        <v>0</v>
      </c>
      <c r="F27" s="96">
        <v>12.15</v>
      </c>
      <c r="G27" s="158"/>
    </row>
    <row r="28" spans="1:7" ht="17.75" customHeight="1" x14ac:dyDescent="0.15">
      <c r="A28" s="93">
        <v>13</v>
      </c>
      <c r="B28" s="94">
        <v>45975</v>
      </c>
      <c r="C28" s="95" t="s">
        <v>141</v>
      </c>
      <c r="D28" s="96">
        <v>10.86</v>
      </c>
      <c r="E28" s="93">
        <v>0</v>
      </c>
      <c r="F28" s="96">
        <v>10.86</v>
      </c>
      <c r="G28" s="158"/>
    </row>
    <row r="29" spans="1:7" ht="17.75" customHeight="1" x14ac:dyDescent="0.15">
      <c r="A29" s="93">
        <v>14</v>
      </c>
      <c r="B29" s="94">
        <v>45975</v>
      </c>
      <c r="C29" s="95" t="s">
        <v>146</v>
      </c>
      <c r="D29" s="97">
        <v>11.8</v>
      </c>
      <c r="E29" s="93">
        <v>0</v>
      </c>
      <c r="F29" s="97">
        <v>11.8</v>
      </c>
      <c r="G29" s="158"/>
    </row>
    <row r="30" spans="1:7" ht="17.75" customHeight="1" x14ac:dyDescent="0.15">
      <c r="A30" s="93">
        <v>15</v>
      </c>
      <c r="B30" s="94">
        <v>45975</v>
      </c>
      <c r="C30" s="95" t="s">
        <v>70</v>
      </c>
      <c r="D30" s="96">
        <v>12.73</v>
      </c>
      <c r="E30" s="93">
        <v>0</v>
      </c>
      <c r="F30" s="96">
        <v>12.73</v>
      </c>
      <c r="G30" s="158"/>
    </row>
    <row r="31" spans="1:7" ht="17.75" customHeight="1" x14ac:dyDescent="0.15">
      <c r="A31" s="93">
        <v>16</v>
      </c>
      <c r="B31" s="94">
        <v>45975</v>
      </c>
      <c r="C31" s="95" t="s">
        <v>144</v>
      </c>
      <c r="D31" s="96">
        <v>11.48</v>
      </c>
      <c r="E31" s="93">
        <v>0</v>
      </c>
      <c r="F31" s="96">
        <v>11.48</v>
      </c>
      <c r="G31" s="158"/>
    </row>
    <row r="32" spans="1:7" ht="17.75" customHeight="1" x14ac:dyDescent="0.15">
      <c r="A32" s="93">
        <v>17</v>
      </c>
      <c r="B32" s="94">
        <v>45975</v>
      </c>
      <c r="C32" s="95" t="s">
        <v>144</v>
      </c>
      <c r="D32" s="96">
        <v>11.48</v>
      </c>
      <c r="E32" s="93">
        <v>0</v>
      </c>
      <c r="F32" s="96">
        <v>11.48</v>
      </c>
      <c r="G32" s="158"/>
    </row>
    <row r="33" spans="1:7" ht="17.75" customHeight="1" x14ac:dyDescent="0.15">
      <c r="A33" s="93">
        <v>18</v>
      </c>
      <c r="B33" s="94">
        <v>45975</v>
      </c>
      <c r="C33" s="95" t="s">
        <v>204</v>
      </c>
      <c r="D33" s="96">
        <v>12.65</v>
      </c>
      <c r="E33" s="93">
        <v>0</v>
      </c>
      <c r="F33" s="96">
        <v>12.65</v>
      </c>
      <c r="G33" s="158"/>
    </row>
    <row r="34" spans="1:7" ht="17.75" customHeight="1" x14ac:dyDescent="0.15">
      <c r="A34" s="93">
        <v>19</v>
      </c>
      <c r="B34" s="94">
        <v>45975</v>
      </c>
      <c r="C34" s="95" t="s">
        <v>141</v>
      </c>
      <c r="D34" s="96">
        <v>10.86</v>
      </c>
      <c r="E34" s="93">
        <v>0</v>
      </c>
      <c r="F34" s="96">
        <v>10.86</v>
      </c>
      <c r="G34" s="158"/>
    </row>
    <row r="35" spans="1:7" ht="17.75" customHeight="1" x14ac:dyDescent="0.15">
      <c r="A35" s="93">
        <v>20</v>
      </c>
      <c r="B35" s="94">
        <v>45975</v>
      </c>
      <c r="C35" s="95" t="s">
        <v>146</v>
      </c>
      <c r="D35" s="96">
        <v>11.8</v>
      </c>
      <c r="E35" s="93">
        <v>0</v>
      </c>
      <c r="F35" s="96">
        <v>11.8</v>
      </c>
      <c r="G35" s="158"/>
    </row>
    <row r="36" spans="1:7" ht="18" customHeight="1" x14ac:dyDescent="0.15">
      <c r="A36" s="93">
        <v>21</v>
      </c>
      <c r="B36" s="94">
        <v>45975</v>
      </c>
      <c r="C36" s="95" t="s">
        <v>139</v>
      </c>
      <c r="D36" s="96">
        <v>12.15</v>
      </c>
      <c r="E36" s="93">
        <v>0</v>
      </c>
      <c r="F36" s="96">
        <v>12.15</v>
      </c>
      <c r="G36" s="158"/>
    </row>
    <row r="37" spans="1:7" ht="17.75" customHeight="1" x14ac:dyDescent="0.15">
      <c r="A37" s="93">
        <v>22</v>
      </c>
      <c r="B37" s="94">
        <v>45975</v>
      </c>
      <c r="C37" s="95" t="s">
        <v>55</v>
      </c>
      <c r="D37" s="96">
        <v>18.39</v>
      </c>
      <c r="E37" s="93">
        <v>0</v>
      </c>
      <c r="F37" s="96">
        <v>18.39</v>
      </c>
      <c r="G37" s="158"/>
    </row>
    <row r="38" spans="1:7" ht="17.75" customHeight="1" x14ac:dyDescent="0.15">
      <c r="A38" s="93">
        <v>23</v>
      </c>
      <c r="B38" s="94">
        <v>45975</v>
      </c>
      <c r="C38" s="95" t="s">
        <v>55</v>
      </c>
      <c r="D38" s="96">
        <v>18.39</v>
      </c>
      <c r="E38" s="93">
        <v>0</v>
      </c>
      <c r="F38" s="96">
        <v>18.39</v>
      </c>
      <c r="G38" s="158"/>
    </row>
    <row r="39" spans="1:7" ht="17.75" customHeight="1" x14ac:dyDescent="0.15">
      <c r="A39" s="93">
        <v>24</v>
      </c>
      <c r="B39" s="94">
        <v>45975</v>
      </c>
      <c r="C39" s="95" t="s">
        <v>139</v>
      </c>
      <c r="D39" s="96">
        <v>12.15</v>
      </c>
      <c r="E39" s="93">
        <v>0</v>
      </c>
      <c r="F39" s="96">
        <v>12.15</v>
      </c>
      <c r="G39" s="158"/>
    </row>
    <row r="40" spans="1:7" ht="17.75" customHeight="1" x14ac:dyDescent="0.15">
      <c r="A40" s="93">
        <v>25</v>
      </c>
      <c r="B40" s="94">
        <v>45975</v>
      </c>
      <c r="C40" s="95" t="s">
        <v>55</v>
      </c>
      <c r="D40" s="96">
        <v>18.39</v>
      </c>
      <c r="E40" s="93">
        <v>0</v>
      </c>
      <c r="F40" s="96">
        <v>18.39</v>
      </c>
      <c r="G40" s="158"/>
    </row>
    <row r="41" spans="1:7" ht="17.75" customHeight="1" x14ac:dyDescent="0.15">
      <c r="A41" s="93">
        <v>26</v>
      </c>
      <c r="B41" s="94">
        <v>45975</v>
      </c>
      <c r="C41" s="95" t="s">
        <v>141</v>
      </c>
      <c r="D41" s="96">
        <v>10.86</v>
      </c>
      <c r="E41" s="93">
        <v>0</v>
      </c>
      <c r="F41" s="96">
        <v>10.86</v>
      </c>
      <c r="G41" s="158"/>
    </row>
    <row r="42" spans="1:7" ht="17.75" customHeight="1" x14ac:dyDescent="0.15">
      <c r="A42" s="93">
        <v>27</v>
      </c>
      <c r="B42" s="94">
        <v>45975</v>
      </c>
      <c r="C42" s="95" t="s">
        <v>38</v>
      </c>
      <c r="D42" s="96">
        <v>17.170000000000002</v>
      </c>
      <c r="E42" s="93">
        <v>0</v>
      </c>
      <c r="F42" s="96">
        <v>17.170000000000002</v>
      </c>
      <c r="G42" s="158"/>
    </row>
    <row r="43" spans="1:7" ht="17.75" customHeight="1" x14ac:dyDescent="0.15">
      <c r="A43" s="93">
        <v>28</v>
      </c>
      <c r="B43" s="94">
        <v>45975</v>
      </c>
      <c r="C43" s="95" t="s">
        <v>55</v>
      </c>
      <c r="D43" s="96">
        <v>18.39</v>
      </c>
      <c r="E43" s="93">
        <v>0</v>
      </c>
      <c r="F43" s="96">
        <v>18.39</v>
      </c>
      <c r="G43" s="158"/>
    </row>
    <row r="44" spans="1:7" ht="17.75" customHeight="1" x14ac:dyDescent="0.15">
      <c r="A44" s="93">
        <v>29</v>
      </c>
      <c r="B44" s="94">
        <v>45975</v>
      </c>
      <c r="C44" s="95" t="s">
        <v>38</v>
      </c>
      <c r="D44" s="96">
        <v>17.170000000000002</v>
      </c>
      <c r="E44" s="93">
        <v>0</v>
      </c>
      <c r="F44" s="96">
        <v>17.170000000000002</v>
      </c>
      <c r="G44" s="158"/>
    </row>
    <row r="45" spans="1:7" ht="17.75" customHeight="1" x14ac:dyDescent="0.15">
      <c r="A45" s="93">
        <v>30</v>
      </c>
      <c r="B45" s="94">
        <v>45975</v>
      </c>
      <c r="C45" s="95" t="s">
        <v>139</v>
      </c>
      <c r="D45" s="96">
        <v>12.15</v>
      </c>
      <c r="E45" s="93">
        <v>0</v>
      </c>
      <c r="F45" s="96">
        <v>12.15</v>
      </c>
      <c r="G45" s="158"/>
    </row>
    <row r="46" spans="1:7" ht="17.75" customHeight="1" x14ac:dyDescent="0.15">
      <c r="A46" s="93">
        <v>31</v>
      </c>
      <c r="B46" s="94">
        <v>45975</v>
      </c>
      <c r="C46" s="95" t="s">
        <v>139</v>
      </c>
      <c r="D46" s="96">
        <v>12.15</v>
      </c>
      <c r="E46" s="93">
        <v>1</v>
      </c>
      <c r="F46" s="96">
        <v>12.15</v>
      </c>
      <c r="G46" s="158"/>
    </row>
    <row r="47" spans="1:7" ht="17.75" customHeight="1" x14ac:dyDescent="0.15">
      <c r="A47" s="93">
        <v>32</v>
      </c>
      <c r="B47" s="94">
        <v>45975</v>
      </c>
      <c r="C47" s="95" t="s">
        <v>38</v>
      </c>
      <c r="D47" s="96">
        <v>17.170000000000002</v>
      </c>
      <c r="E47" s="93">
        <v>0</v>
      </c>
      <c r="F47" s="96">
        <v>17.170000000000002</v>
      </c>
      <c r="G47" s="158"/>
    </row>
    <row r="48" spans="1:7" ht="17.75" customHeight="1" x14ac:dyDescent="0.15">
      <c r="A48" s="93">
        <v>33</v>
      </c>
      <c r="B48" s="94">
        <v>45975</v>
      </c>
      <c r="C48" s="95" t="s">
        <v>55</v>
      </c>
      <c r="D48" s="96">
        <v>18.39</v>
      </c>
      <c r="E48" s="93">
        <v>0</v>
      </c>
      <c r="F48" s="96">
        <v>18.39</v>
      </c>
      <c r="G48" s="158"/>
    </row>
    <row r="49" spans="1:7" ht="17.75" customHeight="1" x14ac:dyDescent="0.15">
      <c r="A49" s="93">
        <v>34</v>
      </c>
      <c r="B49" s="94">
        <v>45975</v>
      </c>
      <c r="C49" s="95" t="s">
        <v>141</v>
      </c>
      <c r="D49" s="96">
        <v>10.86</v>
      </c>
      <c r="E49" s="93">
        <v>0</v>
      </c>
      <c r="F49" s="96">
        <v>10.86</v>
      </c>
      <c r="G49" s="158"/>
    </row>
    <row r="50" spans="1:7" ht="17.75" customHeight="1" x14ac:dyDescent="0.15">
      <c r="A50" s="93">
        <v>35</v>
      </c>
      <c r="B50" s="94">
        <v>45975</v>
      </c>
      <c r="C50" s="95" t="s">
        <v>139</v>
      </c>
      <c r="D50" s="96">
        <v>12.15</v>
      </c>
      <c r="E50" s="93">
        <v>0</v>
      </c>
      <c r="F50" s="96">
        <v>12.15</v>
      </c>
      <c r="G50" s="158"/>
    </row>
    <row r="51" spans="1:7" ht="17.75" customHeight="1" x14ac:dyDescent="0.15">
      <c r="A51" s="93">
        <v>36</v>
      </c>
      <c r="B51" s="94">
        <v>45975</v>
      </c>
      <c r="C51" s="95" t="s">
        <v>139</v>
      </c>
      <c r="D51" s="96">
        <v>12.15</v>
      </c>
      <c r="E51" s="93">
        <v>0</v>
      </c>
      <c r="F51" s="96">
        <v>12.15</v>
      </c>
      <c r="G51" s="158"/>
    </row>
    <row r="52" spans="1:7" ht="17.75" customHeight="1" x14ac:dyDescent="0.15">
      <c r="A52" s="93">
        <v>37</v>
      </c>
      <c r="B52" s="94">
        <v>45975</v>
      </c>
      <c r="C52" s="95" t="s">
        <v>141</v>
      </c>
      <c r="D52" s="96">
        <v>10.86</v>
      </c>
      <c r="E52" s="93">
        <v>0</v>
      </c>
      <c r="F52" s="96">
        <v>10.86</v>
      </c>
      <c r="G52" s="158"/>
    </row>
    <row r="53" spans="1:7" ht="17.75" customHeight="1" x14ac:dyDescent="0.15">
      <c r="A53" s="93">
        <v>38</v>
      </c>
      <c r="B53" s="94">
        <v>45975</v>
      </c>
      <c r="C53" s="95" t="s">
        <v>38</v>
      </c>
      <c r="D53" s="96">
        <v>17.170000000000002</v>
      </c>
      <c r="E53" s="93">
        <v>0</v>
      </c>
      <c r="F53" s="96">
        <v>17.170000000000002</v>
      </c>
      <c r="G53" s="158"/>
    </row>
    <row r="54" spans="1:7" ht="17.75" customHeight="1" x14ac:dyDescent="0.15">
      <c r="A54" s="93">
        <v>39</v>
      </c>
      <c r="B54" s="94">
        <v>45975</v>
      </c>
      <c r="C54" s="95" t="s">
        <v>38</v>
      </c>
      <c r="D54" s="96">
        <v>17.170000000000002</v>
      </c>
      <c r="E54" s="93">
        <v>0</v>
      </c>
      <c r="F54" s="96">
        <v>17.170000000000002</v>
      </c>
      <c r="G54" s="158"/>
    </row>
    <row r="55" spans="1:7" ht="17.75" customHeight="1" x14ac:dyDescent="0.15">
      <c r="A55" s="93">
        <v>40</v>
      </c>
      <c r="B55" s="94">
        <v>45975</v>
      </c>
      <c r="C55" s="95" t="s">
        <v>38</v>
      </c>
      <c r="D55" s="96">
        <v>17.170000000000002</v>
      </c>
      <c r="E55" s="93">
        <v>0</v>
      </c>
      <c r="F55" s="96">
        <v>17.170000000000002</v>
      </c>
      <c r="G55" s="158"/>
    </row>
    <row r="56" spans="1:7" ht="17.75" customHeight="1" x14ac:dyDescent="0.15">
      <c r="A56" s="93">
        <v>41</v>
      </c>
      <c r="B56" s="94">
        <v>45975</v>
      </c>
      <c r="C56" s="95" t="s">
        <v>55</v>
      </c>
      <c r="D56" s="96">
        <v>18.39</v>
      </c>
      <c r="E56" s="93">
        <v>0</v>
      </c>
      <c r="F56" s="96">
        <v>18.39</v>
      </c>
      <c r="G56" s="158"/>
    </row>
    <row r="57" spans="1:7" ht="17.75" customHeight="1" x14ac:dyDescent="0.15">
      <c r="A57" s="93">
        <v>42</v>
      </c>
      <c r="B57" s="94">
        <v>45975</v>
      </c>
      <c r="C57" s="95" t="s">
        <v>141</v>
      </c>
      <c r="D57" s="96">
        <v>10.86</v>
      </c>
      <c r="E57" s="93">
        <v>0</v>
      </c>
      <c r="F57" s="96">
        <v>10.86</v>
      </c>
      <c r="G57" s="159"/>
    </row>
    <row r="58" spans="1:7" ht="17.75" customHeight="1" x14ac:dyDescent="0.15">
      <c r="A58" s="98">
        <v>43</v>
      </c>
      <c r="B58" s="94">
        <v>45975</v>
      </c>
      <c r="C58" s="95" t="s">
        <v>38</v>
      </c>
      <c r="D58" s="96">
        <v>17.170000000000002</v>
      </c>
      <c r="E58" s="93">
        <v>0</v>
      </c>
      <c r="F58" s="96">
        <v>17.170000000000002</v>
      </c>
      <c r="G58" s="99"/>
    </row>
    <row r="59" spans="1:7" ht="22.25" customHeight="1" x14ac:dyDescent="0.2">
      <c r="A59" s="160" t="s">
        <v>120</v>
      </c>
      <c r="B59" s="161"/>
      <c r="C59" s="161"/>
      <c r="D59" s="161"/>
      <c r="E59" s="100">
        <v>0</v>
      </c>
      <c r="F59" s="101">
        <f>SUM(F16:F58)</f>
        <v>580.58999999999992</v>
      </c>
      <c r="G59" s="102"/>
    </row>
    <row r="60" spans="1:7" ht="21.5" customHeight="1" x14ac:dyDescent="0.15">
      <c r="A60" s="162" t="s">
        <v>205</v>
      </c>
      <c r="B60" s="162"/>
      <c r="C60" s="162"/>
      <c r="D60" s="162"/>
      <c r="E60" s="162"/>
      <c r="F60" s="162"/>
      <c r="G60" s="162"/>
    </row>
    <row r="61" spans="1:7" ht="35" customHeight="1" x14ac:dyDescent="0.15">
      <c r="A61" s="163" t="s">
        <v>122</v>
      </c>
      <c r="B61" s="163"/>
      <c r="C61" s="163"/>
      <c r="D61" s="163"/>
      <c r="E61" s="163"/>
      <c r="F61" s="163"/>
      <c r="G61" s="163"/>
    </row>
    <row r="62" spans="1:7" ht="21.5" customHeight="1" x14ac:dyDescent="0.15">
      <c r="A62" s="103" t="s">
        <v>24</v>
      </c>
      <c r="B62" s="104"/>
      <c r="C62" s="104"/>
      <c r="D62" s="105"/>
      <c r="E62" s="106"/>
      <c r="F62" s="106"/>
      <c r="G62" s="106"/>
    </row>
    <row r="63" spans="1:7" ht="16.5" customHeight="1" x14ac:dyDescent="0.15">
      <c r="A63" s="164" t="s">
        <v>25</v>
      </c>
      <c r="B63" s="164"/>
      <c r="C63" s="164"/>
      <c r="D63" s="107"/>
      <c r="E63" s="108"/>
      <c r="F63" s="107" t="s">
        <v>26</v>
      </c>
      <c r="G63" s="107"/>
    </row>
  </sheetData>
  <mergeCells count="11">
    <mergeCell ref="G16:G57"/>
    <mergeCell ref="A59:D59"/>
    <mergeCell ref="A60:G60"/>
    <mergeCell ref="A61:G61"/>
    <mergeCell ref="A63:C63"/>
    <mergeCell ref="A14:G14"/>
    <mergeCell ref="A1:G1"/>
    <mergeCell ref="A2:C2"/>
    <mergeCell ref="E2:G2"/>
    <mergeCell ref="A3:G3"/>
    <mergeCell ref="A4:G4"/>
  </mergeCells>
  <pageMargins left="0.6" right="0.19" top="0.23" bottom="0.17" header="0.3" footer="0.3"/>
  <pageSetup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C16"/>
  <sheetViews>
    <sheetView workbookViewId="0">
      <selection activeCell="C2" sqref="C2"/>
    </sheetView>
  </sheetViews>
  <sheetFormatPr baseColWidth="10" defaultColWidth="9" defaultRowHeight="13" x14ac:dyDescent="0.15"/>
  <cols>
    <col min="1" max="1" width="14.59765625" style="110" customWidth="1"/>
    <col min="2" max="2" width="14.59765625" customWidth="1"/>
  </cols>
  <sheetData>
    <row r="2" spans="1:3" ht="16" x14ac:dyDescent="0.15">
      <c r="A2" s="112" t="s">
        <v>141</v>
      </c>
      <c r="C2" t="s">
        <v>211</v>
      </c>
    </row>
    <row r="3" spans="1:3" ht="16" x14ac:dyDescent="0.15">
      <c r="A3" s="112" t="s">
        <v>144</v>
      </c>
    </row>
    <row r="4" spans="1:3" ht="16" x14ac:dyDescent="0.15">
      <c r="A4" s="109" t="s">
        <v>146</v>
      </c>
    </row>
    <row r="5" spans="1:3" ht="16" x14ac:dyDescent="0.15">
      <c r="A5" s="109" t="s">
        <v>139</v>
      </c>
    </row>
    <row r="6" spans="1:3" ht="16" x14ac:dyDescent="0.15">
      <c r="A6" s="112" t="s">
        <v>82</v>
      </c>
    </row>
    <row r="7" spans="1:3" ht="16" x14ac:dyDescent="0.15">
      <c r="A7" s="109" t="s">
        <v>70</v>
      </c>
    </row>
    <row r="8" spans="1:3" ht="16" x14ac:dyDescent="0.15">
      <c r="A8" s="109" t="s">
        <v>204</v>
      </c>
    </row>
    <row r="9" spans="1:3" ht="16" x14ac:dyDescent="0.15">
      <c r="A9" s="109" t="s">
        <v>55</v>
      </c>
    </row>
    <row r="10" spans="1:3" ht="16" x14ac:dyDescent="0.15">
      <c r="A10" s="109" t="s">
        <v>38</v>
      </c>
    </row>
    <row r="11" spans="1:3" x14ac:dyDescent="0.15">
      <c r="A11" s="111" t="s">
        <v>61</v>
      </c>
    </row>
    <row r="12" spans="1:3" x14ac:dyDescent="0.15">
      <c r="A12" s="111" t="s">
        <v>206</v>
      </c>
    </row>
    <row r="13" spans="1:3" x14ac:dyDescent="0.15">
      <c r="A13" s="111" t="s">
        <v>207</v>
      </c>
    </row>
    <row r="14" spans="1:3" x14ac:dyDescent="0.15">
      <c r="A14" s="111" t="s">
        <v>208</v>
      </c>
    </row>
    <row r="15" spans="1:3" x14ac:dyDescent="0.15">
      <c r="A15" s="111" t="s">
        <v>209</v>
      </c>
    </row>
    <row r="16" spans="1:3" x14ac:dyDescent="0.15">
      <c r="A16" s="111" t="s">
        <v>210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40"/>
  <sheetViews>
    <sheetView topLeftCell="A14" workbookViewId="0">
      <selection activeCell="G36" sqref="G36"/>
    </sheetView>
  </sheetViews>
  <sheetFormatPr baseColWidth="10" defaultColWidth="9.3984375" defaultRowHeight="13" x14ac:dyDescent="0.15"/>
  <cols>
    <col min="1" max="1" width="7.796875" style="86" customWidth="1"/>
    <col min="2" max="2" width="18.19921875" style="86" customWidth="1"/>
    <col min="3" max="3" width="24.19921875" style="86" customWidth="1"/>
    <col min="4" max="4" width="16.796875" style="86" customWidth="1"/>
    <col min="5" max="5" width="14.796875" style="86" customWidth="1"/>
    <col min="6" max="7" width="17.19921875" style="86" customWidth="1"/>
    <col min="8" max="8" width="7" style="86" customWidth="1"/>
    <col min="9" max="16384" width="9.3984375" style="86"/>
  </cols>
  <sheetData>
    <row r="1" spans="1:8" ht="25.5" customHeight="1" x14ac:dyDescent="0.15">
      <c r="A1" s="152" t="s">
        <v>27</v>
      </c>
      <c r="B1" s="152"/>
      <c r="C1" s="152"/>
      <c r="D1" s="152"/>
      <c r="E1" s="152"/>
      <c r="F1" s="152"/>
      <c r="G1" s="152"/>
    </row>
    <row r="2" spans="1:8" ht="17" customHeight="1" x14ac:dyDescent="0.15">
      <c r="A2" s="153"/>
      <c r="B2" s="153"/>
      <c r="C2" s="153"/>
      <c r="D2" s="87"/>
      <c r="E2" s="154" t="s">
        <v>212</v>
      </c>
      <c r="F2" s="154"/>
      <c r="G2" s="154"/>
    </row>
    <row r="3" spans="1:8" ht="20" customHeight="1" x14ac:dyDescent="0.15">
      <c r="A3" s="165" t="s">
        <v>202</v>
      </c>
      <c r="B3" s="165"/>
      <c r="C3" s="165"/>
      <c r="D3" s="165"/>
      <c r="E3" s="165"/>
      <c r="F3" s="165"/>
      <c r="G3" s="165"/>
    </row>
    <row r="4" spans="1:8" ht="58.5" customHeight="1" x14ac:dyDescent="0.15">
      <c r="A4" s="156" t="str">
        <f>'14,11'!A4:G4</f>
        <v>Căn cứ vào hợp đồng số 103/2026/HĐNT/SPLUS-ĐS ký ngày 01 tháng 03 năm 2026 về việc thuê vận chuyển giữa CÔNG TY CỔ PHẦN KIẾN TRÚC VÀ ĐẦU TƯ XÂY DỰNG S - PLUS với CÔNG TY TNHH XÂY DỰNG ĐỊNH SƠN</v>
      </c>
      <c r="B4" s="156"/>
      <c r="C4" s="156"/>
      <c r="D4" s="156"/>
      <c r="E4" s="156"/>
      <c r="F4" s="156"/>
      <c r="G4" s="156"/>
    </row>
    <row r="5" spans="1:8" ht="8.25" customHeight="1" x14ac:dyDescent="0.2">
      <c r="A5" s="88"/>
      <c r="B5" s="88"/>
      <c r="C5" s="88"/>
      <c r="D5" s="88"/>
      <c r="E5" s="88"/>
      <c r="F5" s="89"/>
      <c r="G5" s="89"/>
    </row>
    <row r="6" spans="1:8" ht="18" customHeight="1" x14ac:dyDescent="0.15">
      <c r="A6" s="7" t="s">
        <v>4</v>
      </c>
      <c r="B6" s="7"/>
      <c r="C6" s="7"/>
      <c r="D6" s="7"/>
      <c r="E6" s="7"/>
      <c r="F6" s="7"/>
      <c r="G6" s="89"/>
    </row>
    <row r="7" spans="1:8" ht="18" customHeight="1" x14ac:dyDescent="0.15">
      <c r="A7" s="8" t="s">
        <v>5</v>
      </c>
      <c r="B7" s="9"/>
      <c r="C7" s="9"/>
      <c r="D7" s="9"/>
      <c r="E7" s="9"/>
      <c r="F7" s="9"/>
      <c r="G7" s="89"/>
    </row>
    <row r="8" spans="1:8" ht="18" customHeight="1" x14ac:dyDescent="0.2">
      <c r="A8" s="2" t="s">
        <v>6</v>
      </c>
      <c r="B8" s="8"/>
      <c r="C8" s="9"/>
      <c r="D8" s="9"/>
      <c r="E8" s="9"/>
      <c r="F8" s="9"/>
      <c r="G8" s="90"/>
    </row>
    <row r="9" spans="1:8" ht="18" customHeight="1" x14ac:dyDescent="0.15">
      <c r="A9" s="8" t="s">
        <v>7</v>
      </c>
      <c r="B9" s="8"/>
      <c r="C9" s="9"/>
      <c r="D9" s="8" t="s">
        <v>8</v>
      </c>
      <c r="E9" s="9"/>
      <c r="F9" s="9"/>
      <c r="G9" s="89"/>
    </row>
    <row r="10" spans="1:8" ht="18" customHeight="1" x14ac:dyDescent="0.15">
      <c r="A10" s="7" t="s">
        <v>213</v>
      </c>
      <c r="B10" s="7"/>
      <c r="C10" s="7"/>
      <c r="D10" s="7"/>
      <c r="E10" s="7"/>
      <c r="F10" s="7"/>
      <c r="G10" s="90"/>
    </row>
    <row r="11" spans="1:8" ht="18" customHeight="1" x14ac:dyDescent="0.2">
      <c r="A11" s="8" t="s">
        <v>214</v>
      </c>
      <c r="B11" s="10"/>
      <c r="C11" s="10"/>
      <c r="D11" s="10"/>
      <c r="E11" s="10"/>
      <c r="F11" s="10"/>
      <c r="G11" s="89"/>
    </row>
    <row r="12" spans="1:8" ht="18" customHeight="1" x14ac:dyDescent="0.2">
      <c r="A12" s="2" t="s">
        <v>215</v>
      </c>
      <c r="B12" s="8"/>
      <c r="C12" s="9"/>
      <c r="D12" s="9"/>
      <c r="E12" s="9"/>
      <c r="F12" s="9"/>
      <c r="G12" s="90"/>
    </row>
    <row r="13" spans="1:8" ht="18" customHeight="1" x14ac:dyDescent="0.15">
      <c r="A13" s="8" t="s">
        <v>216</v>
      </c>
      <c r="B13" s="8"/>
      <c r="C13" s="9"/>
      <c r="D13" s="8" t="s">
        <v>8</v>
      </c>
      <c r="E13" s="9"/>
      <c r="F13" s="9"/>
      <c r="G13" s="90"/>
    </row>
    <row r="14" spans="1:8" ht="35.25" customHeight="1" x14ac:dyDescent="0.15">
      <c r="A14" s="140" t="s">
        <v>203</v>
      </c>
      <c r="B14" s="140"/>
      <c r="C14" s="140"/>
      <c r="D14" s="140"/>
      <c r="E14" s="140"/>
      <c r="F14" s="140"/>
      <c r="G14" s="140"/>
    </row>
    <row r="15" spans="1:8" ht="46.25" customHeight="1" x14ac:dyDescent="0.15">
      <c r="A15" s="91" t="s">
        <v>13</v>
      </c>
      <c r="B15" s="91" t="s">
        <v>30</v>
      </c>
      <c r="C15" s="91" t="s">
        <v>31</v>
      </c>
      <c r="D15" s="92" t="s">
        <v>34</v>
      </c>
      <c r="E15" s="92" t="s">
        <v>35</v>
      </c>
      <c r="F15" s="92" t="s">
        <v>36</v>
      </c>
      <c r="G15" s="91" t="s">
        <v>37</v>
      </c>
    </row>
    <row r="16" spans="1:8" ht="17" customHeight="1" x14ac:dyDescent="0.15">
      <c r="A16" s="93">
        <v>1</v>
      </c>
      <c r="B16" s="94">
        <v>45980</v>
      </c>
      <c r="C16" s="95" t="s">
        <v>206</v>
      </c>
      <c r="D16" s="96">
        <v>20.440000000000001</v>
      </c>
      <c r="E16" s="93">
        <v>0</v>
      </c>
      <c r="F16" s="96">
        <f t="shared" ref="F16:F35" si="0">+D16-E16</f>
        <v>20.440000000000001</v>
      </c>
      <c r="G16" s="158"/>
      <c r="H16" s="86">
        <v>1</v>
      </c>
    </row>
    <row r="17" spans="1:8" ht="17.75" customHeight="1" x14ac:dyDescent="0.15">
      <c r="A17" s="93">
        <v>2</v>
      </c>
      <c r="B17" s="94">
        <v>45980</v>
      </c>
      <c r="C17" s="95" t="s">
        <v>207</v>
      </c>
      <c r="D17" s="97">
        <v>16.75</v>
      </c>
      <c r="E17" s="93">
        <v>0</v>
      </c>
      <c r="F17" s="96">
        <f t="shared" si="0"/>
        <v>16.75</v>
      </c>
      <c r="G17" s="158"/>
      <c r="H17" s="86">
        <v>1</v>
      </c>
    </row>
    <row r="18" spans="1:8" ht="17.75" customHeight="1" x14ac:dyDescent="0.15">
      <c r="A18" s="93">
        <v>3</v>
      </c>
      <c r="B18" s="94">
        <v>45980</v>
      </c>
      <c r="C18" s="95" t="s">
        <v>208</v>
      </c>
      <c r="D18" s="96">
        <v>18.89</v>
      </c>
      <c r="E18" s="93">
        <v>0</v>
      </c>
      <c r="F18" s="96">
        <f t="shared" si="0"/>
        <v>18.89</v>
      </c>
      <c r="G18" s="158"/>
      <c r="H18" s="86">
        <v>1</v>
      </c>
    </row>
    <row r="19" spans="1:8" ht="17.75" customHeight="1" x14ac:dyDescent="0.15">
      <c r="A19" s="93">
        <v>4</v>
      </c>
      <c r="B19" s="94">
        <v>45980</v>
      </c>
      <c r="C19" s="95" t="s">
        <v>209</v>
      </c>
      <c r="D19" s="96">
        <v>16.54</v>
      </c>
      <c r="E19" s="93">
        <v>0</v>
      </c>
      <c r="F19" s="96">
        <f t="shared" si="0"/>
        <v>16.54</v>
      </c>
      <c r="G19" s="158"/>
      <c r="H19" s="86">
        <v>1</v>
      </c>
    </row>
    <row r="20" spans="1:8" ht="17.75" customHeight="1" x14ac:dyDescent="0.15">
      <c r="A20" s="93">
        <v>5</v>
      </c>
      <c r="B20" s="94">
        <v>45980</v>
      </c>
      <c r="C20" s="95" t="s">
        <v>206</v>
      </c>
      <c r="D20" s="96">
        <v>20.440000000000001</v>
      </c>
      <c r="E20" s="93">
        <v>0</v>
      </c>
      <c r="F20" s="96">
        <f t="shared" si="0"/>
        <v>20.440000000000001</v>
      </c>
      <c r="G20" s="158"/>
      <c r="H20" s="86">
        <v>1</v>
      </c>
    </row>
    <row r="21" spans="1:8" ht="17.75" customHeight="1" x14ac:dyDescent="0.15">
      <c r="A21" s="93">
        <v>6</v>
      </c>
      <c r="B21" s="94">
        <v>45980</v>
      </c>
      <c r="C21" s="95" t="s">
        <v>207</v>
      </c>
      <c r="D21" s="97">
        <v>16.75</v>
      </c>
      <c r="E21" s="93">
        <v>0</v>
      </c>
      <c r="F21" s="96">
        <f t="shared" si="0"/>
        <v>16.75</v>
      </c>
      <c r="G21" s="158"/>
      <c r="H21" s="86">
        <v>1</v>
      </c>
    </row>
    <row r="22" spans="1:8" ht="17.75" customHeight="1" x14ac:dyDescent="0.15">
      <c r="A22" s="93">
        <v>7</v>
      </c>
      <c r="B22" s="94">
        <v>45980</v>
      </c>
      <c r="C22" s="95" t="s">
        <v>209</v>
      </c>
      <c r="D22" s="96">
        <v>16.54</v>
      </c>
      <c r="E22" s="93">
        <v>0</v>
      </c>
      <c r="F22" s="96">
        <f t="shared" si="0"/>
        <v>16.54</v>
      </c>
      <c r="G22" s="158"/>
      <c r="H22" s="86">
        <v>1</v>
      </c>
    </row>
    <row r="23" spans="1:8" ht="17.75" customHeight="1" x14ac:dyDescent="0.15">
      <c r="A23" s="93">
        <v>8</v>
      </c>
      <c r="B23" s="94">
        <v>45980</v>
      </c>
      <c r="C23" s="95" t="s">
        <v>206</v>
      </c>
      <c r="D23" s="96">
        <v>20.440000000000001</v>
      </c>
      <c r="E23" s="93">
        <v>0</v>
      </c>
      <c r="F23" s="96">
        <f t="shared" si="0"/>
        <v>20.440000000000001</v>
      </c>
      <c r="G23" s="158"/>
      <c r="H23" s="86">
        <v>1</v>
      </c>
    </row>
    <row r="24" spans="1:8" ht="17.75" customHeight="1" x14ac:dyDescent="0.15">
      <c r="A24" s="93">
        <v>9</v>
      </c>
      <c r="B24" s="94">
        <v>45980</v>
      </c>
      <c r="C24" s="95" t="s">
        <v>208</v>
      </c>
      <c r="D24" s="96">
        <v>18.89</v>
      </c>
      <c r="E24" s="93">
        <v>0</v>
      </c>
      <c r="F24" s="96">
        <f t="shared" si="0"/>
        <v>18.89</v>
      </c>
      <c r="G24" s="158"/>
      <c r="H24" s="86">
        <v>1</v>
      </c>
    </row>
    <row r="25" spans="1:8" ht="17.75" customHeight="1" x14ac:dyDescent="0.15">
      <c r="A25" s="93">
        <v>10</v>
      </c>
      <c r="B25" s="94">
        <v>45980</v>
      </c>
      <c r="C25" s="95" t="s">
        <v>210</v>
      </c>
      <c r="D25" s="96">
        <v>15.98</v>
      </c>
      <c r="E25" s="93">
        <v>0</v>
      </c>
      <c r="F25" s="96">
        <f t="shared" si="0"/>
        <v>15.98</v>
      </c>
      <c r="G25" s="158"/>
      <c r="H25" s="86">
        <v>1</v>
      </c>
    </row>
    <row r="26" spans="1:8" ht="18" customHeight="1" x14ac:dyDescent="0.15">
      <c r="A26" s="93">
        <v>11</v>
      </c>
      <c r="B26" s="94">
        <v>45980</v>
      </c>
      <c r="C26" s="95" t="s">
        <v>210</v>
      </c>
      <c r="D26" s="96">
        <v>15.98</v>
      </c>
      <c r="E26" s="93">
        <v>0</v>
      </c>
      <c r="F26" s="96">
        <f t="shared" si="0"/>
        <v>15.98</v>
      </c>
      <c r="G26" s="158"/>
      <c r="H26" s="86">
        <v>1</v>
      </c>
    </row>
    <row r="27" spans="1:8" ht="17.75" customHeight="1" x14ac:dyDescent="0.15">
      <c r="A27" s="93">
        <v>12</v>
      </c>
      <c r="B27" s="94">
        <v>45980</v>
      </c>
      <c r="C27" s="95" t="s">
        <v>207</v>
      </c>
      <c r="D27" s="96">
        <v>16.75</v>
      </c>
      <c r="E27" s="93">
        <v>0</v>
      </c>
      <c r="F27" s="96">
        <f t="shared" si="0"/>
        <v>16.75</v>
      </c>
      <c r="G27" s="158"/>
      <c r="H27" s="86">
        <v>1</v>
      </c>
    </row>
    <row r="28" spans="1:8" ht="17.75" customHeight="1" x14ac:dyDescent="0.15">
      <c r="A28" s="93">
        <v>13</v>
      </c>
      <c r="B28" s="94">
        <v>45980</v>
      </c>
      <c r="C28" s="95" t="s">
        <v>209</v>
      </c>
      <c r="D28" s="96">
        <v>16.54</v>
      </c>
      <c r="E28" s="93">
        <v>0</v>
      </c>
      <c r="F28" s="96">
        <f t="shared" si="0"/>
        <v>16.54</v>
      </c>
      <c r="G28" s="158"/>
      <c r="H28" s="86">
        <v>1</v>
      </c>
    </row>
    <row r="29" spans="1:8" ht="17.75" customHeight="1" x14ac:dyDescent="0.15">
      <c r="A29" s="93">
        <v>14</v>
      </c>
      <c r="B29" s="94">
        <v>45980</v>
      </c>
      <c r="C29" s="95" t="s">
        <v>209</v>
      </c>
      <c r="D29" s="96">
        <v>16.54</v>
      </c>
      <c r="E29" s="93">
        <v>0</v>
      </c>
      <c r="F29" s="96">
        <f t="shared" si="0"/>
        <v>16.54</v>
      </c>
      <c r="G29" s="158"/>
      <c r="H29" s="86">
        <v>1</v>
      </c>
    </row>
    <row r="30" spans="1:8" ht="17.75" customHeight="1" x14ac:dyDescent="0.15">
      <c r="A30" s="93">
        <v>15</v>
      </c>
      <c r="B30" s="94">
        <v>45980</v>
      </c>
      <c r="C30" s="95" t="s">
        <v>210</v>
      </c>
      <c r="D30" s="96">
        <v>15.98</v>
      </c>
      <c r="E30" s="93">
        <v>0</v>
      </c>
      <c r="F30" s="96">
        <f t="shared" si="0"/>
        <v>15.98</v>
      </c>
      <c r="G30" s="158"/>
      <c r="H30" s="86">
        <v>1</v>
      </c>
    </row>
    <row r="31" spans="1:8" ht="17.75" customHeight="1" x14ac:dyDescent="0.15">
      <c r="A31" s="93">
        <v>16</v>
      </c>
      <c r="B31" s="94">
        <v>45980</v>
      </c>
      <c r="C31" s="95" t="s">
        <v>206</v>
      </c>
      <c r="D31" s="96">
        <v>20.440000000000001</v>
      </c>
      <c r="E31" s="93">
        <v>0</v>
      </c>
      <c r="F31" s="96">
        <f t="shared" si="0"/>
        <v>20.440000000000001</v>
      </c>
      <c r="G31" s="158"/>
      <c r="H31" s="86">
        <v>1</v>
      </c>
    </row>
    <row r="32" spans="1:8" ht="17.75" customHeight="1" x14ac:dyDescent="0.15">
      <c r="A32" s="93">
        <v>17</v>
      </c>
      <c r="B32" s="94">
        <v>45980</v>
      </c>
      <c r="C32" s="95" t="s">
        <v>208</v>
      </c>
      <c r="D32" s="96">
        <v>18.89</v>
      </c>
      <c r="E32" s="93">
        <v>0</v>
      </c>
      <c r="F32" s="96">
        <f t="shared" si="0"/>
        <v>18.89</v>
      </c>
      <c r="G32" s="158"/>
      <c r="H32" s="86">
        <v>1</v>
      </c>
    </row>
    <row r="33" spans="1:8" ht="17.75" customHeight="1" x14ac:dyDescent="0.15">
      <c r="A33" s="93">
        <v>18</v>
      </c>
      <c r="B33" s="94">
        <v>45980</v>
      </c>
      <c r="C33" s="95" t="s">
        <v>208</v>
      </c>
      <c r="D33" s="96">
        <v>18.89</v>
      </c>
      <c r="E33" s="93">
        <v>0</v>
      </c>
      <c r="F33" s="96">
        <f t="shared" si="0"/>
        <v>18.89</v>
      </c>
      <c r="G33" s="158"/>
      <c r="H33" s="86">
        <v>1</v>
      </c>
    </row>
    <row r="34" spans="1:8" ht="17.75" customHeight="1" x14ac:dyDescent="0.15">
      <c r="A34" s="93">
        <v>19</v>
      </c>
      <c r="B34" s="94">
        <v>45980</v>
      </c>
      <c r="C34" s="95" t="s">
        <v>209</v>
      </c>
      <c r="D34" s="96">
        <v>16.54</v>
      </c>
      <c r="E34" s="93">
        <v>0</v>
      </c>
      <c r="F34" s="96">
        <f t="shared" si="0"/>
        <v>16.54</v>
      </c>
      <c r="G34" s="158"/>
      <c r="H34" s="86">
        <v>1</v>
      </c>
    </row>
    <row r="35" spans="1:8" ht="17.75" customHeight="1" x14ac:dyDescent="0.15">
      <c r="A35" s="93">
        <v>20</v>
      </c>
      <c r="B35" s="94">
        <v>45980</v>
      </c>
      <c r="C35" s="95" t="s">
        <v>206</v>
      </c>
      <c r="D35" s="96">
        <v>20.440000000000001</v>
      </c>
      <c r="E35" s="93">
        <v>0</v>
      </c>
      <c r="F35" s="96">
        <f t="shared" si="0"/>
        <v>20.440000000000001</v>
      </c>
      <c r="G35" s="158"/>
      <c r="H35" s="86">
        <v>1</v>
      </c>
    </row>
    <row r="36" spans="1:8" ht="22.25" customHeight="1" x14ac:dyDescent="0.2">
      <c r="A36" s="160" t="s">
        <v>120</v>
      </c>
      <c r="B36" s="161"/>
      <c r="C36" s="161"/>
      <c r="D36" s="161"/>
      <c r="E36" s="100">
        <v>0</v>
      </c>
      <c r="F36" s="101">
        <f>SUM(F16:F35)</f>
        <v>358.65</v>
      </c>
      <c r="G36" s="102"/>
    </row>
    <row r="37" spans="1:8" ht="21.5" customHeight="1" x14ac:dyDescent="0.15">
      <c r="A37" s="162" t="s">
        <v>205</v>
      </c>
      <c r="B37" s="162"/>
      <c r="C37" s="162"/>
      <c r="D37" s="162"/>
      <c r="E37" s="162"/>
      <c r="F37" s="162"/>
      <c r="G37" s="162"/>
    </row>
    <row r="38" spans="1:8" ht="35" customHeight="1" x14ac:dyDescent="0.15">
      <c r="A38" s="163" t="s">
        <v>122</v>
      </c>
      <c r="B38" s="163"/>
      <c r="C38" s="163"/>
      <c r="D38" s="163"/>
      <c r="E38" s="163"/>
      <c r="F38" s="163"/>
      <c r="G38" s="163"/>
    </row>
    <row r="39" spans="1:8" ht="21.5" customHeight="1" x14ac:dyDescent="0.15">
      <c r="A39" s="103" t="s">
        <v>24</v>
      </c>
      <c r="B39" s="104"/>
      <c r="C39" s="104"/>
      <c r="D39" s="105"/>
      <c r="E39" s="106"/>
      <c r="F39" s="106"/>
      <c r="G39" s="106"/>
    </row>
    <row r="40" spans="1:8" ht="16.5" customHeight="1" x14ac:dyDescent="0.15">
      <c r="A40" s="164" t="s">
        <v>25</v>
      </c>
      <c r="B40" s="164"/>
      <c r="C40" s="164"/>
      <c r="D40" s="107"/>
      <c r="E40" s="108"/>
      <c r="F40" s="107" t="s">
        <v>26</v>
      </c>
      <c r="G40" s="107"/>
    </row>
  </sheetData>
  <autoFilter ref="A15:H40" xr:uid="{00000000-0009-0000-0000-000004000000}"/>
  <mergeCells count="11">
    <mergeCell ref="G16:G35"/>
    <mergeCell ref="A36:D36"/>
    <mergeCell ref="A37:G37"/>
    <mergeCell ref="A38:G38"/>
    <mergeCell ref="A40:C40"/>
    <mergeCell ref="A14:G14"/>
    <mergeCell ref="A1:G1"/>
    <mergeCell ref="A2:C2"/>
    <mergeCell ref="E2:G2"/>
    <mergeCell ref="A3:G3"/>
    <mergeCell ref="A4:G4"/>
  </mergeCells>
  <pageMargins left="0.6" right="0.19" top="0.23" bottom="0.17" header="0.3" footer="0.3"/>
  <pageSetup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9"/>
  <sheetViews>
    <sheetView workbookViewId="0">
      <selection activeCell="H2" sqref="H2"/>
    </sheetView>
  </sheetViews>
  <sheetFormatPr baseColWidth="10" defaultColWidth="9" defaultRowHeight="13" x14ac:dyDescent="0.15"/>
  <cols>
    <col min="1" max="1" width="17" customWidth="1"/>
  </cols>
  <sheetData>
    <row r="1" spans="1:8" ht="17" x14ac:dyDescent="0.15">
      <c r="A1" s="95" t="s">
        <v>61</v>
      </c>
      <c r="B1">
        <f>SUMIF('19,11'!$C$16:$C$35,Sheet2!A1,'19,11'!$H$16:$H$35)</f>
        <v>0</v>
      </c>
      <c r="C1" t="e">
        <f>VLOOKUP(A1,'19,11'!$C$16:$D$35,2,0)</f>
        <v>#N/A</v>
      </c>
      <c r="D1" t="e">
        <f>+B1*C1</f>
        <v>#N/A</v>
      </c>
    </row>
    <row r="2" spans="1:8" ht="17" x14ac:dyDescent="0.15">
      <c r="A2" s="95" t="s">
        <v>206</v>
      </c>
      <c r="B2">
        <f>SUMIF('19,11'!$C$16:$C$35,Sheet2!A2,'19,11'!$H$16:$H$35)</f>
        <v>5</v>
      </c>
      <c r="C2">
        <f>VLOOKUP(A2,'19,11'!$C$16:$D$35,2,0)</f>
        <v>20.440000000000001</v>
      </c>
      <c r="D2">
        <f t="shared" ref="D2:D8" si="0">+B2*C2</f>
        <v>102.2</v>
      </c>
      <c r="E2">
        <f>+D2</f>
        <v>102.2</v>
      </c>
      <c r="H2" t="s">
        <v>217</v>
      </c>
    </row>
    <row r="3" spans="1:8" ht="17" x14ac:dyDescent="0.15">
      <c r="A3" s="95" t="s">
        <v>55</v>
      </c>
      <c r="B3">
        <f>SUMIF('19,11'!$C$16:$C$35,Sheet2!A3,'19,11'!$H$16:$H$35)</f>
        <v>0</v>
      </c>
      <c r="C3" t="e">
        <f>VLOOKUP(A3,'19,11'!$C$16:$D$35,2,0)</f>
        <v>#N/A</v>
      </c>
      <c r="D3" t="e">
        <f t="shared" si="0"/>
        <v>#N/A</v>
      </c>
    </row>
    <row r="4" spans="1:8" ht="17" x14ac:dyDescent="0.15">
      <c r="A4" s="95" t="s">
        <v>207</v>
      </c>
      <c r="B4">
        <f>SUMIF('19,11'!$C$16:$C$35,Sheet2!A4,'19,11'!$H$16:$H$35)</f>
        <v>3</v>
      </c>
      <c r="C4">
        <f>VLOOKUP(A4,'19,11'!$C$16:$D$35,2,0)</f>
        <v>16.75</v>
      </c>
      <c r="D4">
        <f t="shared" si="0"/>
        <v>50.25</v>
      </c>
      <c r="E4">
        <f>+D4</f>
        <v>50.25</v>
      </c>
    </row>
    <row r="5" spans="1:8" ht="17" x14ac:dyDescent="0.15">
      <c r="A5" s="95" t="s">
        <v>208</v>
      </c>
      <c r="B5">
        <f>SUMIF('19,11'!$C$16:$C$35,Sheet2!A5,'19,11'!$H$16:$H$35)</f>
        <v>4</v>
      </c>
      <c r="C5">
        <f>VLOOKUP(A5,'19,11'!$C$16:$D$35,2,0)</f>
        <v>18.89</v>
      </c>
      <c r="D5">
        <f t="shared" si="0"/>
        <v>75.56</v>
      </c>
      <c r="E5">
        <f>+D5</f>
        <v>75.56</v>
      </c>
    </row>
    <row r="6" spans="1:8" ht="17" x14ac:dyDescent="0.15">
      <c r="A6" s="95" t="s">
        <v>209</v>
      </c>
      <c r="B6">
        <f>SUMIF('19,11'!$C$16:$C$35,Sheet2!A6,'19,11'!$H$16:$H$35)</f>
        <v>5</v>
      </c>
      <c r="C6">
        <f>VLOOKUP(A6,'19,11'!$C$16:$D$35,2,0)</f>
        <v>16.54</v>
      </c>
      <c r="D6">
        <f t="shared" si="0"/>
        <v>82.699999999999989</v>
      </c>
      <c r="E6">
        <f>+D6</f>
        <v>82.699999999999989</v>
      </c>
    </row>
    <row r="7" spans="1:8" ht="17" x14ac:dyDescent="0.15">
      <c r="A7" s="95" t="s">
        <v>38</v>
      </c>
      <c r="B7">
        <f>SUMIF('19,11'!$C$16:$C$35,Sheet2!A7,'19,11'!$H$16:$H$35)</f>
        <v>0</v>
      </c>
      <c r="C7" t="e">
        <f>VLOOKUP(A7,'19,11'!$C$16:$D$35,2,0)</f>
        <v>#N/A</v>
      </c>
      <c r="D7" t="e">
        <f t="shared" si="0"/>
        <v>#N/A</v>
      </c>
    </row>
    <row r="8" spans="1:8" ht="17" x14ac:dyDescent="0.15">
      <c r="A8" s="95" t="s">
        <v>210</v>
      </c>
      <c r="B8">
        <f>SUMIF('19,11'!$C$16:$C$35,Sheet2!A8,'19,11'!$H$16:$H$35)</f>
        <v>3</v>
      </c>
      <c r="C8">
        <f>VLOOKUP(A8,'19,11'!$C$16:$D$35,2,0)</f>
        <v>15.98</v>
      </c>
      <c r="D8">
        <f t="shared" si="0"/>
        <v>47.94</v>
      </c>
      <c r="E8">
        <f>+D8</f>
        <v>47.94</v>
      </c>
    </row>
    <row r="9" spans="1:8" ht="16.5" customHeight="1" x14ac:dyDescent="0.15">
      <c r="D9" t="e">
        <f>SUM(D1:D8)</f>
        <v>#N/A</v>
      </c>
      <c r="E9">
        <f>SUM(E1:E8)</f>
        <v>358.65</v>
      </c>
    </row>
  </sheetData>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58"/>
  <sheetViews>
    <sheetView workbookViewId="0">
      <selection activeCell="A56" sqref="A56:I59"/>
    </sheetView>
  </sheetViews>
  <sheetFormatPr baseColWidth="10" defaultColWidth="9.3984375" defaultRowHeight="13" x14ac:dyDescent="0.15"/>
  <cols>
    <col min="1" max="1" width="5.3984375" style="27" customWidth="1"/>
    <col min="2" max="2" width="13" style="27" customWidth="1"/>
    <col min="3" max="3" width="14.59765625" style="27" customWidth="1"/>
    <col min="4" max="4" width="10.796875" style="27" customWidth="1"/>
    <col min="5" max="5" width="12.59765625" style="27" customWidth="1"/>
    <col min="6" max="6" width="12.3984375" style="27" customWidth="1"/>
    <col min="7" max="7" width="11.3984375" style="27" customWidth="1"/>
    <col min="8" max="8" width="15.19921875" style="27" customWidth="1"/>
    <col min="9" max="9" width="14.3984375" style="27" customWidth="1"/>
    <col min="10" max="16384" width="9.3984375" style="27"/>
  </cols>
  <sheetData>
    <row r="1" spans="1:11" ht="25.5" customHeight="1" x14ac:dyDescent="0.15">
      <c r="A1" s="173" t="s">
        <v>27</v>
      </c>
      <c r="B1" s="173"/>
      <c r="C1" s="173"/>
      <c r="D1" s="173"/>
      <c r="E1" s="173"/>
      <c r="F1" s="173"/>
      <c r="G1" s="173"/>
      <c r="H1" s="173"/>
      <c r="I1" s="173"/>
    </row>
    <row r="2" spans="1:11" ht="17" customHeight="1" x14ac:dyDescent="0.15">
      <c r="A2" s="137"/>
      <c r="B2" s="137"/>
      <c r="C2" s="137"/>
      <c r="D2" s="137"/>
      <c r="E2" s="137"/>
      <c r="F2" s="28"/>
      <c r="G2" s="141" t="s">
        <v>124</v>
      </c>
      <c r="H2" s="141"/>
      <c r="I2" s="141"/>
    </row>
    <row r="3" spans="1:11" ht="20" customHeight="1" x14ac:dyDescent="0.15">
      <c r="A3" s="138" t="s">
        <v>123</v>
      </c>
      <c r="B3" s="138"/>
      <c r="C3" s="138"/>
      <c r="D3" s="138"/>
      <c r="E3" s="138"/>
      <c r="F3" s="138"/>
      <c r="G3" s="138"/>
      <c r="H3" s="138"/>
      <c r="I3" s="138"/>
    </row>
    <row r="4" spans="1:11" ht="48" customHeight="1" x14ac:dyDescent="0.15">
      <c r="A4" s="139" t="s">
        <v>3</v>
      </c>
      <c r="B4" s="139"/>
      <c r="C4" s="139"/>
      <c r="D4" s="139"/>
      <c r="E4" s="139"/>
      <c r="F4" s="139"/>
      <c r="G4" s="139"/>
      <c r="H4" s="139"/>
      <c r="I4" s="139"/>
    </row>
    <row r="5" spans="1:11" ht="17.75" customHeight="1" x14ac:dyDescent="0.2">
      <c r="A5" s="54"/>
      <c r="B5" s="54"/>
      <c r="C5" s="54"/>
      <c r="D5" s="54"/>
      <c r="E5" s="54"/>
      <c r="F5" s="54"/>
      <c r="G5" s="54"/>
      <c r="H5" s="29"/>
      <c r="I5" s="29"/>
    </row>
    <row r="6" spans="1:11" ht="20" customHeight="1" x14ac:dyDescent="0.15">
      <c r="A6" s="30" t="s">
        <v>4</v>
      </c>
      <c r="B6" s="30"/>
      <c r="C6" s="30"/>
      <c r="D6" s="30"/>
      <c r="E6" s="30"/>
      <c r="F6" s="30"/>
      <c r="G6" s="30"/>
      <c r="H6" s="29"/>
      <c r="I6" s="29"/>
    </row>
    <row r="7" spans="1:11" ht="19.5" customHeight="1" x14ac:dyDescent="0.2">
      <c r="A7" s="31" t="s">
        <v>5</v>
      </c>
      <c r="B7" s="32"/>
      <c r="C7" s="32"/>
      <c r="D7" s="32"/>
      <c r="E7" s="32"/>
      <c r="F7" s="32"/>
      <c r="G7" s="33"/>
      <c r="H7" s="34"/>
      <c r="I7" s="34"/>
    </row>
    <row r="8" spans="1:11" ht="20" customHeight="1" x14ac:dyDescent="0.2">
      <c r="A8" s="35" t="s">
        <v>6</v>
      </c>
      <c r="B8" s="31"/>
      <c r="C8" s="32"/>
      <c r="D8" s="32"/>
      <c r="E8" s="32"/>
      <c r="F8" s="32"/>
      <c r="G8" s="33"/>
      <c r="H8" s="36"/>
      <c r="I8" s="36"/>
    </row>
    <row r="9" spans="1:11" ht="19.5" customHeight="1" x14ac:dyDescent="0.2">
      <c r="A9" s="31" t="s">
        <v>7</v>
      </c>
      <c r="B9" s="31"/>
      <c r="C9" s="32"/>
      <c r="D9" s="31" t="s">
        <v>8</v>
      </c>
      <c r="E9" s="32"/>
      <c r="F9" s="32"/>
      <c r="G9" s="33"/>
      <c r="H9" s="34"/>
      <c r="I9" s="34"/>
    </row>
    <row r="10" spans="1:11" ht="19.5" customHeight="1" x14ac:dyDescent="0.15">
      <c r="A10" s="30" t="s">
        <v>9</v>
      </c>
      <c r="B10" s="30"/>
      <c r="C10" s="30"/>
      <c r="D10" s="30"/>
      <c r="E10" s="30"/>
      <c r="F10" s="30"/>
      <c r="G10" s="30"/>
      <c r="H10" s="36"/>
      <c r="I10" s="36"/>
    </row>
    <row r="11" spans="1:11" ht="19.5" customHeight="1" x14ac:dyDescent="0.2">
      <c r="A11" s="31" t="s">
        <v>10</v>
      </c>
      <c r="B11" s="37"/>
      <c r="C11" s="37"/>
      <c r="D11" s="37"/>
      <c r="E11" s="37"/>
      <c r="F11" s="37"/>
      <c r="G11" s="37"/>
      <c r="H11" s="34"/>
      <c r="I11" s="34"/>
    </row>
    <row r="12" spans="1:11" ht="23.25" customHeight="1" x14ac:dyDescent="0.2">
      <c r="A12" s="35" t="s">
        <v>11</v>
      </c>
      <c r="B12" s="31"/>
      <c r="C12" s="32"/>
      <c r="D12" s="32"/>
      <c r="E12" s="32"/>
      <c r="F12" s="32"/>
      <c r="G12" s="33"/>
      <c r="H12" s="36"/>
      <c r="I12" s="36"/>
    </row>
    <row r="13" spans="1:11" ht="23.25" customHeight="1" x14ac:dyDescent="0.2">
      <c r="A13" s="31" t="s">
        <v>12</v>
      </c>
      <c r="B13" s="31"/>
      <c r="C13" s="32"/>
      <c r="D13" s="31" t="s">
        <v>8</v>
      </c>
      <c r="E13" s="32"/>
      <c r="F13" s="32"/>
      <c r="G13" s="33"/>
      <c r="H13" s="36"/>
      <c r="I13" s="36"/>
    </row>
    <row r="14" spans="1:11" ht="35" customHeight="1" x14ac:dyDescent="0.15">
      <c r="A14" s="172" t="s">
        <v>29</v>
      </c>
      <c r="B14" s="172"/>
      <c r="C14" s="172"/>
      <c r="D14" s="172"/>
      <c r="E14" s="172"/>
      <c r="F14" s="172"/>
      <c r="G14" s="172"/>
      <c r="H14" s="172"/>
      <c r="I14" s="172"/>
    </row>
    <row r="15" spans="1:11" ht="46.25" customHeight="1" x14ac:dyDescent="0.15">
      <c r="A15" s="38" t="s">
        <v>13</v>
      </c>
      <c r="B15" s="38" t="s">
        <v>30</v>
      </c>
      <c r="C15" s="38" t="s">
        <v>31</v>
      </c>
      <c r="D15" s="38" t="s">
        <v>32</v>
      </c>
      <c r="E15" s="38" t="s">
        <v>33</v>
      </c>
      <c r="F15" s="39" t="s">
        <v>34</v>
      </c>
      <c r="G15" s="39" t="s">
        <v>35</v>
      </c>
      <c r="H15" s="39" t="s">
        <v>36</v>
      </c>
      <c r="I15" s="38" t="s">
        <v>37</v>
      </c>
    </row>
    <row r="16" spans="1:11" s="59" customFormat="1" ht="17" customHeight="1" x14ac:dyDescent="0.15">
      <c r="A16" s="55">
        <v>1</v>
      </c>
      <c r="B16" s="56">
        <v>45974</v>
      </c>
      <c r="C16" s="57" t="s">
        <v>53</v>
      </c>
      <c r="D16" s="57" t="s">
        <v>67</v>
      </c>
      <c r="E16" s="57" t="s">
        <v>125</v>
      </c>
      <c r="F16" s="58">
        <v>18.82</v>
      </c>
      <c r="G16" s="55">
        <v>0</v>
      </c>
      <c r="H16" s="58">
        <f>+F16</f>
        <v>18.82</v>
      </c>
      <c r="I16" s="166" t="s">
        <v>41</v>
      </c>
      <c r="J16" s="59">
        <v>18.82</v>
      </c>
      <c r="K16" s="60">
        <f>+F16-J16</f>
        <v>0</v>
      </c>
    </row>
    <row r="17" spans="1:11" ht="17" customHeight="1" x14ac:dyDescent="0.15">
      <c r="A17" s="40">
        <v>2</v>
      </c>
      <c r="B17" s="41">
        <v>45974</v>
      </c>
      <c r="C17" s="42" t="s">
        <v>58</v>
      </c>
      <c r="D17" s="42" t="s">
        <v>126</v>
      </c>
      <c r="E17" s="42" t="s">
        <v>127</v>
      </c>
      <c r="F17" s="44">
        <v>16.57</v>
      </c>
      <c r="G17" s="40">
        <v>0</v>
      </c>
      <c r="H17" s="44">
        <v>16.57</v>
      </c>
      <c r="I17" s="167"/>
      <c r="J17" s="27">
        <v>16.57</v>
      </c>
      <c r="K17" s="61">
        <f t="shared" ref="K17:K58" si="0">+F17-J17</f>
        <v>0</v>
      </c>
    </row>
    <row r="18" spans="1:11" ht="17.75" customHeight="1" x14ac:dyDescent="0.15">
      <c r="A18" s="40">
        <v>3</v>
      </c>
      <c r="B18" s="41">
        <v>45974</v>
      </c>
      <c r="C18" s="42" t="s">
        <v>128</v>
      </c>
      <c r="D18" s="42" t="s">
        <v>129</v>
      </c>
      <c r="E18" s="42" t="s">
        <v>93</v>
      </c>
      <c r="F18" s="44">
        <v>15.67</v>
      </c>
      <c r="G18" s="40">
        <v>0</v>
      </c>
      <c r="H18" s="44">
        <v>15.67</v>
      </c>
      <c r="I18" s="167"/>
      <c r="J18" s="27">
        <v>15.67</v>
      </c>
      <c r="K18" s="61">
        <f t="shared" si="0"/>
        <v>0</v>
      </c>
    </row>
    <row r="19" spans="1:11" ht="17.75" customHeight="1" x14ac:dyDescent="0.15">
      <c r="A19" s="40">
        <v>4</v>
      </c>
      <c r="B19" s="41">
        <v>45974</v>
      </c>
      <c r="C19" s="42" t="s">
        <v>47</v>
      </c>
      <c r="D19" s="42" t="s">
        <v>130</v>
      </c>
      <c r="E19" s="42" t="s">
        <v>131</v>
      </c>
      <c r="F19" s="44">
        <v>18.71</v>
      </c>
      <c r="G19" s="40">
        <v>0</v>
      </c>
      <c r="H19" s="44">
        <v>18.71</v>
      </c>
      <c r="I19" s="167"/>
      <c r="J19" s="27">
        <v>18.71</v>
      </c>
      <c r="K19" s="61">
        <f t="shared" si="0"/>
        <v>0</v>
      </c>
    </row>
    <row r="20" spans="1:11" ht="17.75" customHeight="1" x14ac:dyDescent="0.15">
      <c r="A20" s="40">
        <v>5</v>
      </c>
      <c r="B20" s="41">
        <v>45974</v>
      </c>
      <c r="C20" s="42" t="s">
        <v>44</v>
      </c>
      <c r="D20" s="42" t="s">
        <v>132</v>
      </c>
      <c r="E20" s="42" t="s">
        <v>133</v>
      </c>
      <c r="F20" s="44">
        <v>18.739999999999998</v>
      </c>
      <c r="G20" s="40">
        <v>0</v>
      </c>
      <c r="H20" s="44">
        <v>18.739999999999998</v>
      </c>
      <c r="I20" s="167"/>
      <c r="J20" s="27">
        <v>18.739999999999998</v>
      </c>
      <c r="K20" s="61">
        <f t="shared" si="0"/>
        <v>0</v>
      </c>
    </row>
    <row r="21" spans="1:11" ht="17.75" customHeight="1" x14ac:dyDescent="0.15">
      <c r="A21" s="40">
        <v>6</v>
      </c>
      <c r="B21" s="41">
        <v>45974</v>
      </c>
      <c r="C21" s="42" t="s">
        <v>61</v>
      </c>
      <c r="D21" s="42" t="s">
        <v>134</v>
      </c>
      <c r="E21" s="42" t="s">
        <v>135</v>
      </c>
      <c r="F21" s="44">
        <v>18.53</v>
      </c>
      <c r="G21" s="40">
        <v>0</v>
      </c>
      <c r="H21" s="44">
        <v>18.53</v>
      </c>
      <c r="I21" s="167"/>
      <c r="J21" s="27">
        <v>18.53</v>
      </c>
      <c r="K21" s="61">
        <f t="shared" si="0"/>
        <v>0</v>
      </c>
    </row>
    <row r="22" spans="1:11" s="66" customFormat="1" ht="17.75" customHeight="1" x14ac:dyDescent="0.15">
      <c r="A22" s="62">
        <v>7</v>
      </c>
      <c r="B22" s="63">
        <v>45974</v>
      </c>
      <c r="C22" s="64" t="s">
        <v>38</v>
      </c>
      <c r="D22" s="64" t="s">
        <v>98</v>
      </c>
      <c r="E22" s="64" t="s">
        <v>106</v>
      </c>
      <c r="F22" s="65">
        <v>17.170000000000002</v>
      </c>
      <c r="G22" s="62">
        <v>0</v>
      </c>
      <c r="H22" s="65">
        <v>17.170000000000002</v>
      </c>
      <c r="I22" s="167"/>
      <c r="J22" s="66">
        <v>17.170000000000002</v>
      </c>
      <c r="K22" s="67">
        <f t="shared" si="0"/>
        <v>0</v>
      </c>
    </row>
    <row r="23" spans="1:11" s="59" customFormat="1" ht="17.75" customHeight="1" x14ac:dyDescent="0.15">
      <c r="A23" s="55">
        <v>8</v>
      </c>
      <c r="B23" s="56">
        <v>45974</v>
      </c>
      <c r="C23" s="57" t="s">
        <v>55</v>
      </c>
      <c r="D23" s="57" t="s">
        <v>136</v>
      </c>
      <c r="E23" s="57" t="s">
        <v>104</v>
      </c>
      <c r="F23" s="58">
        <v>18.39</v>
      </c>
      <c r="G23" s="55">
        <v>0</v>
      </c>
      <c r="H23" s="58">
        <v>18.39</v>
      </c>
      <c r="I23" s="167"/>
      <c r="J23" s="59">
        <v>18.39</v>
      </c>
      <c r="K23" s="60">
        <f t="shared" si="0"/>
        <v>0</v>
      </c>
    </row>
    <row r="24" spans="1:11" ht="17.75" customHeight="1" x14ac:dyDescent="0.15">
      <c r="A24" s="40">
        <v>9</v>
      </c>
      <c r="B24" s="41">
        <v>45974</v>
      </c>
      <c r="C24" s="42" t="s">
        <v>82</v>
      </c>
      <c r="D24" s="42" t="s">
        <v>137</v>
      </c>
      <c r="E24" s="42" t="s">
        <v>138</v>
      </c>
      <c r="F24" s="44">
        <v>11.74</v>
      </c>
      <c r="G24" s="40">
        <v>0</v>
      </c>
      <c r="H24" s="44">
        <v>11.74</v>
      </c>
      <c r="I24" s="167"/>
      <c r="J24" s="27">
        <v>11.74</v>
      </c>
      <c r="K24" s="61">
        <f t="shared" si="0"/>
        <v>0</v>
      </c>
    </row>
    <row r="25" spans="1:11" ht="17.75" customHeight="1" x14ac:dyDescent="0.15">
      <c r="A25" s="40">
        <v>10</v>
      </c>
      <c r="B25" s="41">
        <v>45974</v>
      </c>
      <c r="C25" s="42" t="s">
        <v>139</v>
      </c>
      <c r="D25" s="42" t="s">
        <v>91</v>
      </c>
      <c r="E25" s="42" t="s">
        <v>140</v>
      </c>
      <c r="F25" s="44">
        <v>12.15</v>
      </c>
      <c r="G25" s="40">
        <v>0</v>
      </c>
      <c r="H25" s="44">
        <v>12.15</v>
      </c>
      <c r="I25" s="167"/>
      <c r="J25" s="27">
        <v>12.15</v>
      </c>
      <c r="K25" s="61">
        <f t="shared" si="0"/>
        <v>0</v>
      </c>
    </row>
    <row r="26" spans="1:11" ht="17.75" customHeight="1" x14ac:dyDescent="0.15">
      <c r="A26" s="40">
        <v>11</v>
      </c>
      <c r="B26" s="41">
        <v>45974</v>
      </c>
      <c r="C26" s="42" t="s">
        <v>141</v>
      </c>
      <c r="D26" s="42" t="s">
        <v>142</v>
      </c>
      <c r="E26" s="42" t="s">
        <v>143</v>
      </c>
      <c r="F26" s="44">
        <v>10.86</v>
      </c>
      <c r="G26" s="40">
        <v>0</v>
      </c>
      <c r="H26" s="44">
        <v>10.86</v>
      </c>
      <c r="I26" s="167"/>
      <c r="J26" s="27">
        <v>10.86</v>
      </c>
      <c r="K26" s="61">
        <f t="shared" si="0"/>
        <v>0</v>
      </c>
    </row>
    <row r="27" spans="1:11" ht="18" customHeight="1" x14ac:dyDescent="0.15">
      <c r="A27" s="40">
        <v>12</v>
      </c>
      <c r="B27" s="41">
        <v>45974</v>
      </c>
      <c r="C27" s="42" t="s">
        <v>144</v>
      </c>
      <c r="D27" s="42" t="s">
        <v>145</v>
      </c>
      <c r="E27" s="42" t="s">
        <v>143</v>
      </c>
      <c r="F27" s="44">
        <v>11.48</v>
      </c>
      <c r="G27" s="40">
        <v>0</v>
      </c>
      <c r="H27" s="44">
        <v>11.48</v>
      </c>
      <c r="I27" s="167"/>
      <c r="J27" s="27">
        <v>11.48</v>
      </c>
      <c r="K27" s="61">
        <f t="shared" si="0"/>
        <v>0</v>
      </c>
    </row>
    <row r="28" spans="1:11" ht="17.75" customHeight="1" x14ac:dyDescent="0.15">
      <c r="A28" s="40">
        <v>13</v>
      </c>
      <c r="B28" s="41">
        <v>45974</v>
      </c>
      <c r="C28" s="42" t="s">
        <v>146</v>
      </c>
      <c r="D28" s="42" t="s">
        <v>147</v>
      </c>
      <c r="E28" s="42" t="s">
        <v>148</v>
      </c>
      <c r="F28" s="44">
        <v>11.8</v>
      </c>
      <c r="G28" s="40">
        <v>0</v>
      </c>
      <c r="H28" s="44">
        <v>11.8</v>
      </c>
      <c r="I28" s="167"/>
      <c r="J28" s="27">
        <v>11.8</v>
      </c>
      <c r="K28" s="61">
        <f t="shared" si="0"/>
        <v>0</v>
      </c>
    </row>
    <row r="29" spans="1:11" s="59" customFormat="1" ht="17.75" customHeight="1" x14ac:dyDescent="0.15">
      <c r="A29" s="55">
        <v>14</v>
      </c>
      <c r="B29" s="56">
        <v>45974</v>
      </c>
      <c r="C29" s="57" t="s">
        <v>53</v>
      </c>
      <c r="D29" s="57" t="s">
        <v>95</v>
      </c>
      <c r="E29" s="57" t="s">
        <v>149</v>
      </c>
      <c r="F29" s="58">
        <v>18.82</v>
      </c>
      <c r="G29" s="55">
        <v>0</v>
      </c>
      <c r="H29" s="58">
        <v>18.82</v>
      </c>
      <c r="I29" s="167"/>
      <c r="J29" s="59">
        <v>18.82</v>
      </c>
      <c r="K29" s="60">
        <f t="shared" si="0"/>
        <v>0</v>
      </c>
    </row>
    <row r="30" spans="1:11" ht="17.75" customHeight="1" x14ac:dyDescent="0.15">
      <c r="A30" s="40">
        <v>15</v>
      </c>
      <c r="B30" s="41">
        <v>45974</v>
      </c>
      <c r="C30" s="42" t="s">
        <v>150</v>
      </c>
      <c r="D30" s="42" t="s">
        <v>151</v>
      </c>
      <c r="E30" s="42" t="s">
        <v>152</v>
      </c>
      <c r="F30" s="44">
        <v>12.65</v>
      </c>
      <c r="G30" s="40">
        <v>0</v>
      </c>
      <c r="H30" s="44">
        <v>12.65</v>
      </c>
      <c r="I30" s="167"/>
      <c r="J30" s="27">
        <v>12.65</v>
      </c>
      <c r="K30" s="61">
        <f t="shared" si="0"/>
        <v>0</v>
      </c>
    </row>
    <row r="31" spans="1:11" ht="17.75" customHeight="1" x14ac:dyDescent="0.15">
      <c r="A31" s="40">
        <v>16</v>
      </c>
      <c r="B31" s="41">
        <v>45974</v>
      </c>
      <c r="C31" s="42" t="s">
        <v>58</v>
      </c>
      <c r="D31" s="42" t="s">
        <v>153</v>
      </c>
      <c r="E31" s="42" t="s">
        <v>154</v>
      </c>
      <c r="F31" s="44">
        <v>16.57</v>
      </c>
      <c r="G31" s="40">
        <v>0</v>
      </c>
      <c r="H31" s="44">
        <v>16.57</v>
      </c>
      <c r="I31" s="167"/>
      <c r="J31" s="27">
        <v>16.57</v>
      </c>
      <c r="K31" s="61">
        <f t="shared" si="0"/>
        <v>0</v>
      </c>
    </row>
    <row r="32" spans="1:11" ht="17.75" customHeight="1" x14ac:dyDescent="0.15">
      <c r="A32" s="40">
        <v>17</v>
      </c>
      <c r="B32" s="41">
        <v>45974</v>
      </c>
      <c r="C32" s="42" t="s">
        <v>47</v>
      </c>
      <c r="D32" s="42" t="s">
        <v>155</v>
      </c>
      <c r="E32" s="42" t="s">
        <v>156</v>
      </c>
      <c r="F32" s="44">
        <v>18.71</v>
      </c>
      <c r="G32" s="40">
        <v>0</v>
      </c>
      <c r="H32" s="44">
        <v>18.71</v>
      </c>
      <c r="I32" s="167"/>
      <c r="J32" s="27">
        <v>18.71</v>
      </c>
      <c r="K32" s="61">
        <f t="shared" si="0"/>
        <v>0</v>
      </c>
    </row>
    <row r="33" spans="1:11" ht="17.75" customHeight="1" x14ac:dyDescent="0.15">
      <c r="A33" s="40">
        <v>18</v>
      </c>
      <c r="B33" s="41">
        <v>45974</v>
      </c>
      <c r="C33" s="42" t="s">
        <v>44</v>
      </c>
      <c r="D33" s="42" t="s">
        <v>157</v>
      </c>
      <c r="E33" s="42" t="s">
        <v>158</v>
      </c>
      <c r="F33" s="44">
        <v>18.739999999999998</v>
      </c>
      <c r="G33" s="40">
        <v>0</v>
      </c>
      <c r="H33" s="44">
        <v>18.739999999999998</v>
      </c>
      <c r="I33" s="167"/>
      <c r="J33" s="27">
        <v>18.739999999999998</v>
      </c>
      <c r="K33" s="61">
        <f t="shared" si="0"/>
        <v>0</v>
      </c>
    </row>
    <row r="34" spans="1:11" ht="17.75" customHeight="1" x14ac:dyDescent="0.15">
      <c r="A34" s="40">
        <v>19</v>
      </c>
      <c r="B34" s="41">
        <v>45974</v>
      </c>
      <c r="C34" s="42" t="s">
        <v>128</v>
      </c>
      <c r="D34" s="42" t="s">
        <v>159</v>
      </c>
      <c r="E34" s="42" t="s">
        <v>160</v>
      </c>
      <c r="F34" s="44">
        <v>15.67</v>
      </c>
      <c r="G34" s="40">
        <v>0</v>
      </c>
      <c r="H34" s="44">
        <v>15.67</v>
      </c>
      <c r="I34" s="167"/>
      <c r="J34" s="27">
        <v>15.67</v>
      </c>
      <c r="K34" s="61">
        <f t="shared" si="0"/>
        <v>0</v>
      </c>
    </row>
    <row r="35" spans="1:11" ht="17.75" customHeight="1" x14ac:dyDescent="0.15">
      <c r="A35" s="40">
        <v>20</v>
      </c>
      <c r="B35" s="41">
        <v>45974</v>
      </c>
      <c r="C35" s="42" t="s">
        <v>61</v>
      </c>
      <c r="D35" s="42" t="s">
        <v>161</v>
      </c>
      <c r="E35" s="42" t="s">
        <v>109</v>
      </c>
      <c r="F35" s="44">
        <v>18.53</v>
      </c>
      <c r="G35" s="40">
        <v>0</v>
      </c>
      <c r="H35" s="44">
        <v>18.53</v>
      </c>
      <c r="I35" s="167"/>
      <c r="J35" s="27">
        <v>18.53</v>
      </c>
      <c r="K35" s="61">
        <f t="shared" si="0"/>
        <v>0</v>
      </c>
    </row>
    <row r="36" spans="1:11" ht="18" customHeight="1" x14ac:dyDescent="0.15">
      <c r="A36" s="40">
        <v>21</v>
      </c>
      <c r="B36" s="41">
        <v>45974</v>
      </c>
      <c r="C36" s="42" t="s">
        <v>38</v>
      </c>
      <c r="D36" s="42" t="s">
        <v>156</v>
      </c>
      <c r="E36" s="42" t="s">
        <v>148</v>
      </c>
      <c r="F36" s="44">
        <v>17.170000000000002</v>
      </c>
      <c r="G36" s="40">
        <v>0</v>
      </c>
      <c r="H36" s="44">
        <v>17.170000000000002</v>
      </c>
      <c r="I36" s="167"/>
      <c r="J36" s="27">
        <v>17.170000000000002</v>
      </c>
      <c r="K36" s="61">
        <f t="shared" si="0"/>
        <v>0</v>
      </c>
    </row>
    <row r="37" spans="1:11" ht="17.75" customHeight="1" x14ac:dyDescent="0.15">
      <c r="A37" s="40">
        <v>22</v>
      </c>
      <c r="B37" s="41">
        <v>45974</v>
      </c>
      <c r="C37" s="42" t="s">
        <v>139</v>
      </c>
      <c r="D37" s="42" t="s">
        <v>162</v>
      </c>
      <c r="E37" s="42" t="s">
        <v>163</v>
      </c>
      <c r="F37" s="44">
        <v>12.15</v>
      </c>
      <c r="G37" s="40">
        <v>0</v>
      </c>
      <c r="H37" s="44">
        <v>12.15</v>
      </c>
      <c r="I37" s="167"/>
      <c r="J37" s="27">
        <v>12.15</v>
      </c>
      <c r="K37" s="61">
        <f t="shared" si="0"/>
        <v>0</v>
      </c>
    </row>
    <row r="38" spans="1:11" s="59" customFormat="1" ht="17.75" customHeight="1" x14ac:dyDescent="0.15">
      <c r="A38" s="55">
        <v>23</v>
      </c>
      <c r="B38" s="56">
        <v>45974</v>
      </c>
      <c r="C38" s="57" t="s">
        <v>55</v>
      </c>
      <c r="D38" s="57" t="s">
        <v>164</v>
      </c>
      <c r="E38" s="57" t="s">
        <v>165</v>
      </c>
      <c r="F38" s="58">
        <v>18.39</v>
      </c>
      <c r="G38" s="55">
        <v>0</v>
      </c>
      <c r="H38" s="58">
        <v>18.39</v>
      </c>
      <c r="I38" s="167"/>
      <c r="J38" s="59">
        <v>18.39</v>
      </c>
      <c r="K38" s="60">
        <f t="shared" si="0"/>
        <v>0</v>
      </c>
    </row>
    <row r="39" spans="1:11" ht="17.75" customHeight="1" x14ac:dyDescent="0.15">
      <c r="A39" s="40">
        <v>24</v>
      </c>
      <c r="B39" s="41">
        <v>45974</v>
      </c>
      <c r="C39" s="42" t="s">
        <v>82</v>
      </c>
      <c r="D39" s="42" t="s">
        <v>113</v>
      </c>
      <c r="E39" s="42" t="s">
        <v>166</v>
      </c>
      <c r="F39" s="44">
        <v>11.74</v>
      </c>
      <c r="G39" s="40">
        <v>0</v>
      </c>
      <c r="H39" s="44">
        <v>11.74</v>
      </c>
      <c r="I39" s="167"/>
      <c r="J39" s="27">
        <v>11.74</v>
      </c>
      <c r="K39" s="61">
        <f t="shared" si="0"/>
        <v>0</v>
      </c>
    </row>
    <row r="40" spans="1:11" ht="17.75" customHeight="1" x14ac:dyDescent="0.15">
      <c r="A40" s="40">
        <v>25</v>
      </c>
      <c r="B40" s="41">
        <v>45974</v>
      </c>
      <c r="C40" s="42" t="s">
        <v>141</v>
      </c>
      <c r="D40" s="42" t="s">
        <v>167</v>
      </c>
      <c r="E40" s="42" t="s">
        <v>168</v>
      </c>
      <c r="F40" s="44">
        <v>10.86</v>
      </c>
      <c r="G40" s="40">
        <v>0</v>
      </c>
      <c r="H40" s="44">
        <v>10.86</v>
      </c>
      <c r="I40" s="167"/>
      <c r="J40" s="27">
        <v>10.86</v>
      </c>
      <c r="K40" s="61">
        <f t="shared" si="0"/>
        <v>0</v>
      </c>
    </row>
    <row r="41" spans="1:11" ht="17.75" customHeight="1" x14ac:dyDescent="0.15">
      <c r="A41" s="40">
        <v>26</v>
      </c>
      <c r="B41" s="41">
        <v>45974</v>
      </c>
      <c r="C41" s="42" t="s">
        <v>144</v>
      </c>
      <c r="D41" s="42" t="s">
        <v>169</v>
      </c>
      <c r="E41" s="42" t="s">
        <v>170</v>
      </c>
      <c r="F41" s="44">
        <v>11.48</v>
      </c>
      <c r="G41" s="40">
        <v>0</v>
      </c>
      <c r="H41" s="44">
        <v>11.48</v>
      </c>
      <c r="I41" s="167"/>
      <c r="J41" s="27">
        <v>11.48</v>
      </c>
      <c r="K41" s="61">
        <f t="shared" si="0"/>
        <v>0</v>
      </c>
    </row>
    <row r="42" spans="1:11" ht="17.75" customHeight="1" x14ac:dyDescent="0.15">
      <c r="A42" s="40">
        <v>27</v>
      </c>
      <c r="B42" s="68">
        <v>45974</v>
      </c>
      <c r="C42" s="42" t="s">
        <v>146</v>
      </c>
      <c r="D42" s="42" t="s">
        <v>171</v>
      </c>
      <c r="E42" s="42" t="s">
        <v>172</v>
      </c>
      <c r="F42" s="44">
        <v>11.8</v>
      </c>
      <c r="G42" s="40">
        <v>0</v>
      </c>
      <c r="H42" s="44">
        <v>11.8</v>
      </c>
      <c r="I42" s="167"/>
      <c r="J42" s="27">
        <v>11.8</v>
      </c>
      <c r="K42" s="61">
        <f t="shared" si="0"/>
        <v>0</v>
      </c>
    </row>
    <row r="43" spans="1:11" s="59" customFormat="1" ht="17.75" customHeight="1" x14ac:dyDescent="0.15">
      <c r="A43" s="55">
        <v>28</v>
      </c>
      <c r="B43" s="69">
        <v>45974</v>
      </c>
      <c r="C43" s="57" t="s">
        <v>53</v>
      </c>
      <c r="D43" s="57" t="s">
        <v>173</v>
      </c>
      <c r="E43" s="57" t="s">
        <v>174</v>
      </c>
      <c r="F43" s="58">
        <v>18.82</v>
      </c>
      <c r="G43" s="55">
        <v>0</v>
      </c>
      <c r="H43" s="58">
        <v>18.82</v>
      </c>
      <c r="I43" s="167"/>
      <c r="J43" s="59">
        <v>18.82</v>
      </c>
      <c r="K43" s="60">
        <f t="shared" si="0"/>
        <v>0</v>
      </c>
    </row>
    <row r="44" spans="1:11" ht="17.75" customHeight="1" x14ac:dyDescent="0.15">
      <c r="A44" s="40">
        <v>29</v>
      </c>
      <c r="B44" s="68">
        <v>45974</v>
      </c>
      <c r="C44" s="42" t="s">
        <v>150</v>
      </c>
      <c r="D44" s="42" t="s">
        <v>172</v>
      </c>
      <c r="E44" s="42" t="s">
        <v>175</v>
      </c>
      <c r="F44" s="44">
        <v>12.65</v>
      </c>
      <c r="G44" s="40">
        <v>0</v>
      </c>
      <c r="H44" s="44">
        <v>12.65</v>
      </c>
      <c r="I44" s="167"/>
      <c r="J44" s="27">
        <v>12.65</v>
      </c>
      <c r="K44" s="61">
        <f t="shared" si="0"/>
        <v>0</v>
      </c>
    </row>
    <row r="45" spans="1:11" ht="17.75" customHeight="1" x14ac:dyDescent="0.15">
      <c r="A45" s="40">
        <v>30</v>
      </c>
      <c r="B45" s="68">
        <v>45974</v>
      </c>
      <c r="C45" s="42" t="s">
        <v>58</v>
      </c>
      <c r="D45" s="42" t="s">
        <v>176</v>
      </c>
      <c r="E45" s="42" t="s">
        <v>177</v>
      </c>
      <c r="F45" s="44">
        <v>16.57</v>
      </c>
      <c r="G45" s="40">
        <v>0</v>
      </c>
      <c r="H45" s="44">
        <v>16.57</v>
      </c>
      <c r="I45" s="167"/>
      <c r="J45" s="27">
        <v>16.57</v>
      </c>
      <c r="K45" s="61">
        <f t="shared" si="0"/>
        <v>0</v>
      </c>
    </row>
    <row r="46" spans="1:11" ht="17.75" customHeight="1" x14ac:dyDescent="0.15">
      <c r="A46" s="40">
        <v>31</v>
      </c>
      <c r="B46" s="68">
        <v>45974</v>
      </c>
      <c r="C46" s="42" t="s">
        <v>47</v>
      </c>
      <c r="D46" s="42" t="s">
        <v>178</v>
      </c>
      <c r="E46" s="42" t="s">
        <v>179</v>
      </c>
      <c r="F46" s="44">
        <v>18.71</v>
      </c>
      <c r="G46" s="40">
        <v>1</v>
      </c>
      <c r="H46" s="44">
        <v>18.71</v>
      </c>
      <c r="I46" s="167"/>
      <c r="J46" s="27">
        <v>18.71</v>
      </c>
      <c r="K46" s="61">
        <f t="shared" si="0"/>
        <v>0</v>
      </c>
    </row>
    <row r="47" spans="1:11" ht="17.75" customHeight="1" x14ac:dyDescent="0.15">
      <c r="A47" s="40">
        <v>32</v>
      </c>
      <c r="B47" s="68">
        <v>45974</v>
      </c>
      <c r="C47" s="42" t="s">
        <v>44</v>
      </c>
      <c r="D47" s="42" t="s">
        <v>132</v>
      </c>
      <c r="E47" s="42" t="s">
        <v>179</v>
      </c>
      <c r="F47" s="44">
        <v>18.739999999999998</v>
      </c>
      <c r="G47" s="40">
        <v>0</v>
      </c>
      <c r="H47" s="44">
        <v>18.739999999999998</v>
      </c>
      <c r="I47" s="167"/>
      <c r="J47" s="27">
        <v>18.739999999999998</v>
      </c>
      <c r="K47" s="61">
        <f t="shared" si="0"/>
        <v>0</v>
      </c>
    </row>
    <row r="48" spans="1:11" ht="17.75" customHeight="1" x14ac:dyDescent="0.15">
      <c r="A48" s="40">
        <v>33</v>
      </c>
      <c r="B48" s="68">
        <v>45974</v>
      </c>
      <c r="C48" s="42" t="s">
        <v>38</v>
      </c>
      <c r="D48" s="42" t="s">
        <v>180</v>
      </c>
      <c r="E48" s="42" t="s">
        <v>181</v>
      </c>
      <c r="F48" s="44">
        <v>17.170000000000002</v>
      </c>
      <c r="G48" s="40">
        <v>0</v>
      </c>
      <c r="H48" s="44">
        <v>17.170000000000002</v>
      </c>
      <c r="I48" s="167"/>
      <c r="J48" s="27">
        <v>17.170000000000002</v>
      </c>
      <c r="K48" s="61">
        <f t="shared" si="0"/>
        <v>0</v>
      </c>
    </row>
    <row r="49" spans="1:11" ht="17.75" customHeight="1" x14ac:dyDescent="0.15">
      <c r="A49" s="40">
        <v>34</v>
      </c>
      <c r="B49" s="68">
        <v>45974</v>
      </c>
      <c r="C49" s="42" t="s">
        <v>139</v>
      </c>
      <c r="D49" s="42" t="s">
        <v>182</v>
      </c>
      <c r="E49" s="42" t="s">
        <v>183</v>
      </c>
      <c r="F49" s="44">
        <v>12.15</v>
      </c>
      <c r="G49" s="40">
        <v>0</v>
      </c>
      <c r="H49" s="44">
        <v>12.15</v>
      </c>
      <c r="I49" s="167"/>
      <c r="J49" s="27">
        <v>12.15</v>
      </c>
      <c r="K49" s="61">
        <f t="shared" si="0"/>
        <v>0</v>
      </c>
    </row>
    <row r="50" spans="1:11" s="59" customFormat="1" ht="17.75" customHeight="1" x14ac:dyDescent="0.15">
      <c r="A50" s="55">
        <v>35</v>
      </c>
      <c r="B50" s="69">
        <v>45974</v>
      </c>
      <c r="C50" s="57" t="s">
        <v>55</v>
      </c>
      <c r="D50" s="57" t="s">
        <v>184</v>
      </c>
      <c r="E50" s="57" t="s">
        <v>185</v>
      </c>
      <c r="F50" s="58">
        <v>18.39</v>
      </c>
      <c r="G50" s="55">
        <v>0</v>
      </c>
      <c r="H50" s="58">
        <v>18.39</v>
      </c>
      <c r="I50" s="167"/>
      <c r="J50" s="59">
        <v>18.39</v>
      </c>
      <c r="K50" s="60">
        <f t="shared" si="0"/>
        <v>0</v>
      </c>
    </row>
    <row r="51" spans="1:11" ht="17.75" customHeight="1" x14ac:dyDescent="0.15">
      <c r="A51" s="40">
        <v>36</v>
      </c>
      <c r="B51" s="68">
        <v>45974</v>
      </c>
      <c r="C51" s="42" t="s">
        <v>61</v>
      </c>
      <c r="D51" s="42" t="s">
        <v>186</v>
      </c>
      <c r="E51" s="42" t="s">
        <v>187</v>
      </c>
      <c r="F51" s="44">
        <v>18.53</v>
      </c>
      <c r="G51" s="40">
        <v>0</v>
      </c>
      <c r="H51" s="44">
        <v>18.53</v>
      </c>
      <c r="I51" s="167"/>
      <c r="J51" s="27">
        <v>18.53</v>
      </c>
      <c r="K51" s="61">
        <f t="shared" si="0"/>
        <v>0</v>
      </c>
    </row>
    <row r="52" spans="1:11" ht="17.75" customHeight="1" x14ac:dyDescent="0.15">
      <c r="A52" s="40">
        <v>37</v>
      </c>
      <c r="B52" s="68">
        <v>45974</v>
      </c>
      <c r="C52" s="42" t="s">
        <v>128</v>
      </c>
      <c r="D52" s="42" t="s">
        <v>188</v>
      </c>
      <c r="E52" s="42" t="s">
        <v>189</v>
      </c>
      <c r="F52" s="44">
        <v>15.67</v>
      </c>
      <c r="G52" s="40">
        <v>0</v>
      </c>
      <c r="H52" s="44">
        <v>15.67</v>
      </c>
      <c r="I52" s="167"/>
      <c r="J52" s="27">
        <v>15.67</v>
      </c>
      <c r="K52" s="61">
        <f t="shared" si="0"/>
        <v>0</v>
      </c>
    </row>
    <row r="53" spans="1:11" ht="17.75" customHeight="1" x14ac:dyDescent="0.15">
      <c r="A53" s="40">
        <v>38</v>
      </c>
      <c r="B53" s="68">
        <v>45974</v>
      </c>
      <c r="C53" s="42" t="s">
        <v>44</v>
      </c>
      <c r="D53" s="42" t="s">
        <v>190</v>
      </c>
      <c r="E53" s="42" t="s">
        <v>191</v>
      </c>
      <c r="F53" s="44">
        <v>18.739999999999998</v>
      </c>
      <c r="G53" s="40">
        <v>0</v>
      </c>
      <c r="H53" s="44">
        <v>18.739999999999998</v>
      </c>
      <c r="I53" s="168"/>
      <c r="J53" s="27">
        <v>18.739999999999998</v>
      </c>
      <c r="K53" s="61">
        <f t="shared" si="0"/>
        <v>0</v>
      </c>
    </row>
    <row r="54" spans="1:11" ht="17.25" customHeight="1" x14ac:dyDescent="0.2">
      <c r="A54" s="169" t="s">
        <v>120</v>
      </c>
      <c r="B54" s="170"/>
      <c r="C54" s="170"/>
      <c r="D54" s="170"/>
      <c r="E54" s="170"/>
      <c r="F54" s="170"/>
      <c r="G54" s="45">
        <v>0</v>
      </c>
      <c r="H54" s="46">
        <f>SUM(H16:H53)</f>
        <v>600.04999999999995</v>
      </c>
      <c r="I54" s="47"/>
      <c r="K54" s="61">
        <f t="shared" si="0"/>
        <v>0</v>
      </c>
    </row>
    <row r="55" spans="1:11" ht="17.25" customHeight="1" x14ac:dyDescent="0.15">
      <c r="A55" s="171" t="s">
        <v>192</v>
      </c>
      <c r="B55" s="171"/>
      <c r="C55" s="171"/>
      <c r="D55" s="171"/>
      <c r="E55" s="171"/>
      <c r="F55" s="171"/>
      <c r="G55" s="171"/>
      <c r="H55" s="171"/>
      <c r="I55" s="171"/>
      <c r="K55" s="61">
        <f t="shared" si="0"/>
        <v>0</v>
      </c>
    </row>
    <row r="56" spans="1:11" ht="35" customHeight="1" x14ac:dyDescent="0.15">
      <c r="A56" s="134" t="s">
        <v>122</v>
      </c>
      <c r="B56" s="134"/>
      <c r="C56" s="134"/>
      <c r="D56" s="134"/>
      <c r="E56" s="134"/>
      <c r="F56" s="134"/>
      <c r="G56" s="134"/>
      <c r="H56" s="134"/>
      <c r="I56" s="134"/>
      <c r="K56" s="61">
        <f t="shared" si="0"/>
        <v>0</v>
      </c>
    </row>
    <row r="57" spans="1:11" ht="21.5" customHeight="1" x14ac:dyDescent="0.15">
      <c r="A57" s="48" t="s">
        <v>24</v>
      </c>
      <c r="B57" s="49"/>
      <c r="C57" s="49"/>
      <c r="D57" s="49"/>
      <c r="E57" s="49"/>
      <c r="F57" s="50"/>
      <c r="G57" s="51"/>
      <c r="H57" s="51"/>
      <c r="I57" s="51"/>
      <c r="K57" s="61">
        <f t="shared" si="0"/>
        <v>0</v>
      </c>
    </row>
    <row r="58" spans="1:11" ht="16.5" customHeight="1" x14ac:dyDescent="0.15">
      <c r="A58" s="133" t="s">
        <v>25</v>
      </c>
      <c r="B58" s="133"/>
      <c r="C58" s="133"/>
      <c r="D58" s="133"/>
      <c r="F58" s="52"/>
      <c r="G58" s="53"/>
      <c r="H58" s="52" t="s">
        <v>26</v>
      </c>
      <c r="I58" s="52"/>
      <c r="K58" s="61">
        <f t="shared" si="0"/>
        <v>0</v>
      </c>
    </row>
  </sheetData>
  <mergeCells count="11">
    <mergeCell ref="A14:I14"/>
    <mergeCell ref="A1:I1"/>
    <mergeCell ref="A2:E2"/>
    <mergeCell ref="G2:I2"/>
    <mergeCell ref="A3:I3"/>
    <mergeCell ref="A4:I4"/>
    <mergeCell ref="I16:I53"/>
    <mergeCell ref="A54:F54"/>
    <mergeCell ref="A55:I55"/>
    <mergeCell ref="A56:I56"/>
    <mergeCell ref="A58:D58"/>
  </mergeCells>
  <pageMargins left="0.3" right="0.19" top="0.23" bottom="0.17" header="0.3" footer="0.3"/>
  <pageSetup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7"/>
  <sheetViews>
    <sheetView topLeftCell="A10" workbookViewId="0">
      <selection activeCell="C9" sqref="C9"/>
    </sheetView>
  </sheetViews>
  <sheetFormatPr baseColWidth="10" defaultColWidth="14.3984375" defaultRowHeight="13" x14ac:dyDescent="0.15"/>
  <cols>
    <col min="1" max="1" width="12.3984375" customWidth="1"/>
    <col min="2" max="2" width="17.19921875" customWidth="1"/>
    <col min="3" max="3" width="28.796875" customWidth="1"/>
    <col min="4" max="4" width="13.19921875" customWidth="1"/>
    <col min="5" max="5" width="19" style="75" customWidth="1"/>
    <col min="6" max="6" width="18.796875" customWidth="1"/>
  </cols>
  <sheetData>
    <row r="1" spans="1:8" ht="32.25" customHeight="1" x14ac:dyDescent="0.15">
      <c r="A1" s="135" t="s">
        <v>197</v>
      </c>
      <c r="B1" s="173"/>
      <c r="C1" s="173"/>
      <c r="D1" s="173"/>
      <c r="E1" s="173"/>
      <c r="F1" s="173"/>
    </row>
    <row r="2" spans="1:8" ht="15.75" customHeight="1" x14ac:dyDescent="0.15">
      <c r="A2" s="137"/>
      <c r="B2" s="137"/>
      <c r="C2" s="137"/>
      <c r="D2" s="141" t="s">
        <v>199</v>
      </c>
      <c r="E2" s="141"/>
      <c r="F2" s="141"/>
    </row>
    <row r="3" spans="1:8" ht="23" x14ac:dyDescent="0.15">
      <c r="A3" s="138" t="s">
        <v>123</v>
      </c>
      <c r="B3" s="138"/>
      <c r="C3" s="138"/>
      <c r="D3" s="138"/>
      <c r="E3" s="138"/>
      <c r="F3" s="138"/>
    </row>
    <row r="4" spans="1:8" ht="68.25" customHeight="1" x14ac:dyDescent="0.15">
      <c r="A4" s="139" t="str">
        <f>BBGT!A5</f>
        <v>Căn cứ vào hợp đồng số 103/2026/HĐNT/SPLUS-ĐS ký ngày 01 tháng 03 năm 2026 về việc thuê vận chuyển giữa CÔNG TY CỔ PHẦN KIẾN TRÚC VÀ ĐẦU TƯ XÂY DỰNG S - PLUS với CÔNG TY TNHH XÂY DỰNG ĐỊNH SƠN</v>
      </c>
      <c r="B4" s="139"/>
      <c r="C4" s="139"/>
      <c r="D4" s="139"/>
      <c r="E4" s="139"/>
      <c r="F4" s="139"/>
    </row>
    <row r="5" spans="1:8" ht="16" x14ac:dyDescent="0.15">
      <c r="A5" s="30" t="str">
        <f>BBGT!A7</f>
        <v>I. BÊN THUÊ (BÊN A): CÔNG TY CỔ PHẦN KIẾN TRÚC VÀ ĐẦU TƯ XÂY DỰNG S - PLUS</v>
      </c>
      <c r="B5" s="30"/>
      <c r="C5" s="30"/>
      <c r="D5" s="30"/>
      <c r="E5" s="70"/>
      <c r="F5" s="29"/>
    </row>
    <row r="6" spans="1:8" ht="16" x14ac:dyDescent="0.2">
      <c r="A6" s="31" t="str">
        <f>BBGT!A8</f>
        <v>Địa chỉ: Số nhà 28 đường Bình Minh, Phường Chu Văn An, TP Hải Phòng, Việt Nam.</v>
      </c>
      <c r="B6" s="32"/>
      <c r="C6" s="32"/>
      <c r="D6" s="32"/>
      <c r="E6" s="71"/>
      <c r="F6" s="34"/>
    </row>
    <row r="7" spans="1:8" ht="16" x14ac:dyDescent="0.2">
      <c r="A7" s="35" t="str">
        <f>BBGT!A9</f>
        <v>Mã số thuế: 0801352797</v>
      </c>
      <c r="B7" s="31"/>
      <c r="C7" s="32"/>
      <c r="D7" s="32"/>
      <c r="E7" s="71"/>
      <c r="F7" s="36"/>
    </row>
    <row r="8" spans="1:8" ht="16" x14ac:dyDescent="0.2">
      <c r="A8" s="31" t="str">
        <f>BBGT!A10</f>
        <v xml:space="preserve">Đại diện:            </v>
      </c>
      <c r="B8" s="31"/>
      <c r="C8" s="32"/>
      <c r="D8" s="31" t="str">
        <f>BBGT!D10</f>
        <v>Chức vụ: Giám đốc</v>
      </c>
      <c r="E8" s="71"/>
      <c r="F8" s="34"/>
    </row>
    <row r="9" spans="1:8" ht="16" x14ac:dyDescent="0.15">
      <c r="A9" s="30" t="str">
        <f>BBGT!A11</f>
        <v>II. BÊN CHO THUÊ (BÊN B): CÔNG TY TNHH XÂY DỰNG ĐỊNH SƠN</v>
      </c>
      <c r="B9" s="30"/>
      <c r="C9" s="30"/>
      <c r="D9" s="30"/>
      <c r="E9" s="70"/>
      <c r="F9" s="36"/>
    </row>
    <row r="10" spans="1:8" ht="16" x14ac:dyDescent="0.2">
      <c r="A10" s="31" t="str">
        <f>BBGT!A12</f>
        <v>Địa chỉ: Thôn 1 (tại nhà ông Nguyễn Sĩ Định), Xã Nghi Dương, TP Hải Phòng, Việt Nam.</v>
      </c>
      <c r="B10" s="37"/>
      <c r="C10" s="37"/>
      <c r="D10" s="37"/>
      <c r="E10" s="72"/>
      <c r="F10" s="34"/>
    </row>
    <row r="11" spans="1:8" ht="16" x14ac:dyDescent="0.2">
      <c r="A11" s="31" t="str">
        <f>BBGT!A13</f>
        <v>Mã số thuế: 0202111150</v>
      </c>
      <c r="B11" s="31"/>
      <c r="C11" s="32"/>
      <c r="D11" s="32"/>
      <c r="E11" s="71"/>
      <c r="F11" s="36"/>
    </row>
    <row r="12" spans="1:8" ht="16" x14ac:dyDescent="0.2">
      <c r="A12" s="31" t="str">
        <f>BBGT!A14</f>
        <v xml:space="preserve">Đại diện: Ông Nguyễn Sĩ Sơn              </v>
      </c>
      <c r="B12" s="31"/>
      <c r="C12" s="32"/>
      <c r="D12" s="31" t="str">
        <f>BBGT!D14</f>
        <v>Chức vụ: Giám đốc</v>
      </c>
      <c r="E12" s="71"/>
      <c r="F12" s="36"/>
    </row>
    <row r="13" spans="1:8" ht="39" customHeight="1" x14ac:dyDescent="0.15">
      <c r="A13" s="172" t="s">
        <v>29</v>
      </c>
      <c r="B13" s="172"/>
      <c r="C13" s="172"/>
      <c r="D13" s="172"/>
      <c r="E13" s="172"/>
      <c r="F13" s="172"/>
    </row>
    <row r="14" spans="1:8" ht="34" x14ac:dyDescent="0.15">
      <c r="A14" s="38" t="s">
        <v>13</v>
      </c>
      <c r="B14" s="38" t="s">
        <v>193</v>
      </c>
      <c r="C14" s="38" t="s">
        <v>14</v>
      </c>
      <c r="D14" s="39" t="s">
        <v>15</v>
      </c>
      <c r="E14" s="73" t="s">
        <v>194</v>
      </c>
      <c r="F14" s="39" t="s">
        <v>195</v>
      </c>
    </row>
    <row r="15" spans="1:8" s="27" customFormat="1" ht="17" customHeight="1" x14ac:dyDescent="0.15">
      <c r="A15" s="40">
        <v>1</v>
      </c>
      <c r="B15" s="41">
        <v>45979</v>
      </c>
      <c r="C15" s="42" t="s">
        <v>196</v>
      </c>
      <c r="D15" s="44" t="s">
        <v>19</v>
      </c>
      <c r="E15" s="74">
        <f>'nh-vdk 18,11'!H53</f>
        <v>635.87999999999988</v>
      </c>
      <c r="F15" s="40"/>
      <c r="H15" s="61"/>
    </row>
    <row r="16" spans="1:8" s="27" customFormat="1" ht="17" customHeight="1" x14ac:dyDescent="0.15">
      <c r="A16" s="40"/>
      <c r="B16" s="41"/>
      <c r="C16" s="42"/>
      <c r="D16" s="44"/>
      <c r="E16" s="74"/>
      <c r="F16" s="40"/>
      <c r="H16" s="61"/>
    </row>
    <row r="17" spans="1:8" s="27" customFormat="1" ht="17" customHeight="1" x14ac:dyDescent="0.15">
      <c r="A17" s="40"/>
      <c r="B17" s="41"/>
      <c r="C17" s="42"/>
      <c r="D17" s="44"/>
      <c r="E17" s="74"/>
      <c r="F17" s="40"/>
      <c r="H17" s="61"/>
    </row>
    <row r="18" spans="1:8" s="27" customFormat="1" ht="17" customHeight="1" x14ac:dyDescent="0.15">
      <c r="A18" s="40"/>
      <c r="B18" s="41"/>
      <c r="C18" s="42"/>
      <c r="D18" s="44"/>
      <c r="E18" s="74"/>
      <c r="F18" s="40"/>
      <c r="H18" s="61"/>
    </row>
    <row r="19" spans="1:8" s="27" customFormat="1" ht="17" customHeight="1" x14ac:dyDescent="0.15">
      <c r="A19" s="40"/>
      <c r="B19" s="41"/>
      <c r="C19" s="42"/>
      <c r="D19" s="44"/>
      <c r="E19" s="74"/>
      <c r="F19" s="40"/>
      <c r="H19" s="61"/>
    </row>
    <row r="20" spans="1:8" s="27" customFormat="1" ht="17" customHeight="1" x14ac:dyDescent="0.15">
      <c r="A20" s="40"/>
      <c r="B20" s="41"/>
      <c r="C20" s="42"/>
      <c r="D20" s="44"/>
      <c r="E20" s="74"/>
      <c r="F20" s="40"/>
      <c r="H20" s="61"/>
    </row>
    <row r="21" spans="1:8" s="27" customFormat="1" ht="17" customHeight="1" x14ac:dyDescent="0.15">
      <c r="A21" s="40"/>
      <c r="B21" s="41"/>
      <c r="C21" s="42"/>
      <c r="D21" s="44"/>
      <c r="E21" s="74"/>
      <c r="F21" s="40"/>
      <c r="H21" s="61"/>
    </row>
    <row r="22" spans="1:8" s="27" customFormat="1" ht="17" customHeight="1" x14ac:dyDescent="0.15">
      <c r="A22" s="40"/>
      <c r="B22" s="41"/>
      <c r="C22" s="42"/>
      <c r="D22" s="44"/>
      <c r="E22" s="74"/>
      <c r="F22" s="40"/>
      <c r="H22" s="61"/>
    </row>
    <row r="23" spans="1:8" s="27" customFormat="1" ht="17" customHeight="1" x14ac:dyDescent="0.15">
      <c r="A23" s="40"/>
      <c r="B23" s="41"/>
      <c r="C23" s="42"/>
      <c r="D23" s="44"/>
      <c r="E23" s="74"/>
      <c r="F23" s="40"/>
      <c r="H23" s="61"/>
    </row>
    <row r="24" spans="1:8" s="27" customFormat="1" ht="17" customHeight="1" x14ac:dyDescent="0.15">
      <c r="A24" s="40"/>
      <c r="B24" s="41"/>
      <c r="C24" s="42"/>
      <c r="D24" s="44"/>
      <c r="E24" s="74"/>
      <c r="F24" s="40"/>
      <c r="H24" s="61"/>
    </row>
    <row r="25" spans="1:8" s="27" customFormat="1" ht="17" customHeight="1" x14ac:dyDescent="0.15">
      <c r="A25" s="40"/>
      <c r="B25" s="41"/>
      <c r="C25" s="42"/>
      <c r="D25" s="44"/>
      <c r="E25" s="74"/>
      <c r="F25" s="40"/>
      <c r="H25" s="61"/>
    </row>
    <row r="26" spans="1:8" s="27" customFormat="1" ht="17" customHeight="1" x14ac:dyDescent="0.15">
      <c r="A26" s="40"/>
      <c r="B26" s="41"/>
      <c r="C26" s="42"/>
      <c r="D26" s="44"/>
      <c r="E26" s="74"/>
      <c r="F26" s="40"/>
      <c r="H26" s="61"/>
    </row>
    <row r="27" spans="1:8" s="27" customFormat="1" ht="17" customHeight="1" x14ac:dyDescent="0.15">
      <c r="A27" s="40"/>
      <c r="B27" s="41"/>
      <c r="C27" s="42"/>
      <c r="D27" s="44"/>
      <c r="E27" s="74"/>
      <c r="F27" s="40"/>
      <c r="H27" s="61"/>
    </row>
    <row r="28" spans="1:8" s="27" customFormat="1" ht="17" customHeight="1" x14ac:dyDescent="0.15">
      <c r="A28" s="40"/>
      <c r="B28" s="41"/>
      <c r="C28" s="42"/>
      <c r="D28" s="44"/>
      <c r="E28" s="74"/>
      <c r="F28" s="40"/>
      <c r="H28" s="61"/>
    </row>
    <row r="29" spans="1:8" s="27" customFormat="1" ht="17" customHeight="1" x14ac:dyDescent="0.15">
      <c r="A29" s="40"/>
      <c r="B29" s="41"/>
      <c r="C29" s="42"/>
      <c r="D29" s="44"/>
      <c r="E29" s="74"/>
      <c r="F29" s="40"/>
      <c r="H29" s="61"/>
    </row>
    <row r="30" spans="1:8" s="27" customFormat="1" ht="17" customHeight="1" x14ac:dyDescent="0.15">
      <c r="A30" s="40"/>
      <c r="B30" s="41"/>
      <c r="C30" s="42"/>
      <c r="D30" s="44"/>
      <c r="E30" s="74"/>
      <c r="F30" s="40"/>
      <c r="H30" s="61"/>
    </row>
    <row r="31" spans="1:8" s="27" customFormat="1" ht="17" customHeight="1" x14ac:dyDescent="0.15">
      <c r="A31" s="40"/>
      <c r="B31" s="41"/>
      <c r="C31" s="42"/>
      <c r="D31" s="44"/>
      <c r="E31" s="74"/>
      <c r="F31" s="40"/>
      <c r="H31" s="61"/>
    </row>
    <row r="32" spans="1:8" s="80" customFormat="1" ht="17" customHeight="1" x14ac:dyDescent="0.15">
      <c r="A32" s="76"/>
      <c r="B32" s="77" t="s">
        <v>198</v>
      </c>
      <c r="C32" s="78"/>
      <c r="D32" s="46"/>
      <c r="E32" s="79">
        <f>SUM(E15:E31)</f>
        <v>635.87999999999988</v>
      </c>
      <c r="F32" s="76"/>
      <c r="H32" s="81"/>
    </row>
    <row r="34" spans="1:6" ht="36" customHeight="1" x14ac:dyDescent="0.15">
      <c r="A34" s="134" t="s">
        <v>122</v>
      </c>
      <c r="B34" s="134"/>
      <c r="C34" s="134"/>
      <c r="D34" s="134"/>
      <c r="E34" s="134"/>
      <c r="F34" s="134"/>
    </row>
    <row r="35" spans="1:6" ht="17" x14ac:dyDescent="0.15">
      <c r="A35" s="48" t="s">
        <v>24</v>
      </c>
      <c r="B35" s="49"/>
      <c r="C35" s="49"/>
      <c r="D35" s="49"/>
      <c r="E35" s="49"/>
      <c r="F35" s="50"/>
    </row>
    <row r="36" spans="1:6" ht="16" x14ac:dyDescent="0.15">
      <c r="A36" s="133" t="s">
        <v>25</v>
      </c>
      <c r="B36" s="133"/>
      <c r="C36" s="133"/>
      <c r="D36" s="52"/>
      <c r="E36" s="52" t="s">
        <v>26</v>
      </c>
      <c r="F36" s="52"/>
    </row>
    <row r="37" spans="1:6" x14ac:dyDescent="0.15">
      <c r="A37" s="27"/>
      <c r="B37" s="27"/>
      <c r="C37" s="27"/>
      <c r="D37" s="27"/>
      <c r="E37" s="27"/>
      <c r="F37" s="27"/>
    </row>
  </sheetData>
  <mergeCells count="8">
    <mergeCell ref="A34:F34"/>
    <mergeCell ref="A36:C36"/>
    <mergeCell ref="A1:F1"/>
    <mergeCell ref="A2:C2"/>
    <mergeCell ref="D2:F2"/>
    <mergeCell ref="A3:F3"/>
    <mergeCell ref="A4:F4"/>
    <mergeCell ref="A13:F1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57"/>
  <sheetViews>
    <sheetView workbookViewId="0">
      <selection activeCell="A4" sqref="A4:I4"/>
    </sheetView>
  </sheetViews>
  <sheetFormatPr baseColWidth="10" defaultColWidth="9.3984375" defaultRowHeight="13" x14ac:dyDescent="0.15"/>
  <cols>
    <col min="1" max="1" width="5.3984375" style="27" customWidth="1"/>
    <col min="2" max="2" width="13" style="27" customWidth="1"/>
    <col min="3" max="3" width="14.59765625" style="27" customWidth="1"/>
    <col min="4" max="4" width="10.796875" style="27" customWidth="1"/>
    <col min="5" max="5" width="12.59765625" style="27" customWidth="1"/>
    <col min="6" max="6" width="12.3984375" style="27" customWidth="1"/>
    <col min="7" max="7" width="11.3984375" style="27" customWidth="1"/>
    <col min="8" max="8" width="15.19921875" style="27" customWidth="1"/>
    <col min="9" max="9" width="14.3984375" style="27" customWidth="1"/>
    <col min="10" max="16384" width="9.3984375" style="27"/>
  </cols>
  <sheetData>
    <row r="1" spans="1:9" ht="25.5" customHeight="1" x14ac:dyDescent="0.15">
      <c r="A1" s="173" t="s">
        <v>27</v>
      </c>
      <c r="B1" s="173"/>
      <c r="C1" s="173"/>
      <c r="D1" s="173"/>
      <c r="E1" s="173"/>
      <c r="F1" s="173"/>
      <c r="G1" s="173"/>
      <c r="H1" s="173"/>
      <c r="I1" s="173"/>
    </row>
    <row r="2" spans="1:9" ht="17.25" customHeight="1" x14ac:dyDescent="0.15">
      <c r="A2" s="137"/>
      <c r="B2" s="137"/>
      <c r="C2" s="137"/>
      <c r="D2" s="137"/>
      <c r="E2" s="137"/>
      <c r="F2" s="141" t="s">
        <v>28</v>
      </c>
      <c r="G2" s="141"/>
      <c r="H2" s="141"/>
      <c r="I2" s="141"/>
    </row>
    <row r="3" spans="1:9" ht="21" customHeight="1" x14ac:dyDescent="0.15">
      <c r="A3" s="138" t="s">
        <v>123</v>
      </c>
      <c r="B3" s="138"/>
      <c r="C3" s="138"/>
      <c r="D3" s="138"/>
      <c r="E3" s="138"/>
      <c r="F3" s="138"/>
      <c r="G3" s="138"/>
      <c r="H3" s="138"/>
      <c r="I3" s="138"/>
    </row>
    <row r="4" spans="1:9" ht="62.25" customHeight="1" x14ac:dyDescent="0.15">
      <c r="A4" s="139" t="s">
        <v>3</v>
      </c>
      <c r="B4" s="139"/>
      <c r="C4" s="139"/>
      <c r="D4" s="139"/>
      <c r="E4" s="139"/>
      <c r="F4" s="139"/>
      <c r="G4" s="139"/>
      <c r="H4" s="139"/>
      <c r="I4" s="139"/>
    </row>
    <row r="5" spans="1:9" ht="15.75" customHeight="1" x14ac:dyDescent="0.15">
      <c r="A5" s="30" t="s">
        <v>4</v>
      </c>
      <c r="B5" s="30"/>
      <c r="C5" s="30"/>
      <c r="D5" s="30"/>
      <c r="E5" s="30"/>
      <c r="F5" s="30"/>
      <c r="G5" s="30"/>
      <c r="H5" s="29"/>
      <c r="I5" s="29"/>
    </row>
    <row r="6" spans="1:9" ht="15.75" customHeight="1" x14ac:dyDescent="0.2">
      <c r="A6" s="31" t="s">
        <v>5</v>
      </c>
      <c r="B6" s="32"/>
      <c r="C6" s="32"/>
      <c r="D6" s="32"/>
      <c r="E6" s="32"/>
      <c r="F6" s="32"/>
      <c r="G6" s="33"/>
      <c r="H6" s="34"/>
      <c r="I6" s="34"/>
    </row>
    <row r="7" spans="1:9" ht="15.75" customHeight="1" x14ac:dyDescent="0.2">
      <c r="A7" s="35" t="s">
        <v>6</v>
      </c>
      <c r="B7" s="31"/>
      <c r="C7" s="32"/>
      <c r="D7" s="32"/>
      <c r="E7" s="32"/>
      <c r="F7" s="32"/>
      <c r="G7" s="33"/>
      <c r="H7" s="36"/>
      <c r="I7" s="36"/>
    </row>
    <row r="8" spans="1:9" ht="15.75" customHeight="1" x14ac:dyDescent="0.2">
      <c r="A8" s="31" t="s">
        <v>7</v>
      </c>
      <c r="B8" s="31"/>
      <c r="C8" s="32"/>
      <c r="D8" s="31" t="s">
        <v>8</v>
      </c>
      <c r="E8" s="32"/>
      <c r="F8" s="32"/>
      <c r="G8" s="33"/>
      <c r="H8" s="34"/>
      <c r="I8" s="34"/>
    </row>
    <row r="9" spans="1:9" ht="15.75" customHeight="1" x14ac:dyDescent="0.15">
      <c r="A9" s="30" t="s">
        <v>9</v>
      </c>
      <c r="B9" s="30"/>
      <c r="C9" s="30"/>
      <c r="D9" s="30"/>
      <c r="E9" s="30"/>
      <c r="F9" s="30"/>
      <c r="G9" s="30"/>
      <c r="H9" s="36"/>
      <c r="I9" s="36"/>
    </row>
    <row r="10" spans="1:9" ht="15.75" customHeight="1" x14ac:dyDescent="0.2">
      <c r="A10" s="31" t="s">
        <v>10</v>
      </c>
      <c r="B10" s="37"/>
      <c r="C10" s="37"/>
      <c r="D10" s="37"/>
      <c r="E10" s="37"/>
      <c r="F10" s="37"/>
      <c r="G10" s="37"/>
      <c r="H10" s="34"/>
      <c r="I10" s="34"/>
    </row>
    <row r="11" spans="1:9" ht="15.75" customHeight="1" x14ac:dyDescent="0.2">
      <c r="A11" s="35" t="s">
        <v>11</v>
      </c>
      <c r="B11" s="31"/>
      <c r="C11" s="32"/>
      <c r="D11" s="32"/>
      <c r="E11" s="32"/>
      <c r="F11" s="32"/>
      <c r="G11" s="33"/>
      <c r="H11" s="36"/>
      <c r="I11" s="36"/>
    </row>
    <row r="12" spans="1:9" ht="15.75" customHeight="1" x14ac:dyDescent="0.2">
      <c r="A12" s="31" t="s">
        <v>12</v>
      </c>
      <c r="B12" s="31"/>
      <c r="C12" s="32"/>
      <c r="D12" s="31" t="s">
        <v>8</v>
      </c>
      <c r="E12" s="32"/>
      <c r="F12" s="32"/>
      <c r="G12" s="33"/>
      <c r="H12" s="36"/>
      <c r="I12" s="36"/>
    </row>
    <row r="13" spans="1:9" ht="35" customHeight="1" x14ac:dyDescent="0.15">
      <c r="A13" s="172" t="s">
        <v>29</v>
      </c>
      <c r="B13" s="172"/>
      <c r="C13" s="172"/>
      <c r="D13" s="172"/>
      <c r="E13" s="172"/>
      <c r="F13" s="172"/>
      <c r="G13" s="172"/>
      <c r="H13" s="172"/>
      <c r="I13" s="172"/>
    </row>
    <row r="14" spans="1:9" ht="46.25" customHeight="1" x14ac:dyDescent="0.15">
      <c r="A14" s="38" t="s">
        <v>13</v>
      </c>
      <c r="B14" s="38" t="s">
        <v>30</v>
      </c>
      <c r="C14" s="38" t="s">
        <v>31</v>
      </c>
      <c r="D14" s="38" t="s">
        <v>32</v>
      </c>
      <c r="E14" s="38" t="s">
        <v>33</v>
      </c>
      <c r="F14" s="39" t="s">
        <v>34</v>
      </c>
      <c r="G14" s="39" t="s">
        <v>35</v>
      </c>
      <c r="H14" s="39" t="s">
        <v>36</v>
      </c>
      <c r="I14" s="38" t="s">
        <v>37</v>
      </c>
    </row>
    <row r="15" spans="1:9" ht="17" customHeight="1" x14ac:dyDescent="0.15">
      <c r="A15" s="40">
        <v>1</v>
      </c>
      <c r="B15" s="41">
        <v>45979</v>
      </c>
      <c r="C15" s="42" t="s">
        <v>38</v>
      </c>
      <c r="D15" s="42" t="s">
        <v>39</v>
      </c>
      <c r="E15" s="42" t="s">
        <v>40</v>
      </c>
      <c r="F15" s="43">
        <v>17.170000000000002</v>
      </c>
      <c r="G15" s="40">
        <v>0</v>
      </c>
      <c r="H15" s="44">
        <v>17.170000000000002</v>
      </c>
      <c r="I15" s="174" t="s">
        <v>41</v>
      </c>
    </row>
    <row r="16" spans="1:9" ht="17" customHeight="1" x14ac:dyDescent="0.15">
      <c r="A16" s="40">
        <v>2</v>
      </c>
      <c r="B16" s="41">
        <v>45979</v>
      </c>
      <c r="C16" s="42" t="s">
        <v>42</v>
      </c>
      <c r="D16" s="42" t="s">
        <v>39</v>
      </c>
      <c r="E16" s="42" t="s">
        <v>43</v>
      </c>
      <c r="F16" s="43">
        <v>12.65</v>
      </c>
      <c r="G16" s="40">
        <v>0</v>
      </c>
      <c r="H16" s="44">
        <v>12.65</v>
      </c>
      <c r="I16" s="167"/>
    </row>
    <row r="17" spans="1:9" ht="17.75" customHeight="1" x14ac:dyDescent="0.15">
      <c r="A17" s="40">
        <v>3</v>
      </c>
      <c r="B17" s="41">
        <v>45979</v>
      </c>
      <c r="C17" s="42" t="s">
        <v>44</v>
      </c>
      <c r="D17" s="42" t="s">
        <v>45</v>
      </c>
      <c r="E17" s="42" t="s">
        <v>46</v>
      </c>
      <c r="F17" s="43">
        <v>18.739999999999998</v>
      </c>
      <c r="G17" s="40">
        <v>0</v>
      </c>
      <c r="H17" s="44">
        <v>18.739999999999998</v>
      </c>
      <c r="I17" s="167"/>
    </row>
    <row r="18" spans="1:9" ht="17.75" customHeight="1" x14ac:dyDescent="0.15">
      <c r="A18" s="40">
        <v>4</v>
      </c>
      <c r="B18" s="41">
        <v>45979</v>
      </c>
      <c r="C18" s="42" t="s">
        <v>47</v>
      </c>
      <c r="D18" s="42" t="s">
        <v>48</v>
      </c>
      <c r="E18" s="42" t="s">
        <v>49</v>
      </c>
      <c r="F18" s="43">
        <v>18.71</v>
      </c>
      <c r="G18" s="40">
        <v>0</v>
      </c>
      <c r="H18" s="44">
        <v>18.71</v>
      </c>
      <c r="I18" s="167"/>
    </row>
    <row r="19" spans="1:9" ht="17.75" customHeight="1" x14ac:dyDescent="0.15">
      <c r="A19" s="40">
        <v>5</v>
      </c>
      <c r="B19" s="41">
        <v>45979</v>
      </c>
      <c r="C19" s="42" t="s">
        <v>50</v>
      </c>
      <c r="D19" s="42" t="s">
        <v>51</v>
      </c>
      <c r="E19" s="42" t="s">
        <v>52</v>
      </c>
      <c r="F19" s="43">
        <v>15.67</v>
      </c>
      <c r="G19" s="40">
        <v>0</v>
      </c>
      <c r="H19" s="44">
        <v>15.67</v>
      </c>
      <c r="I19" s="167"/>
    </row>
    <row r="20" spans="1:9" ht="17.75" customHeight="1" x14ac:dyDescent="0.15">
      <c r="A20" s="40">
        <v>6</v>
      </c>
      <c r="B20" s="41">
        <v>45979</v>
      </c>
      <c r="C20" s="42" t="s">
        <v>53</v>
      </c>
      <c r="D20" s="42" t="s">
        <v>51</v>
      </c>
      <c r="E20" s="42" t="s">
        <v>54</v>
      </c>
      <c r="F20" s="43">
        <v>18.82</v>
      </c>
      <c r="G20" s="40">
        <v>0</v>
      </c>
      <c r="H20" s="44">
        <v>18.82</v>
      </c>
      <c r="I20" s="167"/>
    </row>
    <row r="21" spans="1:9" ht="17.75" customHeight="1" x14ac:dyDescent="0.15">
      <c r="A21" s="40">
        <v>7</v>
      </c>
      <c r="B21" s="41">
        <v>45979</v>
      </c>
      <c r="C21" s="42" t="s">
        <v>55</v>
      </c>
      <c r="D21" s="42" t="s">
        <v>56</v>
      </c>
      <c r="E21" s="42" t="s">
        <v>57</v>
      </c>
      <c r="F21" s="43">
        <v>18.39</v>
      </c>
      <c r="G21" s="40">
        <v>0</v>
      </c>
      <c r="H21" s="44">
        <v>18.39</v>
      </c>
      <c r="I21" s="167"/>
    </row>
    <row r="22" spans="1:9" ht="17.75" customHeight="1" x14ac:dyDescent="0.15">
      <c r="A22" s="40">
        <v>8</v>
      </c>
      <c r="B22" s="41">
        <v>45979</v>
      </c>
      <c r="C22" s="42" t="s">
        <v>58</v>
      </c>
      <c r="D22" s="42" t="s">
        <v>59</v>
      </c>
      <c r="E22" s="42" t="s">
        <v>60</v>
      </c>
      <c r="F22" s="43">
        <v>16.57</v>
      </c>
      <c r="G22" s="40">
        <v>0</v>
      </c>
      <c r="H22" s="44">
        <v>16.57</v>
      </c>
      <c r="I22" s="167"/>
    </row>
    <row r="23" spans="1:9" ht="17.75" customHeight="1" x14ac:dyDescent="0.15">
      <c r="A23" s="40">
        <v>9</v>
      </c>
      <c r="B23" s="41">
        <v>45979</v>
      </c>
      <c r="C23" s="42" t="s">
        <v>61</v>
      </c>
      <c r="D23" s="42" t="s">
        <v>62</v>
      </c>
      <c r="E23" s="42" t="s">
        <v>63</v>
      </c>
      <c r="F23" s="43">
        <v>18.53</v>
      </c>
      <c r="G23" s="40">
        <v>0</v>
      </c>
      <c r="H23" s="44">
        <v>18.53</v>
      </c>
      <c r="I23" s="167"/>
    </row>
    <row r="24" spans="1:9" ht="17.75" customHeight="1" x14ac:dyDescent="0.15">
      <c r="A24" s="40">
        <v>10</v>
      </c>
      <c r="B24" s="41">
        <v>45979</v>
      </c>
      <c r="C24" s="42" t="s">
        <v>38</v>
      </c>
      <c r="D24" s="42" t="s">
        <v>64</v>
      </c>
      <c r="E24" s="42" t="s">
        <v>65</v>
      </c>
      <c r="F24" s="43">
        <v>17.170000000000002</v>
      </c>
      <c r="G24" s="40">
        <v>0</v>
      </c>
      <c r="H24" s="44">
        <v>17.170000000000002</v>
      </c>
      <c r="I24" s="167"/>
    </row>
    <row r="25" spans="1:9" ht="17.75" customHeight="1" x14ac:dyDescent="0.15">
      <c r="A25" s="40">
        <v>11</v>
      </c>
      <c r="B25" s="41">
        <v>45979</v>
      </c>
      <c r="C25" s="42" t="s">
        <v>47</v>
      </c>
      <c r="D25" s="42" t="s">
        <v>66</v>
      </c>
      <c r="E25" s="42" t="s">
        <v>67</v>
      </c>
      <c r="F25" s="43">
        <v>18.71</v>
      </c>
      <c r="G25" s="40">
        <v>0</v>
      </c>
      <c r="H25" s="44">
        <v>18.71</v>
      </c>
      <c r="I25" s="167"/>
    </row>
    <row r="26" spans="1:9" ht="18" customHeight="1" x14ac:dyDescent="0.15">
      <c r="A26" s="40">
        <v>12</v>
      </c>
      <c r="B26" s="41">
        <v>45979</v>
      </c>
      <c r="C26" s="42" t="s">
        <v>50</v>
      </c>
      <c r="D26" s="42" t="s">
        <v>68</v>
      </c>
      <c r="E26" s="42" t="s">
        <v>69</v>
      </c>
      <c r="F26" s="43">
        <v>15.67</v>
      </c>
      <c r="G26" s="40">
        <v>0</v>
      </c>
      <c r="H26" s="44">
        <v>15.67</v>
      </c>
      <c r="I26" s="167"/>
    </row>
    <row r="27" spans="1:9" ht="17.75" customHeight="1" x14ac:dyDescent="0.15">
      <c r="A27" s="40">
        <v>13</v>
      </c>
      <c r="B27" s="41">
        <v>45979</v>
      </c>
      <c r="C27" s="42" t="s">
        <v>70</v>
      </c>
      <c r="D27" s="42" t="s">
        <v>71</v>
      </c>
      <c r="E27" s="42" t="s">
        <v>72</v>
      </c>
      <c r="F27" s="43">
        <v>12.73</v>
      </c>
      <c r="G27" s="40">
        <v>0</v>
      </c>
      <c r="H27" s="44">
        <v>12.73</v>
      </c>
      <c r="I27" s="167"/>
    </row>
    <row r="28" spans="1:9" ht="17.75" customHeight="1" x14ac:dyDescent="0.15">
      <c r="A28" s="40">
        <v>14</v>
      </c>
      <c r="B28" s="41">
        <v>45979</v>
      </c>
      <c r="C28" s="42" t="s">
        <v>42</v>
      </c>
      <c r="D28" s="42" t="s">
        <v>73</v>
      </c>
      <c r="E28" s="42" t="s">
        <v>74</v>
      </c>
      <c r="F28" s="43">
        <v>12.65</v>
      </c>
      <c r="G28" s="40">
        <v>0</v>
      </c>
      <c r="H28" s="44">
        <v>12.65</v>
      </c>
      <c r="I28" s="167"/>
    </row>
    <row r="29" spans="1:9" ht="17.75" customHeight="1" x14ac:dyDescent="0.15">
      <c r="A29" s="40">
        <v>15</v>
      </c>
      <c r="B29" s="41">
        <v>45979</v>
      </c>
      <c r="C29" s="42" t="s">
        <v>44</v>
      </c>
      <c r="D29" s="42" t="s">
        <v>75</v>
      </c>
      <c r="E29" s="42" t="s">
        <v>76</v>
      </c>
      <c r="F29" s="43">
        <v>18.739999999999998</v>
      </c>
      <c r="G29" s="40">
        <v>0</v>
      </c>
      <c r="H29" s="44">
        <v>18.739999999999998</v>
      </c>
      <c r="I29" s="167"/>
    </row>
    <row r="30" spans="1:9" ht="17.75" customHeight="1" x14ac:dyDescent="0.15">
      <c r="A30" s="40">
        <v>16</v>
      </c>
      <c r="B30" s="41">
        <v>45979</v>
      </c>
      <c r="C30" s="42" t="s">
        <v>58</v>
      </c>
      <c r="D30" s="42" t="s">
        <v>67</v>
      </c>
      <c r="E30" s="42" t="s">
        <v>77</v>
      </c>
      <c r="F30" s="43">
        <v>16.57</v>
      </c>
      <c r="G30" s="40">
        <v>0</v>
      </c>
      <c r="H30" s="44">
        <v>16.57</v>
      </c>
      <c r="I30" s="167"/>
    </row>
    <row r="31" spans="1:9" ht="17.75" customHeight="1" x14ac:dyDescent="0.15">
      <c r="A31" s="40">
        <v>17</v>
      </c>
      <c r="B31" s="41">
        <v>45979</v>
      </c>
      <c r="C31" s="42" t="s">
        <v>55</v>
      </c>
      <c r="D31" s="42" t="s">
        <v>78</v>
      </c>
      <c r="E31" s="42" t="s">
        <v>79</v>
      </c>
      <c r="F31" s="43">
        <v>18.39</v>
      </c>
      <c r="G31" s="40">
        <v>0</v>
      </c>
      <c r="H31" s="44">
        <v>18.39</v>
      </c>
      <c r="I31" s="167"/>
    </row>
    <row r="32" spans="1:9" ht="17.75" customHeight="1" x14ac:dyDescent="0.15">
      <c r="A32" s="40">
        <v>18</v>
      </c>
      <c r="B32" s="41">
        <v>45979</v>
      </c>
      <c r="C32" s="42" t="s">
        <v>61</v>
      </c>
      <c r="D32" s="42" t="s">
        <v>80</v>
      </c>
      <c r="E32" s="42" t="s">
        <v>81</v>
      </c>
      <c r="F32" s="43">
        <v>18.53</v>
      </c>
      <c r="G32" s="40">
        <v>0</v>
      </c>
      <c r="H32" s="44">
        <v>18.53</v>
      </c>
      <c r="I32" s="167"/>
    </row>
    <row r="33" spans="1:9" ht="17.75" customHeight="1" x14ac:dyDescent="0.15">
      <c r="A33" s="40">
        <v>19</v>
      </c>
      <c r="B33" s="41">
        <v>45979</v>
      </c>
      <c r="C33" s="42" t="s">
        <v>82</v>
      </c>
      <c r="D33" s="42" t="s">
        <v>83</v>
      </c>
      <c r="E33" s="42" t="s">
        <v>84</v>
      </c>
      <c r="F33" s="43">
        <v>11.74</v>
      </c>
      <c r="G33" s="40">
        <v>0</v>
      </c>
      <c r="H33" s="44">
        <v>11.74</v>
      </c>
      <c r="I33" s="167"/>
    </row>
    <row r="34" spans="1:9" ht="17.75" customHeight="1" x14ac:dyDescent="0.15">
      <c r="A34" s="40">
        <v>20</v>
      </c>
      <c r="B34" s="41">
        <v>45979</v>
      </c>
      <c r="C34" s="42" t="s">
        <v>38</v>
      </c>
      <c r="D34" s="42" t="s">
        <v>85</v>
      </c>
      <c r="E34" s="42" t="s">
        <v>86</v>
      </c>
      <c r="F34" s="43">
        <v>17.170000000000002</v>
      </c>
      <c r="G34" s="40">
        <v>0</v>
      </c>
      <c r="H34" s="44">
        <v>17.170000000000002</v>
      </c>
      <c r="I34" s="167"/>
    </row>
    <row r="35" spans="1:9" ht="18" customHeight="1" x14ac:dyDescent="0.15">
      <c r="A35" s="40">
        <v>21</v>
      </c>
      <c r="B35" s="41">
        <v>45979</v>
      </c>
      <c r="C35" s="42" t="s">
        <v>47</v>
      </c>
      <c r="D35" s="42" t="s">
        <v>87</v>
      </c>
      <c r="E35" s="42" t="s">
        <v>88</v>
      </c>
      <c r="F35" s="43">
        <v>18.71</v>
      </c>
      <c r="G35" s="40">
        <v>0</v>
      </c>
      <c r="H35" s="44">
        <v>18.71</v>
      </c>
      <c r="I35" s="167"/>
    </row>
    <row r="36" spans="1:9" ht="17.75" customHeight="1" x14ac:dyDescent="0.15">
      <c r="A36" s="40">
        <v>22</v>
      </c>
      <c r="B36" s="41">
        <v>45979</v>
      </c>
      <c r="C36" s="42" t="s">
        <v>50</v>
      </c>
      <c r="D36" s="42" t="s">
        <v>89</v>
      </c>
      <c r="E36" s="42" t="s">
        <v>88</v>
      </c>
      <c r="F36" s="43">
        <v>15.67</v>
      </c>
      <c r="G36" s="40">
        <v>0</v>
      </c>
      <c r="H36" s="44">
        <v>15.67</v>
      </c>
      <c r="I36" s="167"/>
    </row>
    <row r="37" spans="1:9" ht="17.75" customHeight="1" x14ac:dyDescent="0.15">
      <c r="A37" s="40">
        <v>23</v>
      </c>
      <c r="B37" s="41">
        <v>45979</v>
      </c>
      <c r="C37" s="42" t="s">
        <v>42</v>
      </c>
      <c r="D37" s="42" t="s">
        <v>90</v>
      </c>
      <c r="E37" s="42" t="s">
        <v>91</v>
      </c>
      <c r="F37" s="43">
        <v>12.65</v>
      </c>
      <c r="G37" s="40">
        <v>0</v>
      </c>
      <c r="H37" s="44">
        <v>12.65</v>
      </c>
      <c r="I37" s="167"/>
    </row>
    <row r="38" spans="1:9" ht="17.75" customHeight="1" x14ac:dyDescent="0.15">
      <c r="A38" s="40">
        <v>24</v>
      </c>
      <c r="B38" s="41">
        <v>45979</v>
      </c>
      <c r="C38" s="42" t="s">
        <v>70</v>
      </c>
      <c r="D38" s="42" t="s">
        <v>92</v>
      </c>
      <c r="E38" s="42" t="s">
        <v>93</v>
      </c>
      <c r="F38" s="43">
        <v>12.73</v>
      </c>
      <c r="G38" s="40">
        <v>0</v>
      </c>
      <c r="H38" s="44">
        <v>12.73</v>
      </c>
      <c r="I38" s="167"/>
    </row>
    <row r="39" spans="1:9" ht="17.75" customHeight="1" x14ac:dyDescent="0.15">
      <c r="A39" s="40">
        <v>25</v>
      </c>
      <c r="B39" s="41">
        <v>45979</v>
      </c>
      <c r="C39" s="42" t="s">
        <v>58</v>
      </c>
      <c r="D39" s="42" t="s">
        <v>94</v>
      </c>
      <c r="E39" s="42" t="s">
        <v>95</v>
      </c>
      <c r="F39" s="43">
        <v>16.57</v>
      </c>
      <c r="G39" s="40">
        <v>0</v>
      </c>
      <c r="H39" s="44">
        <v>16.57</v>
      </c>
      <c r="I39" s="167"/>
    </row>
    <row r="40" spans="1:9" ht="17.75" customHeight="1" x14ac:dyDescent="0.15">
      <c r="A40" s="40">
        <v>26</v>
      </c>
      <c r="B40" s="41">
        <v>45979</v>
      </c>
      <c r="C40" s="42" t="s">
        <v>55</v>
      </c>
      <c r="D40" s="42" t="s">
        <v>96</v>
      </c>
      <c r="E40" s="42" t="s">
        <v>97</v>
      </c>
      <c r="F40" s="43">
        <v>18.39</v>
      </c>
      <c r="G40" s="40">
        <v>0</v>
      </c>
      <c r="H40" s="44">
        <v>18.39</v>
      </c>
      <c r="I40" s="167"/>
    </row>
    <row r="41" spans="1:9" ht="17.75" customHeight="1" x14ac:dyDescent="0.15">
      <c r="A41" s="40">
        <v>27</v>
      </c>
      <c r="B41" s="41">
        <v>45979</v>
      </c>
      <c r="C41" s="42" t="s">
        <v>53</v>
      </c>
      <c r="D41" s="42" t="s">
        <v>98</v>
      </c>
      <c r="E41" s="42" t="s">
        <v>99</v>
      </c>
      <c r="F41" s="43">
        <v>18.82</v>
      </c>
      <c r="G41" s="40">
        <v>0</v>
      </c>
      <c r="H41" s="44">
        <v>18.82</v>
      </c>
      <c r="I41" s="167"/>
    </row>
    <row r="42" spans="1:9" ht="17.75" customHeight="1" x14ac:dyDescent="0.15">
      <c r="A42" s="40">
        <v>28</v>
      </c>
      <c r="B42" s="41">
        <v>45979</v>
      </c>
      <c r="C42" s="42" t="s">
        <v>61</v>
      </c>
      <c r="D42" s="42" t="s">
        <v>100</v>
      </c>
      <c r="E42" s="42" t="s">
        <v>101</v>
      </c>
      <c r="F42" s="43">
        <v>18.53</v>
      </c>
      <c r="G42" s="40">
        <v>0</v>
      </c>
      <c r="H42" s="44">
        <v>18.53</v>
      </c>
      <c r="I42" s="167"/>
    </row>
    <row r="43" spans="1:9" ht="17.75" customHeight="1" x14ac:dyDescent="0.15">
      <c r="A43" s="40">
        <v>29</v>
      </c>
      <c r="B43" s="41">
        <v>45979</v>
      </c>
      <c r="C43" s="42" t="s">
        <v>38</v>
      </c>
      <c r="D43" s="42" t="s">
        <v>102</v>
      </c>
      <c r="E43" s="42" t="s">
        <v>97</v>
      </c>
      <c r="F43" s="43">
        <v>17.170000000000002</v>
      </c>
      <c r="G43" s="40">
        <v>0</v>
      </c>
      <c r="H43" s="44">
        <v>17.170000000000002</v>
      </c>
      <c r="I43" s="167"/>
    </row>
    <row r="44" spans="1:9" ht="17.75" customHeight="1" x14ac:dyDescent="0.15">
      <c r="A44" s="40">
        <v>30</v>
      </c>
      <c r="B44" s="41">
        <v>45979</v>
      </c>
      <c r="C44" s="42" t="s">
        <v>47</v>
      </c>
      <c r="D44" s="42" t="s">
        <v>103</v>
      </c>
      <c r="E44" s="42" t="s">
        <v>104</v>
      </c>
      <c r="F44" s="43">
        <v>18.71</v>
      </c>
      <c r="G44" s="40">
        <v>0</v>
      </c>
      <c r="H44" s="44">
        <v>18.71</v>
      </c>
      <c r="I44" s="167"/>
    </row>
    <row r="45" spans="1:9" ht="17.75" customHeight="1" x14ac:dyDescent="0.15">
      <c r="A45" s="40">
        <v>31</v>
      </c>
      <c r="B45" s="41">
        <v>45979</v>
      </c>
      <c r="C45" s="42" t="s">
        <v>50</v>
      </c>
      <c r="D45" s="42" t="s">
        <v>93</v>
      </c>
      <c r="E45" s="42" t="s">
        <v>105</v>
      </c>
      <c r="F45" s="43">
        <v>15.67</v>
      </c>
      <c r="G45" s="40">
        <v>1</v>
      </c>
      <c r="H45" s="44">
        <v>14.67</v>
      </c>
      <c r="I45" s="167"/>
    </row>
    <row r="46" spans="1:9" ht="17.75" customHeight="1" x14ac:dyDescent="0.15">
      <c r="A46" s="40">
        <v>32</v>
      </c>
      <c r="B46" s="41">
        <v>45979</v>
      </c>
      <c r="C46" s="42" t="s">
        <v>42</v>
      </c>
      <c r="D46" s="42" t="s">
        <v>106</v>
      </c>
      <c r="E46" s="42" t="s">
        <v>107</v>
      </c>
      <c r="F46" s="43">
        <v>12.65</v>
      </c>
      <c r="G46" s="40">
        <v>0</v>
      </c>
      <c r="H46" s="44">
        <v>12.65</v>
      </c>
      <c r="I46" s="167"/>
    </row>
    <row r="47" spans="1:9" ht="17.75" customHeight="1" x14ac:dyDescent="0.15">
      <c r="A47" s="40">
        <v>33</v>
      </c>
      <c r="B47" s="41">
        <v>45979</v>
      </c>
      <c r="C47" s="42" t="s">
        <v>53</v>
      </c>
      <c r="D47" s="42" t="s">
        <v>108</v>
      </c>
      <c r="E47" s="42" t="s">
        <v>109</v>
      </c>
      <c r="F47" s="43">
        <v>18.82</v>
      </c>
      <c r="G47" s="40">
        <v>0</v>
      </c>
      <c r="H47" s="44">
        <v>18.82</v>
      </c>
      <c r="I47" s="167"/>
    </row>
    <row r="48" spans="1:9" ht="17.75" customHeight="1" x14ac:dyDescent="0.15">
      <c r="A48" s="40">
        <v>34</v>
      </c>
      <c r="B48" s="41">
        <v>45979</v>
      </c>
      <c r="C48" s="42" t="s">
        <v>47</v>
      </c>
      <c r="D48" s="42" t="s">
        <v>110</v>
      </c>
      <c r="E48" s="42" t="s">
        <v>111</v>
      </c>
      <c r="F48" s="43">
        <v>18.71</v>
      </c>
      <c r="G48" s="40">
        <v>0</v>
      </c>
      <c r="H48" s="44">
        <v>18.71</v>
      </c>
      <c r="I48" s="167"/>
    </row>
    <row r="49" spans="1:9" ht="17.75" customHeight="1" x14ac:dyDescent="0.15">
      <c r="A49" s="40">
        <v>35</v>
      </c>
      <c r="B49" s="41">
        <v>45979</v>
      </c>
      <c r="C49" s="42" t="s">
        <v>61</v>
      </c>
      <c r="D49" s="42" t="s">
        <v>112</v>
      </c>
      <c r="E49" s="42" t="s">
        <v>113</v>
      </c>
      <c r="F49" s="43">
        <v>18.53</v>
      </c>
      <c r="G49" s="40">
        <v>0</v>
      </c>
      <c r="H49" s="44">
        <v>18.53</v>
      </c>
      <c r="I49" s="167"/>
    </row>
    <row r="50" spans="1:9" ht="17.75" customHeight="1" x14ac:dyDescent="0.15">
      <c r="A50" s="40">
        <v>36</v>
      </c>
      <c r="B50" s="41">
        <v>45979</v>
      </c>
      <c r="C50" s="42" t="s">
        <v>50</v>
      </c>
      <c r="D50" s="42" t="s">
        <v>114</v>
      </c>
      <c r="E50" s="42" t="s">
        <v>115</v>
      </c>
      <c r="F50" s="43">
        <v>15.67</v>
      </c>
      <c r="G50" s="40">
        <v>0</v>
      </c>
      <c r="H50" s="44">
        <v>15.67</v>
      </c>
      <c r="I50" s="167"/>
    </row>
    <row r="51" spans="1:9" ht="17.75" customHeight="1" x14ac:dyDescent="0.15">
      <c r="A51" s="40">
        <v>37</v>
      </c>
      <c r="B51" s="41">
        <v>45979</v>
      </c>
      <c r="C51" s="42" t="s">
        <v>38</v>
      </c>
      <c r="D51" s="42" t="s">
        <v>116</v>
      </c>
      <c r="E51" s="42" t="s">
        <v>117</v>
      </c>
      <c r="F51" s="43">
        <v>17.170000000000002</v>
      </c>
      <c r="G51" s="40">
        <v>0</v>
      </c>
      <c r="H51" s="44">
        <v>17.170000000000002</v>
      </c>
      <c r="I51" s="167"/>
    </row>
    <row r="52" spans="1:9" ht="17.75" customHeight="1" x14ac:dyDescent="0.15">
      <c r="A52" s="40">
        <v>38</v>
      </c>
      <c r="B52" s="41">
        <v>45979</v>
      </c>
      <c r="C52" s="42" t="s">
        <v>55</v>
      </c>
      <c r="D52" s="42" t="s">
        <v>118</v>
      </c>
      <c r="E52" s="42" t="s">
        <v>119</v>
      </c>
      <c r="F52" s="43">
        <v>18.39</v>
      </c>
      <c r="G52" s="40">
        <v>0</v>
      </c>
      <c r="H52" s="44">
        <v>18.39</v>
      </c>
      <c r="I52" s="168"/>
    </row>
    <row r="53" spans="1:9" ht="22.25" customHeight="1" x14ac:dyDescent="0.2">
      <c r="A53" s="169" t="s">
        <v>120</v>
      </c>
      <c r="B53" s="170"/>
      <c r="C53" s="170"/>
      <c r="D53" s="170"/>
      <c r="E53" s="170"/>
      <c r="F53" s="170"/>
      <c r="G53" s="45">
        <v>0</v>
      </c>
      <c r="H53" s="46">
        <f>SUM(H15:H52)</f>
        <v>635.87999999999988</v>
      </c>
      <c r="I53" s="47"/>
    </row>
    <row r="54" spans="1:9" ht="21.5" customHeight="1" x14ac:dyDescent="0.15">
      <c r="A54" s="171" t="s">
        <v>121</v>
      </c>
      <c r="B54" s="171"/>
      <c r="C54" s="171"/>
      <c r="D54" s="171"/>
      <c r="E54" s="171"/>
      <c r="F54" s="171"/>
      <c r="G54" s="171"/>
      <c r="H54" s="171"/>
      <c r="I54" s="171"/>
    </row>
    <row r="55" spans="1:9" ht="35" customHeight="1" x14ac:dyDescent="0.15">
      <c r="A55" s="134" t="s">
        <v>122</v>
      </c>
      <c r="B55" s="134"/>
      <c r="C55" s="134"/>
      <c r="D55" s="134"/>
      <c r="E55" s="134"/>
      <c r="F55" s="134"/>
      <c r="G55" s="134"/>
      <c r="H55" s="134"/>
      <c r="I55" s="134"/>
    </row>
    <row r="56" spans="1:9" ht="21.5" customHeight="1" x14ac:dyDescent="0.15">
      <c r="A56" s="48" t="s">
        <v>24</v>
      </c>
      <c r="B56" s="49"/>
      <c r="C56" s="49"/>
      <c r="D56" s="49"/>
      <c r="E56" s="49"/>
      <c r="F56" s="50"/>
      <c r="G56" s="51"/>
      <c r="H56" s="51"/>
      <c r="I56" s="51"/>
    </row>
    <row r="57" spans="1:9" ht="16.5" customHeight="1" x14ac:dyDescent="0.15">
      <c r="A57" s="133" t="s">
        <v>25</v>
      </c>
      <c r="B57" s="133"/>
      <c r="C57" s="133"/>
      <c r="D57" s="133"/>
      <c r="F57" s="52"/>
      <c r="G57" s="53"/>
      <c r="H57" s="52" t="s">
        <v>26</v>
      </c>
      <c r="I57" s="52"/>
    </row>
  </sheetData>
  <mergeCells count="11">
    <mergeCell ref="A13:I13"/>
    <mergeCell ref="F2:I2"/>
    <mergeCell ref="A1:I1"/>
    <mergeCell ref="A2:E2"/>
    <mergeCell ref="A3:I3"/>
    <mergeCell ref="A4:I4"/>
    <mergeCell ref="I15:I52"/>
    <mergeCell ref="A53:F53"/>
    <mergeCell ref="A54:I54"/>
    <mergeCell ref="A55:I55"/>
    <mergeCell ref="A57:D57"/>
  </mergeCells>
  <pageMargins left="0.3" right="0.19" top="0.23" bottom="0.17" header="0.3" footer="0.3"/>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BBGT</vt:lpstr>
      <vt:lpstr>Bến Cống Thống - Đồ Sơn</vt:lpstr>
      <vt:lpstr>14,11</vt:lpstr>
      <vt:lpstr>Sheet1</vt:lpstr>
      <vt:lpstr>19,11</vt:lpstr>
      <vt:lpstr>Sheet2</vt:lpstr>
      <vt:lpstr>h-vdk 13,11</vt:lpstr>
      <vt:lpstr>NH-VDK</vt:lpstr>
      <vt:lpstr>nh-vdk 18,11</vt:lpstr>
      <vt:lpstr>'14,11'!Print_Area</vt:lpstr>
      <vt:lpstr>'19,11'!Print_Area</vt:lpstr>
      <vt:lpstr>BBGT!Print_Area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Microsoft Office User</cp:lastModifiedBy>
  <cp:lastPrinted>2025-11-26T08:13:06Z</cp:lastPrinted>
  <dcterms:created xsi:type="dcterms:W3CDTF">2025-11-20T02:09:07Z</dcterms:created>
  <dcterms:modified xsi:type="dcterms:W3CDTF">2026-05-04T09:33:07Z</dcterms:modified>
</cp:coreProperties>
</file>